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20" windowWidth="23256" windowHeight="13176" tabRatio="969"/>
  </bookViews>
  <sheets>
    <sheet name="Stavba" sheetId="1" r:id="rId1"/>
    <sheet name="1 1 KL" sheetId="2" r:id="rId2"/>
    <sheet name="1 1 Rek" sheetId="3" r:id="rId3"/>
    <sheet name="1 1 Pol" sheetId="4" r:id="rId4"/>
    <sheet name="1 2 KL" sheetId="5" r:id="rId5"/>
    <sheet name="1 2 Rek" sheetId="6" r:id="rId6"/>
    <sheet name="1 2 Pol" sheetId="7" r:id="rId7"/>
    <sheet name="1 3 KL" sheetId="8" r:id="rId8"/>
    <sheet name="1 3 Rek" sheetId="9" r:id="rId9"/>
    <sheet name="1 3 Pol" sheetId="10" r:id="rId10"/>
    <sheet name="1 4 KL" sheetId="11" r:id="rId11"/>
    <sheet name="1 4 Rek" sheetId="12" r:id="rId12"/>
    <sheet name="1 4 Pol" sheetId="13" r:id="rId13"/>
    <sheet name="1 5 KL" sheetId="14" r:id="rId14"/>
    <sheet name="1 5 Rek" sheetId="15" r:id="rId15"/>
    <sheet name="1 5 Pol" sheetId="16" r:id="rId16"/>
    <sheet name="1 6 KL" sheetId="17" r:id="rId17"/>
    <sheet name="1 6 Rek" sheetId="18" r:id="rId18"/>
    <sheet name="1 6 Pol" sheetId="19" r:id="rId19"/>
    <sheet name="1 7 KL" sheetId="20" r:id="rId20"/>
    <sheet name="1 7 Rek" sheetId="21" r:id="rId21"/>
    <sheet name="1 7 Pol" sheetId="22" r:id="rId22"/>
    <sheet name="1 8 KL" sheetId="23" r:id="rId23"/>
    <sheet name="1 8 Rek" sheetId="24" r:id="rId24"/>
    <sheet name="1 8 Pol" sheetId="25" r:id="rId25"/>
    <sheet name="1 9 KL" sheetId="26" r:id="rId26"/>
    <sheet name="1 9 Rek" sheetId="27" r:id="rId27"/>
    <sheet name="1 9 Pol" sheetId="28" r:id="rId28"/>
    <sheet name="1 10 KL" sheetId="29" r:id="rId29"/>
    <sheet name="1 10 Rek" sheetId="30" r:id="rId30"/>
    <sheet name="1 10 Pol" sheetId="31" r:id="rId31"/>
  </sheets>
  <definedNames>
    <definedName name="CelkemObjekty" localSheetId="0">Stavba!$F$31</definedName>
    <definedName name="CisloStavby" localSheetId="0">Stavba!$D$5</definedName>
    <definedName name="dadresa" localSheetId="0">Stavba!$D$8</definedName>
    <definedName name="DIČ" localSheetId="0">Stavba!$K$8</definedName>
    <definedName name="dmisto" localSheetId="0">Stavba!$D$9</definedName>
    <definedName name="dpsc" localSheetId="0">Stavba!$C$9</definedName>
    <definedName name="IČO" localSheetId="0">Stavba!$K$7</definedName>
    <definedName name="NazevObjektu" localSheetId="0">Stavba!$C$29</definedName>
    <definedName name="NazevStavby" localSheetId="0">Stavba!$E$5</definedName>
    <definedName name="_xlnm.Print_Titles" localSheetId="3">'1 1 Pol'!$1:$6</definedName>
    <definedName name="_xlnm.Print_Titles" localSheetId="2">'1 1 Rek'!$1:$6</definedName>
    <definedName name="_xlnm.Print_Titles" localSheetId="30">'1 10 Pol'!$1:$6</definedName>
    <definedName name="_xlnm.Print_Titles" localSheetId="29">'1 10 Rek'!$1:$6</definedName>
    <definedName name="_xlnm.Print_Titles" localSheetId="6">'1 2 Pol'!$1:$6</definedName>
    <definedName name="_xlnm.Print_Titles" localSheetId="5">'1 2 Rek'!$1:$6</definedName>
    <definedName name="_xlnm.Print_Titles" localSheetId="9">'1 3 Pol'!$1:$6</definedName>
    <definedName name="_xlnm.Print_Titles" localSheetId="8">'1 3 Rek'!$1:$6</definedName>
    <definedName name="_xlnm.Print_Titles" localSheetId="12">'1 4 Pol'!$1:$6</definedName>
    <definedName name="_xlnm.Print_Titles" localSheetId="11">'1 4 Rek'!$1:$6</definedName>
    <definedName name="_xlnm.Print_Titles" localSheetId="15">'1 5 Pol'!$1:$6</definedName>
    <definedName name="_xlnm.Print_Titles" localSheetId="14">'1 5 Rek'!$1:$6</definedName>
    <definedName name="_xlnm.Print_Titles" localSheetId="18">'1 6 Pol'!$1:$6</definedName>
    <definedName name="_xlnm.Print_Titles" localSheetId="17">'1 6 Rek'!$1:$6</definedName>
    <definedName name="_xlnm.Print_Titles" localSheetId="21">'1 7 Pol'!$1:$6</definedName>
    <definedName name="_xlnm.Print_Titles" localSheetId="20">'1 7 Rek'!$1:$6</definedName>
    <definedName name="_xlnm.Print_Titles" localSheetId="24">'1 8 Pol'!$1:$6</definedName>
    <definedName name="_xlnm.Print_Titles" localSheetId="23">'1 8 Rek'!$1:$6</definedName>
    <definedName name="_xlnm.Print_Titles" localSheetId="27">'1 9 Pol'!$1:$6</definedName>
    <definedName name="_xlnm.Print_Titles" localSheetId="26">'1 9 Rek'!$1:$6</definedName>
    <definedName name="Objednatel" localSheetId="0">Stavba!$D$11</definedName>
    <definedName name="Objekt" localSheetId="0">Stavba!$B$29</definedName>
    <definedName name="_xlnm.Print_Area" localSheetId="1">'1 1 KL'!$A$1:$G$49</definedName>
    <definedName name="_xlnm.Print_Area" localSheetId="3">'1 1 Pol'!$A$1:$K$538</definedName>
    <definedName name="_xlnm.Print_Area" localSheetId="2">'1 1 Rek'!$A$1:$I$45</definedName>
    <definedName name="_xlnm.Print_Area" localSheetId="28">'1 10 KL'!$A$1:$G$49</definedName>
    <definedName name="_xlnm.Print_Area" localSheetId="30">'1 10 Pol'!$A$1:$K$43</definedName>
    <definedName name="_xlnm.Print_Area" localSheetId="29">'1 10 Rek'!$A$1:$I$17</definedName>
    <definedName name="_xlnm.Print_Area" localSheetId="4">'1 2 KL'!$A$1:$G$49</definedName>
    <definedName name="_xlnm.Print_Area" localSheetId="6">'1 2 Pol'!$A$1:$K$166</definedName>
    <definedName name="_xlnm.Print_Area" localSheetId="5">'1 2 Rek'!$A$1:$I$36</definedName>
    <definedName name="_xlnm.Print_Area" localSheetId="7">'1 3 KL'!$A$1:$G$49</definedName>
    <definedName name="_xlnm.Print_Area" localSheetId="9">'1 3 Pol'!$A$1:$K$118</definedName>
    <definedName name="_xlnm.Print_Area" localSheetId="8">'1 3 Rek'!$A$1:$I$27</definedName>
    <definedName name="_xlnm.Print_Area" localSheetId="10">'1 4 KL'!$A$1:$G$49</definedName>
    <definedName name="_xlnm.Print_Area" localSheetId="12">'1 4 Pol'!$A$1:$K$103</definedName>
    <definedName name="_xlnm.Print_Area" localSheetId="11">'1 4 Rek'!$A$1:$I$30</definedName>
    <definedName name="_xlnm.Print_Area" localSheetId="13">'1 5 KL'!$A$1:$G$49</definedName>
    <definedName name="_xlnm.Print_Area" localSheetId="15">'1 5 Pol'!$A$1:$K$197</definedName>
    <definedName name="_xlnm.Print_Area" localSheetId="14">'1 5 Rek'!$A$1:$I$56</definedName>
    <definedName name="_xlnm.Print_Area" localSheetId="16">'1 6 KL'!$A$1:$G$49</definedName>
    <definedName name="_xlnm.Print_Area" localSheetId="18">'1 6 Pol'!$A$1:$K$66</definedName>
    <definedName name="_xlnm.Print_Area" localSheetId="17">'1 6 Rek'!$A$1:$I$29</definedName>
    <definedName name="_xlnm.Print_Area" localSheetId="19">'1 7 KL'!$A$1:$G$49</definedName>
    <definedName name="_xlnm.Print_Area" localSheetId="21">'1 7 Pol'!$A$1:$K$59</definedName>
    <definedName name="_xlnm.Print_Area" localSheetId="20">'1 7 Rek'!$A$1:$I$28</definedName>
    <definedName name="_xlnm.Print_Area" localSheetId="22">'1 8 KL'!$A$1:$G$49</definedName>
    <definedName name="_xlnm.Print_Area" localSheetId="24">'1 8 Pol'!$A$1:$K$57</definedName>
    <definedName name="_xlnm.Print_Area" localSheetId="23">'1 8 Rek'!$A$1:$I$27</definedName>
    <definedName name="_xlnm.Print_Area" localSheetId="25">'1 9 KL'!$A$1:$G$49</definedName>
    <definedName name="_xlnm.Print_Area" localSheetId="27">'1 9 Pol'!$A$1:$K$123</definedName>
    <definedName name="_xlnm.Print_Area" localSheetId="26">'1 9 Rek'!$A$1:$I$23</definedName>
    <definedName name="_xlnm.Print_Area" localSheetId="0">Stavba!$B$1:$J$165</definedName>
    <definedName name="odic" localSheetId="0">Stavba!$K$12</definedName>
    <definedName name="oico" localSheetId="0">Stavba!$K$11</definedName>
    <definedName name="omisto" localSheetId="0">Stavba!$D$13</definedName>
    <definedName name="onazev" localSheetId="0">Stavba!$D$12</definedName>
    <definedName name="opsc" localSheetId="0">Stavba!$C$13</definedName>
    <definedName name="SazbaDPH1" localSheetId="0">Stavba!$D$19</definedName>
    <definedName name="SazbaDPH2" localSheetId="0">Stavba!$D$21</definedName>
    <definedName name="solver_lin" localSheetId="3" hidden="1">0</definedName>
    <definedName name="solver_lin" localSheetId="30" hidden="1">0</definedName>
    <definedName name="solver_lin" localSheetId="6" hidden="1">0</definedName>
    <definedName name="solver_lin" localSheetId="9" hidden="1">0</definedName>
    <definedName name="solver_lin" localSheetId="12" hidden="1">0</definedName>
    <definedName name="solver_lin" localSheetId="15" hidden="1">0</definedName>
    <definedName name="solver_lin" localSheetId="18" hidden="1">0</definedName>
    <definedName name="solver_lin" localSheetId="21" hidden="1">0</definedName>
    <definedName name="solver_lin" localSheetId="24" hidden="1">0</definedName>
    <definedName name="solver_lin" localSheetId="27" hidden="1">0</definedName>
    <definedName name="solver_num" localSheetId="3" hidden="1">0</definedName>
    <definedName name="solver_num" localSheetId="30" hidden="1">0</definedName>
    <definedName name="solver_num" localSheetId="6" hidden="1">0</definedName>
    <definedName name="solver_num" localSheetId="9" hidden="1">0</definedName>
    <definedName name="solver_num" localSheetId="12" hidden="1">0</definedName>
    <definedName name="solver_num" localSheetId="15" hidden="1">0</definedName>
    <definedName name="solver_num" localSheetId="18" hidden="1">0</definedName>
    <definedName name="solver_num" localSheetId="21" hidden="1">0</definedName>
    <definedName name="solver_num" localSheetId="24" hidden="1">0</definedName>
    <definedName name="solver_num" localSheetId="27" hidden="1">0</definedName>
    <definedName name="solver_opt" localSheetId="3" hidden="1">'1 1 Pol'!#REF!</definedName>
    <definedName name="solver_opt" localSheetId="30" hidden="1">'1 10 Pol'!#REF!</definedName>
    <definedName name="solver_opt" localSheetId="6" hidden="1">'1 2 Pol'!#REF!</definedName>
    <definedName name="solver_opt" localSheetId="9" hidden="1">'1 3 Pol'!#REF!</definedName>
    <definedName name="solver_opt" localSheetId="12" hidden="1">'1 4 Pol'!#REF!</definedName>
    <definedName name="solver_opt" localSheetId="15" hidden="1">'1 5 Pol'!#REF!</definedName>
    <definedName name="solver_opt" localSheetId="18" hidden="1">'1 6 Pol'!#REF!</definedName>
    <definedName name="solver_opt" localSheetId="21" hidden="1">'1 7 Pol'!#REF!</definedName>
    <definedName name="solver_opt" localSheetId="24" hidden="1">'1 8 Pol'!#REF!</definedName>
    <definedName name="solver_opt" localSheetId="27" hidden="1">'1 9 Pol'!#REF!</definedName>
    <definedName name="solver_typ" localSheetId="3" hidden="1">1</definedName>
    <definedName name="solver_typ" localSheetId="30" hidden="1">1</definedName>
    <definedName name="solver_typ" localSheetId="6" hidden="1">1</definedName>
    <definedName name="solver_typ" localSheetId="9" hidden="1">1</definedName>
    <definedName name="solver_typ" localSheetId="12" hidden="1">1</definedName>
    <definedName name="solver_typ" localSheetId="15" hidden="1">1</definedName>
    <definedName name="solver_typ" localSheetId="18" hidden="1">1</definedName>
    <definedName name="solver_typ" localSheetId="21" hidden="1">1</definedName>
    <definedName name="solver_typ" localSheetId="24" hidden="1">1</definedName>
    <definedName name="solver_typ" localSheetId="27" hidden="1">1</definedName>
    <definedName name="solver_val" localSheetId="3" hidden="1">0</definedName>
    <definedName name="solver_val" localSheetId="30" hidden="1">0</definedName>
    <definedName name="solver_val" localSheetId="6" hidden="1">0</definedName>
    <definedName name="solver_val" localSheetId="9" hidden="1">0</definedName>
    <definedName name="solver_val" localSheetId="12" hidden="1">0</definedName>
    <definedName name="solver_val" localSheetId="15" hidden="1">0</definedName>
    <definedName name="solver_val" localSheetId="18" hidden="1">0</definedName>
    <definedName name="solver_val" localSheetId="21" hidden="1">0</definedName>
    <definedName name="solver_val" localSheetId="24" hidden="1">0</definedName>
    <definedName name="solver_val" localSheetId="27" hidden="1">0</definedName>
    <definedName name="SoucetDilu" localSheetId="0">Stavba!$F$146:$J$146</definedName>
    <definedName name="StavbaCelkem" localSheetId="0">Stavba!$H$31</definedName>
    <definedName name="Zhotovitel" localSheetId="0">Stavba!$D$7</definedName>
  </definedNames>
  <calcPr calcId="125725"/>
</workbook>
</file>

<file path=xl/calcChain.xml><?xml version="1.0" encoding="utf-8"?>
<calcChain xmlns="http://schemas.openxmlformats.org/spreadsheetml/2006/main">
  <c r="BE39" i="31"/>
  <c r="BD39"/>
  <c r="BC39"/>
  <c r="BB39"/>
  <c r="K39"/>
  <c r="I39"/>
  <c r="G39"/>
  <c r="BA39" s="1"/>
  <c r="BA43" s="1"/>
  <c r="E10" i="30" s="1"/>
  <c r="B10"/>
  <c r="A10"/>
  <c r="BE43" i="31"/>
  <c r="I10" i="30" s="1"/>
  <c r="BD43" i="31"/>
  <c r="H10" i="30" s="1"/>
  <c r="BC43" i="31"/>
  <c r="G10" i="30" s="1"/>
  <c r="BB43" i="31"/>
  <c r="F10" i="30" s="1"/>
  <c r="K43" i="31"/>
  <c r="I43"/>
  <c r="G43"/>
  <c r="BE36"/>
  <c r="BE37" s="1"/>
  <c r="I9" i="30" s="1"/>
  <c r="BD36" i="31"/>
  <c r="BC36"/>
  <c r="BB36"/>
  <c r="K36"/>
  <c r="K37" s="1"/>
  <c r="I36"/>
  <c r="G36"/>
  <c r="BA36" s="1"/>
  <c r="BA37" s="1"/>
  <c r="E9" i="30" s="1"/>
  <c r="B9"/>
  <c r="A9"/>
  <c r="BD37" i="31"/>
  <c r="H9" i="30" s="1"/>
  <c r="BC37" i="31"/>
  <c r="G9" i="30" s="1"/>
  <c r="BB37" i="31"/>
  <c r="F9" i="30" s="1"/>
  <c r="I37" i="31"/>
  <c r="G37"/>
  <c r="BE32"/>
  <c r="BE34" s="1"/>
  <c r="I8" i="30" s="1"/>
  <c r="BD32" i="31"/>
  <c r="BC32"/>
  <c r="BB32"/>
  <c r="K32"/>
  <c r="K34" s="1"/>
  <c r="I32"/>
  <c r="G32"/>
  <c r="BA32" s="1"/>
  <c r="BE30"/>
  <c r="BD30"/>
  <c r="BC30"/>
  <c r="BB30"/>
  <c r="K30"/>
  <c r="I30"/>
  <c r="G30"/>
  <c r="BA30" s="1"/>
  <c r="BE28"/>
  <c r="BD28"/>
  <c r="BC28"/>
  <c r="BC34" s="1"/>
  <c r="G8" i="30" s="1"/>
  <c r="BB28" i="31"/>
  <c r="K28"/>
  <c r="I28"/>
  <c r="G28"/>
  <c r="BA28" s="1"/>
  <c r="BA34" s="1"/>
  <c r="E8" i="30" s="1"/>
  <c r="B8"/>
  <c r="A8"/>
  <c r="BD34" i="31"/>
  <c r="H8" i="30" s="1"/>
  <c r="BB34" i="31"/>
  <c r="F8" i="30" s="1"/>
  <c r="I34" i="31"/>
  <c r="BE25"/>
  <c r="BD25"/>
  <c r="BC25"/>
  <c r="BB25"/>
  <c r="K25"/>
  <c r="I25"/>
  <c r="G25"/>
  <c r="BA25" s="1"/>
  <c r="BE19"/>
  <c r="BD19"/>
  <c r="BC19"/>
  <c r="BB19"/>
  <c r="K19"/>
  <c r="I19"/>
  <c r="G19"/>
  <c r="BA19" s="1"/>
  <c r="BE18"/>
  <c r="BD18"/>
  <c r="BC18"/>
  <c r="BB18"/>
  <c r="K18"/>
  <c r="I18"/>
  <c r="G18"/>
  <c r="BA18" s="1"/>
  <c r="BE13"/>
  <c r="BD13"/>
  <c r="BC13"/>
  <c r="BB13"/>
  <c r="K13"/>
  <c r="I13"/>
  <c r="G13"/>
  <c r="BA13" s="1"/>
  <c r="BE12"/>
  <c r="BD12"/>
  <c r="BC12"/>
  <c r="BC26" s="1"/>
  <c r="G7" i="30" s="1"/>
  <c r="BB12" i="31"/>
  <c r="K12"/>
  <c r="I12"/>
  <c r="G12"/>
  <c r="BA12" s="1"/>
  <c r="BE11"/>
  <c r="BD11"/>
  <c r="BC11"/>
  <c r="BB11"/>
  <c r="K11"/>
  <c r="I11"/>
  <c r="G11"/>
  <c r="BA11" s="1"/>
  <c r="BE10"/>
  <c r="BD10"/>
  <c r="BC10"/>
  <c r="BB10"/>
  <c r="K10"/>
  <c r="I10"/>
  <c r="G10"/>
  <c r="BA10" s="1"/>
  <c r="BE8"/>
  <c r="BD8"/>
  <c r="BD26" s="1"/>
  <c r="H7" i="30" s="1"/>
  <c r="BC8" i="31"/>
  <c r="BB8"/>
  <c r="BB26" s="1"/>
  <c r="F7" i="30" s="1"/>
  <c r="F11" s="1"/>
  <c r="C16" i="29" s="1"/>
  <c r="K8" i="31"/>
  <c r="I8"/>
  <c r="I26" s="1"/>
  <c r="G8"/>
  <c r="BA8" s="1"/>
  <c r="B7" i="30"/>
  <c r="A7"/>
  <c r="BE26" i="31"/>
  <c r="I7" i="30" s="1"/>
  <c r="K26" i="31"/>
  <c r="G26"/>
  <c r="E4"/>
  <c r="F3"/>
  <c r="G16" i="30"/>
  <c r="I16" s="1"/>
  <c r="H17" s="1"/>
  <c r="G23" i="29" s="1"/>
  <c r="C33"/>
  <c r="F33" s="1"/>
  <c r="C31"/>
  <c r="G15"/>
  <c r="D15"/>
  <c r="G7"/>
  <c r="BE120" i="28"/>
  <c r="BD120"/>
  <c r="BC120"/>
  <c r="BB120"/>
  <c r="BB123" s="1"/>
  <c r="F16" i="27" s="1"/>
  <c r="K120" i="28"/>
  <c r="I120"/>
  <c r="G120"/>
  <c r="BA120" s="1"/>
  <c r="BA123" s="1"/>
  <c r="E16" i="27" s="1"/>
  <c r="B16"/>
  <c r="A16"/>
  <c r="BE123" i="28"/>
  <c r="I16" i="27" s="1"/>
  <c r="BD123" i="28"/>
  <c r="H16" i="27" s="1"/>
  <c r="BC123" i="28"/>
  <c r="G16" i="27" s="1"/>
  <c r="K123" i="28"/>
  <c r="I123"/>
  <c r="G123"/>
  <c r="BE115"/>
  <c r="BD115"/>
  <c r="BC115"/>
  <c r="BB115"/>
  <c r="BB118" s="1"/>
  <c r="F15" i="27" s="1"/>
  <c r="K115" i="28"/>
  <c r="I115"/>
  <c r="G115"/>
  <c r="BA115" s="1"/>
  <c r="BE112"/>
  <c r="BD112"/>
  <c r="BC112"/>
  <c r="BB112"/>
  <c r="K112"/>
  <c r="I112"/>
  <c r="G112"/>
  <c r="BA112" s="1"/>
  <c r="BE109"/>
  <c r="BD109"/>
  <c r="BD118" s="1"/>
  <c r="H15" i="27" s="1"/>
  <c r="BC109" i="28"/>
  <c r="BB109"/>
  <c r="K109"/>
  <c r="I109"/>
  <c r="I118" s="1"/>
  <c r="G109"/>
  <c r="BA109" s="1"/>
  <c r="B15" i="27"/>
  <c r="A15"/>
  <c r="BE118" i="28"/>
  <c r="I15" i="27" s="1"/>
  <c r="BC118" i="28"/>
  <c r="G15" i="27" s="1"/>
  <c r="K118" i="28"/>
  <c r="G118"/>
  <c r="BE104"/>
  <c r="BD104"/>
  <c r="BD107" s="1"/>
  <c r="H14" i="27" s="1"/>
  <c r="BC104" i="28"/>
  <c r="BB104"/>
  <c r="K104"/>
  <c r="I104"/>
  <c r="I107" s="1"/>
  <c r="G104"/>
  <c r="BA104" s="1"/>
  <c r="BE103"/>
  <c r="BD103"/>
  <c r="BC103"/>
  <c r="BB103"/>
  <c r="K103"/>
  <c r="I103"/>
  <c r="G103"/>
  <c r="BA103" s="1"/>
  <c r="BE102"/>
  <c r="BD102"/>
  <c r="BC102"/>
  <c r="BB102"/>
  <c r="BB107" s="1"/>
  <c r="F14" i="27" s="1"/>
  <c r="K102" i="28"/>
  <c r="I102"/>
  <c r="G102"/>
  <c r="BA102" s="1"/>
  <c r="B14" i="27"/>
  <c r="A14"/>
  <c r="BE107" i="28"/>
  <c r="I14" i="27" s="1"/>
  <c r="BC107" i="28"/>
  <c r="G14" i="27" s="1"/>
  <c r="K107" i="28"/>
  <c r="G107"/>
  <c r="BE99"/>
  <c r="BD99"/>
  <c r="BC99"/>
  <c r="BB99"/>
  <c r="BB100" s="1"/>
  <c r="F13" i="27" s="1"/>
  <c r="K99" i="28"/>
  <c r="I99"/>
  <c r="G99"/>
  <c r="BA99" s="1"/>
  <c r="BE98"/>
  <c r="BE100" s="1"/>
  <c r="I13" i="27" s="1"/>
  <c r="BD98" i="28"/>
  <c r="BC98"/>
  <c r="BB98"/>
  <c r="K98"/>
  <c r="K100" s="1"/>
  <c r="I98"/>
  <c r="G98"/>
  <c r="BA98" s="1"/>
  <c r="BE97"/>
  <c r="BD97"/>
  <c r="BC97"/>
  <c r="BB97"/>
  <c r="K97"/>
  <c r="I97"/>
  <c r="G97"/>
  <c r="BA97" s="1"/>
  <c r="BE96"/>
  <c r="BD96"/>
  <c r="BC96"/>
  <c r="BC100" s="1"/>
  <c r="G13" i="27" s="1"/>
  <c r="BB96" i="28"/>
  <c r="K96"/>
  <c r="I96"/>
  <c r="G96"/>
  <c r="BA96" s="1"/>
  <c r="B13" i="27"/>
  <c r="A13"/>
  <c r="BD100" i="28"/>
  <c r="H13" i="27" s="1"/>
  <c r="I100" i="28"/>
  <c r="BE93"/>
  <c r="BD93"/>
  <c r="BC93"/>
  <c r="BC94" s="1"/>
  <c r="G12" i="27" s="1"/>
  <c r="BB93" i="28"/>
  <c r="K93"/>
  <c r="I93"/>
  <c r="G93"/>
  <c r="BA93" s="1"/>
  <c r="BE91"/>
  <c r="BD91"/>
  <c r="BC91"/>
  <c r="BB91"/>
  <c r="K91"/>
  <c r="I91"/>
  <c r="G91"/>
  <c r="BA91" s="1"/>
  <c r="BE90"/>
  <c r="BD90"/>
  <c r="BC90"/>
  <c r="BB90"/>
  <c r="K90"/>
  <c r="I90"/>
  <c r="G90"/>
  <c r="BA90" s="1"/>
  <c r="BE89"/>
  <c r="BE94" s="1"/>
  <c r="I12" i="27" s="1"/>
  <c r="BD89" i="28"/>
  <c r="BD94" s="1"/>
  <c r="H12" i="27" s="1"/>
  <c r="BC89" i="28"/>
  <c r="BB89"/>
  <c r="K89"/>
  <c r="K94" s="1"/>
  <c r="I89"/>
  <c r="G89"/>
  <c r="BA89" s="1"/>
  <c r="B12" i="27"/>
  <c r="A12"/>
  <c r="BB94" i="28"/>
  <c r="F12" i="27" s="1"/>
  <c r="I94" i="28"/>
  <c r="BE86"/>
  <c r="BD86"/>
  <c r="BC86"/>
  <c r="BB86"/>
  <c r="K86"/>
  <c r="I86"/>
  <c r="G86"/>
  <c r="BA86" s="1"/>
  <c r="BE85"/>
  <c r="BD85"/>
  <c r="BC85"/>
  <c r="BB85"/>
  <c r="K85"/>
  <c r="I85"/>
  <c r="G85"/>
  <c r="BA85" s="1"/>
  <c r="BE84"/>
  <c r="BE87" s="1"/>
  <c r="I11" i="27" s="1"/>
  <c r="BD84" i="28"/>
  <c r="BD87" s="1"/>
  <c r="H11" i="27" s="1"/>
  <c r="BC84" i="28"/>
  <c r="BB84"/>
  <c r="K84"/>
  <c r="K87" s="1"/>
  <c r="I84"/>
  <c r="G84"/>
  <c r="BA84" s="1"/>
  <c r="B11" i="27"/>
  <c r="A11"/>
  <c r="BC87" i="28"/>
  <c r="G11" i="27" s="1"/>
  <c r="BB87" i="28"/>
  <c r="F11" i="27" s="1"/>
  <c r="I87" i="28"/>
  <c r="G87"/>
  <c r="BE79"/>
  <c r="BD79"/>
  <c r="BC79"/>
  <c r="BB79"/>
  <c r="K79"/>
  <c r="I79"/>
  <c r="G79"/>
  <c r="BA79" s="1"/>
  <c r="BE76"/>
  <c r="BD76"/>
  <c r="BD82" s="1"/>
  <c r="H10" i="27" s="1"/>
  <c r="BC76" i="28"/>
  <c r="BB76"/>
  <c r="K76"/>
  <c r="I76"/>
  <c r="I82" s="1"/>
  <c r="G76"/>
  <c r="BA76" s="1"/>
  <c r="B10" i="27"/>
  <c r="A10"/>
  <c r="BE82" i="28"/>
  <c r="I10" i="27" s="1"/>
  <c r="BC82" i="28"/>
  <c r="G10" i="27" s="1"/>
  <c r="BB82" i="28"/>
  <c r="F10" i="27" s="1"/>
  <c r="K82" i="28"/>
  <c r="G82"/>
  <c r="BE72"/>
  <c r="BD72"/>
  <c r="BD74" s="1"/>
  <c r="H9" i="27" s="1"/>
  <c r="BC72" i="28"/>
  <c r="BB72"/>
  <c r="K72"/>
  <c r="I72"/>
  <c r="I74" s="1"/>
  <c r="G72"/>
  <c r="BA72" s="1"/>
  <c r="BA74" s="1"/>
  <c r="E9" i="27" s="1"/>
  <c r="B9"/>
  <c r="A9"/>
  <c r="BE74" i="28"/>
  <c r="I9" i="27" s="1"/>
  <c r="BC74" i="28"/>
  <c r="G9" i="27" s="1"/>
  <c r="BB74" i="28"/>
  <c r="F9" i="27" s="1"/>
  <c r="K74" i="28"/>
  <c r="G74"/>
  <c r="BE67"/>
  <c r="BD67"/>
  <c r="BC67"/>
  <c r="BB67"/>
  <c r="K67"/>
  <c r="K70" s="1"/>
  <c r="I67"/>
  <c r="G67"/>
  <c r="BA67" s="1"/>
  <c r="BE66"/>
  <c r="BD66"/>
  <c r="BC66"/>
  <c r="BB66"/>
  <c r="K66"/>
  <c r="I66"/>
  <c r="G66"/>
  <c r="BA66" s="1"/>
  <c r="BE63"/>
  <c r="BD63"/>
  <c r="BC63"/>
  <c r="BC70" s="1"/>
  <c r="G8" i="27" s="1"/>
  <c r="BB63" i="28"/>
  <c r="K63"/>
  <c r="I63"/>
  <c r="G63"/>
  <c r="BA63" s="1"/>
  <c r="B8" i="27"/>
  <c r="A8"/>
  <c r="BE70" i="28"/>
  <c r="I8" i="27" s="1"/>
  <c r="BD70" i="28"/>
  <c r="H8" i="27" s="1"/>
  <c r="BB70" i="28"/>
  <c r="F8" i="27" s="1"/>
  <c r="I70" i="28"/>
  <c r="BE59"/>
  <c r="BD59"/>
  <c r="BC59"/>
  <c r="BB59"/>
  <c r="K59"/>
  <c r="I59"/>
  <c r="G59"/>
  <c r="BA59" s="1"/>
  <c r="BE57"/>
  <c r="BD57"/>
  <c r="BC57"/>
  <c r="BB57"/>
  <c r="K57"/>
  <c r="I57"/>
  <c r="G57"/>
  <c r="BA57" s="1"/>
  <c r="BE55"/>
  <c r="BD55"/>
  <c r="BC55"/>
  <c r="BB55"/>
  <c r="K55"/>
  <c r="I55"/>
  <c r="G55"/>
  <c r="BA55" s="1"/>
  <c r="BE54"/>
  <c r="BD54"/>
  <c r="BC54"/>
  <c r="BB54"/>
  <c r="K54"/>
  <c r="I54"/>
  <c r="G54"/>
  <c r="BA54" s="1"/>
  <c r="BE53"/>
  <c r="BD53"/>
  <c r="BC53"/>
  <c r="BB53"/>
  <c r="K53"/>
  <c r="I53"/>
  <c r="G53"/>
  <c r="BA53" s="1"/>
  <c r="BE52"/>
  <c r="BD52"/>
  <c r="BC52"/>
  <c r="BB52"/>
  <c r="K52"/>
  <c r="I52"/>
  <c r="G52"/>
  <c r="BA52" s="1"/>
  <c r="BE51"/>
  <c r="BD51"/>
  <c r="BC51"/>
  <c r="BB51"/>
  <c r="BA51"/>
  <c r="K51"/>
  <c r="I51"/>
  <c r="G51"/>
  <c r="BE49"/>
  <c r="BD49"/>
  <c r="BC49"/>
  <c r="BB49"/>
  <c r="BA49"/>
  <c r="K49"/>
  <c r="I49"/>
  <c r="G49"/>
  <c r="BE48"/>
  <c r="BD48"/>
  <c r="BC48"/>
  <c r="BB48"/>
  <c r="K48"/>
  <c r="I48"/>
  <c r="G48"/>
  <c r="BA48" s="1"/>
  <c r="BE46"/>
  <c r="BD46"/>
  <c r="BC46"/>
  <c r="BB46"/>
  <c r="K46"/>
  <c r="I46"/>
  <c r="G46"/>
  <c r="BA46" s="1"/>
  <c r="BE44"/>
  <c r="BD44"/>
  <c r="BC44"/>
  <c r="BB44"/>
  <c r="K44"/>
  <c r="I44"/>
  <c r="G44"/>
  <c r="BA44" s="1"/>
  <c r="BE34"/>
  <c r="BD34"/>
  <c r="BC34"/>
  <c r="BB34"/>
  <c r="K34"/>
  <c r="I34"/>
  <c r="G34"/>
  <c r="BA34" s="1"/>
  <c r="BE33"/>
  <c r="BD33"/>
  <c r="BC33"/>
  <c r="BB33"/>
  <c r="BA33"/>
  <c r="K33"/>
  <c r="I33"/>
  <c r="G33"/>
  <c r="BE26"/>
  <c r="BD26"/>
  <c r="BC26"/>
  <c r="BB26"/>
  <c r="BA26"/>
  <c r="K26"/>
  <c r="I26"/>
  <c r="G26"/>
  <c r="BE25"/>
  <c r="BD25"/>
  <c r="BC25"/>
  <c r="BB25"/>
  <c r="BA25"/>
  <c r="K25"/>
  <c r="I25"/>
  <c r="G25"/>
  <c r="BE24"/>
  <c r="BD24"/>
  <c r="BC24"/>
  <c r="BB24"/>
  <c r="BA24"/>
  <c r="K24"/>
  <c r="I24"/>
  <c r="G24"/>
  <c r="BE23"/>
  <c r="BD23"/>
  <c r="BC23"/>
  <c r="BB23"/>
  <c r="BA23"/>
  <c r="K23"/>
  <c r="I23"/>
  <c r="G23"/>
  <c r="BE22"/>
  <c r="BD22"/>
  <c r="BC22"/>
  <c r="BB22"/>
  <c r="BA22"/>
  <c r="K22"/>
  <c r="I22"/>
  <c r="G22"/>
  <c r="BE14"/>
  <c r="BD14"/>
  <c r="BC14"/>
  <c r="BB14"/>
  <c r="BA14"/>
  <c r="K14"/>
  <c r="I14"/>
  <c r="G14"/>
  <c r="BE12"/>
  <c r="BD12"/>
  <c r="BC12"/>
  <c r="BB12"/>
  <c r="BA12"/>
  <c r="K12"/>
  <c r="I12"/>
  <c r="G12"/>
  <c r="BE10"/>
  <c r="BD10"/>
  <c r="BC10"/>
  <c r="BB10"/>
  <c r="BA10"/>
  <c r="K10"/>
  <c r="I10"/>
  <c r="G10"/>
  <c r="BE9"/>
  <c r="BD9"/>
  <c r="BC9"/>
  <c r="BB9"/>
  <c r="BA9"/>
  <c r="K9"/>
  <c r="I9"/>
  <c r="G9"/>
  <c r="BE8"/>
  <c r="BE61" s="1"/>
  <c r="I7" i="27" s="1"/>
  <c r="BD8" i="28"/>
  <c r="BC8"/>
  <c r="BB8"/>
  <c r="BA8"/>
  <c r="K8"/>
  <c r="I8"/>
  <c r="G8"/>
  <c r="B7" i="27"/>
  <c r="A7"/>
  <c r="BD61" i="28"/>
  <c r="H7" i="27" s="1"/>
  <c r="BC61" i="28"/>
  <c r="G7" i="27" s="1"/>
  <c r="BB61" i="28"/>
  <c r="F7" i="27" s="1"/>
  <c r="K61" i="28"/>
  <c r="I61"/>
  <c r="G61"/>
  <c r="E4"/>
  <c r="F3"/>
  <c r="G22" i="27"/>
  <c r="I22" s="1"/>
  <c r="H23" s="1"/>
  <c r="G23" i="26" s="1"/>
  <c r="F33"/>
  <c r="C33"/>
  <c r="C31"/>
  <c r="G15"/>
  <c r="D15"/>
  <c r="G7"/>
  <c r="I25" i="24"/>
  <c r="D21" i="23"/>
  <c r="I24" i="24"/>
  <c r="G21" i="23" s="1"/>
  <c r="D20"/>
  <c r="I23" i="24"/>
  <c r="G20" i="23" s="1"/>
  <c r="D19"/>
  <c r="I22" i="24"/>
  <c r="G19" i="23" s="1"/>
  <c r="D18"/>
  <c r="I21" i="24"/>
  <c r="G18" i="23" s="1"/>
  <c r="D17"/>
  <c r="I20" i="24"/>
  <c r="G17" i="23" s="1"/>
  <c r="D16"/>
  <c r="I19" i="24"/>
  <c r="G16" i="23" s="1"/>
  <c r="D15"/>
  <c r="I18" i="24"/>
  <c r="G15" i="23" s="1"/>
  <c r="BD56" i="25"/>
  <c r="BC56"/>
  <c r="BB56"/>
  <c r="BA56"/>
  <c r="K56"/>
  <c r="I56"/>
  <c r="G56"/>
  <c r="BE56" s="1"/>
  <c r="BD55"/>
  <c r="BC55"/>
  <c r="BB55"/>
  <c r="BA55"/>
  <c r="K55"/>
  <c r="I55"/>
  <c r="G55"/>
  <c r="BE55" s="1"/>
  <c r="BE54"/>
  <c r="BD54"/>
  <c r="BB54"/>
  <c r="BB57" s="1"/>
  <c r="F12" i="24" s="1"/>
  <c r="BA54" i="25"/>
  <c r="K54"/>
  <c r="I54"/>
  <c r="G54"/>
  <c r="BC54" s="1"/>
  <c r="BC57" s="1"/>
  <c r="G12" i="24" s="1"/>
  <c r="BE53" i="25"/>
  <c r="BC53"/>
  <c r="BB53"/>
  <c r="BA53"/>
  <c r="K53"/>
  <c r="I53"/>
  <c r="G53"/>
  <c r="BD53" s="1"/>
  <c r="BD57" s="1"/>
  <c r="H12" i="24" s="1"/>
  <c r="B12"/>
  <c r="A12"/>
  <c r="BA57" i="25"/>
  <c r="E12" i="24" s="1"/>
  <c r="K57" i="25"/>
  <c r="I57"/>
  <c r="BE50"/>
  <c r="BE51" s="1"/>
  <c r="I11" i="24" s="1"/>
  <c r="BD50" i="25"/>
  <c r="BC50"/>
  <c r="BA50"/>
  <c r="K50"/>
  <c r="K51" s="1"/>
  <c r="I50"/>
  <c r="G50"/>
  <c r="BB50" s="1"/>
  <c r="BB51" s="1"/>
  <c r="F11" i="24" s="1"/>
  <c r="B11"/>
  <c r="A11"/>
  <c r="BD51" i="25"/>
  <c r="H11" i="24" s="1"/>
  <c r="BC51" i="25"/>
  <c r="G11" i="24" s="1"/>
  <c r="BA51" i="25"/>
  <c r="E11" i="24" s="1"/>
  <c r="I51" i="25"/>
  <c r="G51"/>
  <c r="BE47"/>
  <c r="BE48" s="1"/>
  <c r="I10" i="24" s="1"/>
  <c r="BD47" i="25"/>
  <c r="BC47"/>
  <c r="BB47"/>
  <c r="K47"/>
  <c r="K48" s="1"/>
  <c r="I47"/>
  <c r="G47"/>
  <c r="BA47" s="1"/>
  <c r="BA48" s="1"/>
  <c r="E10" i="24" s="1"/>
  <c r="B10"/>
  <c r="A10"/>
  <c r="BD48" i="25"/>
  <c r="H10" i="24" s="1"/>
  <c r="BC48" i="25"/>
  <c r="G10" i="24" s="1"/>
  <c r="BB48" i="25"/>
  <c r="F10" i="24" s="1"/>
  <c r="I48" i="25"/>
  <c r="G48"/>
  <c r="BE44"/>
  <c r="BD44"/>
  <c r="BC44"/>
  <c r="BB44"/>
  <c r="K44"/>
  <c r="I44"/>
  <c r="G44"/>
  <c r="BA44" s="1"/>
  <c r="BE43"/>
  <c r="BD43"/>
  <c r="BC43"/>
  <c r="BB43"/>
  <c r="K43"/>
  <c r="I43"/>
  <c r="G43"/>
  <c r="BA43" s="1"/>
  <c r="BE42"/>
  <c r="BD42"/>
  <c r="BC42"/>
  <c r="BB42"/>
  <c r="K42"/>
  <c r="I42"/>
  <c r="G42"/>
  <c r="BA42" s="1"/>
  <c r="BE41"/>
  <c r="BD41"/>
  <c r="BC41"/>
  <c r="BB41"/>
  <c r="K41"/>
  <c r="I41"/>
  <c r="G41"/>
  <c r="BA41" s="1"/>
  <c r="BE40"/>
  <c r="BE45" s="1"/>
  <c r="I9" i="24" s="1"/>
  <c r="BD40" i="25"/>
  <c r="BC40"/>
  <c r="BB40"/>
  <c r="K40"/>
  <c r="K45" s="1"/>
  <c r="I40"/>
  <c r="G40"/>
  <c r="BA40" s="1"/>
  <c r="BA45" s="1"/>
  <c r="E9" i="24" s="1"/>
  <c r="B9"/>
  <c r="A9"/>
  <c r="BD45" i="25"/>
  <c r="H9" i="24" s="1"/>
  <c r="BC45" i="25"/>
  <c r="G9" i="24" s="1"/>
  <c r="BB45" i="25"/>
  <c r="F9" i="24" s="1"/>
  <c r="I45" i="25"/>
  <c r="G45"/>
  <c r="BE35"/>
  <c r="BE38" s="1"/>
  <c r="I8" i="24" s="1"/>
  <c r="BD35" i="25"/>
  <c r="BC35"/>
  <c r="BB35"/>
  <c r="K35"/>
  <c r="K38" s="1"/>
  <c r="I35"/>
  <c r="G35"/>
  <c r="BA35" s="1"/>
  <c r="BA38" s="1"/>
  <c r="E8" i="24" s="1"/>
  <c r="B8"/>
  <c r="A8"/>
  <c r="BD38" i="25"/>
  <c r="H8" i="24" s="1"/>
  <c r="BC38" i="25"/>
  <c r="G8" i="24" s="1"/>
  <c r="BB38" i="25"/>
  <c r="F8" i="24" s="1"/>
  <c r="I38" i="25"/>
  <c r="G38"/>
  <c r="BE31"/>
  <c r="BD31"/>
  <c r="BC31"/>
  <c r="BB31"/>
  <c r="K31"/>
  <c r="I31"/>
  <c r="G31"/>
  <c r="BA31" s="1"/>
  <c r="BE29"/>
  <c r="BD29"/>
  <c r="BC29"/>
  <c r="BB29"/>
  <c r="K29"/>
  <c r="I29"/>
  <c r="G29"/>
  <c r="BA29" s="1"/>
  <c r="BE26"/>
  <c r="BD26"/>
  <c r="BC26"/>
  <c r="BB26"/>
  <c r="K26"/>
  <c r="I26"/>
  <c r="G26"/>
  <c r="BA26" s="1"/>
  <c r="BE20"/>
  <c r="BD20"/>
  <c r="BC20"/>
  <c r="BB20"/>
  <c r="K20"/>
  <c r="I20"/>
  <c r="G20"/>
  <c r="BA20" s="1"/>
  <c r="BE19"/>
  <c r="BD19"/>
  <c r="BC19"/>
  <c r="BB19"/>
  <c r="BA19"/>
  <c r="K19"/>
  <c r="I19"/>
  <c r="G19"/>
  <c r="BE18"/>
  <c r="BD18"/>
  <c r="BC18"/>
  <c r="BB18"/>
  <c r="BA18"/>
  <c r="K18"/>
  <c r="I18"/>
  <c r="G18"/>
  <c r="BE16"/>
  <c r="BD16"/>
  <c r="BC16"/>
  <c r="BB16"/>
  <c r="BA16"/>
  <c r="K16"/>
  <c r="I16"/>
  <c r="G16"/>
  <c r="BE15"/>
  <c r="BD15"/>
  <c r="BC15"/>
  <c r="BB15"/>
  <c r="K15"/>
  <c r="I15"/>
  <c r="G15"/>
  <c r="BA15" s="1"/>
  <c r="BE13"/>
  <c r="BD13"/>
  <c r="BC13"/>
  <c r="BB13"/>
  <c r="K13"/>
  <c r="I13"/>
  <c r="G13"/>
  <c r="BA13" s="1"/>
  <c r="BE11"/>
  <c r="BD11"/>
  <c r="BC11"/>
  <c r="BB11"/>
  <c r="K11"/>
  <c r="I11"/>
  <c r="G11"/>
  <c r="BA11" s="1"/>
  <c r="BE8"/>
  <c r="BD8"/>
  <c r="BC8"/>
  <c r="BB8"/>
  <c r="K8"/>
  <c r="I8"/>
  <c r="G8"/>
  <c r="BA8" s="1"/>
  <c r="B7" i="24"/>
  <c r="A7"/>
  <c r="BE33" i="25"/>
  <c r="I7" i="24" s="1"/>
  <c r="BD33" i="25"/>
  <c r="H7" i="24" s="1"/>
  <c r="BC33" i="25"/>
  <c r="G7" i="24" s="1"/>
  <c r="BB33" i="25"/>
  <c r="F7" i="24" s="1"/>
  <c r="K33" i="25"/>
  <c r="I33"/>
  <c r="G33"/>
  <c r="E4"/>
  <c r="F3"/>
  <c r="C33" i="23"/>
  <c r="F33" s="1"/>
  <c r="C31"/>
  <c r="G7"/>
  <c r="I26" i="21"/>
  <c r="D21" i="20"/>
  <c r="I25" i="21"/>
  <c r="G21" i="20" s="1"/>
  <c r="D20"/>
  <c r="I24" i="21"/>
  <c r="G20" i="20" s="1"/>
  <c r="D19"/>
  <c r="I23" i="21"/>
  <c r="G19" i="20" s="1"/>
  <c r="D18"/>
  <c r="I22" i="21"/>
  <c r="G18" i="20" s="1"/>
  <c r="D17"/>
  <c r="I21" i="21"/>
  <c r="G17" i="20" s="1"/>
  <c r="D16"/>
  <c r="I20" i="21"/>
  <c r="G16" i="20" s="1"/>
  <c r="D15"/>
  <c r="I19" i="21"/>
  <c r="G15" i="20" s="1"/>
  <c r="BE58" i="22"/>
  <c r="BC58"/>
  <c r="BB58"/>
  <c r="BA58"/>
  <c r="K58"/>
  <c r="I58"/>
  <c r="G58"/>
  <c r="BD58" s="1"/>
  <c r="BD59" s="1"/>
  <c r="H13" i="21" s="1"/>
  <c r="B13"/>
  <c r="A13"/>
  <c r="BE59" i="22"/>
  <c r="I13" i="21" s="1"/>
  <c r="BC59" i="22"/>
  <c r="G13" i="21" s="1"/>
  <c r="BB59" i="22"/>
  <c r="F13" i="21" s="1"/>
  <c r="BA59" i="22"/>
  <c r="E13" i="21" s="1"/>
  <c r="K59" i="22"/>
  <c r="I59"/>
  <c r="G59"/>
  <c r="BD55"/>
  <c r="BC55"/>
  <c r="BB55"/>
  <c r="BA55"/>
  <c r="K55"/>
  <c r="I55"/>
  <c r="G55"/>
  <c r="BE55" s="1"/>
  <c r="BD54"/>
  <c r="BC54"/>
  <c r="BB54"/>
  <c r="BA54"/>
  <c r="K54"/>
  <c r="I54"/>
  <c r="G54"/>
  <c r="BE54" s="1"/>
  <c r="BE53"/>
  <c r="BC53"/>
  <c r="BB53"/>
  <c r="BA53"/>
  <c r="K53"/>
  <c r="I53"/>
  <c r="G53"/>
  <c r="BD53" s="1"/>
  <c r="BD56" s="1"/>
  <c r="H12" i="21" s="1"/>
  <c r="B12"/>
  <c r="A12"/>
  <c r="BC56" i="22"/>
  <c r="G12" i="21" s="1"/>
  <c r="BB56" i="22"/>
  <c r="F12" i="21" s="1"/>
  <c r="BA56" i="22"/>
  <c r="E12" i="21" s="1"/>
  <c r="K56" i="22"/>
  <c r="I56"/>
  <c r="G56"/>
  <c r="BE50"/>
  <c r="BD50"/>
  <c r="BC50"/>
  <c r="BB50"/>
  <c r="K50"/>
  <c r="I50"/>
  <c r="G50"/>
  <c r="BA50" s="1"/>
  <c r="BA51" s="1"/>
  <c r="E11" i="21" s="1"/>
  <c r="B11"/>
  <c r="A11"/>
  <c r="BE51" i="22"/>
  <c r="I11" i="21" s="1"/>
  <c r="BD51" i="22"/>
  <c r="H11" i="21" s="1"/>
  <c r="BC51" i="22"/>
  <c r="G11" i="21" s="1"/>
  <c r="BB51" i="22"/>
  <c r="F11" i="21" s="1"/>
  <c r="K51" i="22"/>
  <c r="I51"/>
  <c r="G51"/>
  <c r="BE47"/>
  <c r="BD47"/>
  <c r="BC47"/>
  <c r="BB47"/>
  <c r="K47"/>
  <c r="I47"/>
  <c r="G47"/>
  <c r="BA47" s="1"/>
  <c r="BE46"/>
  <c r="BD46"/>
  <c r="BC46"/>
  <c r="BB46"/>
  <c r="K46"/>
  <c r="I46"/>
  <c r="G46"/>
  <c r="BA46" s="1"/>
  <c r="BE45"/>
  <c r="BD45"/>
  <c r="BC45"/>
  <c r="BB45"/>
  <c r="K45"/>
  <c r="I45"/>
  <c r="G45"/>
  <c r="BA45" s="1"/>
  <c r="BE44"/>
  <c r="BD44"/>
  <c r="BC44"/>
  <c r="BB44"/>
  <c r="K44"/>
  <c r="I44"/>
  <c r="G44"/>
  <c r="BA44" s="1"/>
  <c r="BE43"/>
  <c r="BD43"/>
  <c r="BC43"/>
  <c r="BB43"/>
  <c r="K43"/>
  <c r="I43"/>
  <c r="G43"/>
  <c r="BA43" s="1"/>
  <c r="BE42"/>
  <c r="BD42"/>
  <c r="BC42"/>
  <c r="BB42"/>
  <c r="K42"/>
  <c r="I42"/>
  <c r="G42"/>
  <c r="BA42" s="1"/>
  <c r="BE41"/>
  <c r="BD41"/>
  <c r="BC41"/>
  <c r="BB41"/>
  <c r="K41"/>
  <c r="I41"/>
  <c r="G41"/>
  <c r="BA41" s="1"/>
  <c r="BA48" s="1"/>
  <c r="E10" i="21" s="1"/>
  <c r="B10"/>
  <c r="A10"/>
  <c r="BE48" i="22"/>
  <c r="I10" i="21" s="1"/>
  <c r="BD48" i="22"/>
  <c r="H10" i="21" s="1"/>
  <c r="BC48" i="22"/>
  <c r="G10" i="21" s="1"/>
  <c r="BB48" i="22"/>
  <c r="F10" i="21" s="1"/>
  <c r="K48" i="22"/>
  <c r="I48"/>
  <c r="G48"/>
  <c r="BE38"/>
  <c r="BD38"/>
  <c r="BC38"/>
  <c r="BB38"/>
  <c r="BA38"/>
  <c r="K38"/>
  <c r="I38"/>
  <c r="G38"/>
  <c r="BE37"/>
  <c r="BD37"/>
  <c r="BC37"/>
  <c r="BB37"/>
  <c r="K37"/>
  <c r="I37"/>
  <c r="G37"/>
  <c r="BA37" s="1"/>
  <c r="BE36"/>
  <c r="BD36"/>
  <c r="BC36"/>
  <c r="BB36"/>
  <c r="K36"/>
  <c r="I36"/>
  <c r="G36"/>
  <c r="BA36" s="1"/>
  <c r="BA39" s="1"/>
  <c r="E9" i="21" s="1"/>
  <c r="B9"/>
  <c r="A9"/>
  <c r="BE39" i="22"/>
  <c r="I9" i="21" s="1"/>
  <c r="BD39" i="22"/>
  <c r="H9" i="21" s="1"/>
  <c r="BC39" i="22"/>
  <c r="G9" i="21" s="1"/>
  <c r="BB39" i="22"/>
  <c r="F9" i="21" s="1"/>
  <c r="K39" i="22"/>
  <c r="I39"/>
  <c r="G39"/>
  <c r="BE32"/>
  <c r="BD32"/>
  <c r="BC32"/>
  <c r="BB32"/>
  <c r="K32"/>
  <c r="I32"/>
  <c r="G32"/>
  <c r="BA32" s="1"/>
  <c r="BA34" s="1"/>
  <c r="E8" i="21" s="1"/>
  <c r="B8"/>
  <c r="A8"/>
  <c r="BE34" i="22"/>
  <c r="I8" i="21" s="1"/>
  <c r="BD34" i="22"/>
  <c r="H8" i="21" s="1"/>
  <c r="BC34" i="22"/>
  <c r="G8" i="21" s="1"/>
  <c r="BB34" i="22"/>
  <c r="F8" i="21" s="1"/>
  <c r="K34" i="22"/>
  <c r="I34"/>
  <c r="G34"/>
  <c r="BE28"/>
  <c r="BD28"/>
  <c r="BC28"/>
  <c r="BB28"/>
  <c r="K28"/>
  <c r="I28"/>
  <c r="G28"/>
  <c r="BA28" s="1"/>
  <c r="BE26"/>
  <c r="BD26"/>
  <c r="BC26"/>
  <c r="BB26"/>
  <c r="K26"/>
  <c r="I26"/>
  <c r="G26"/>
  <c r="BA26" s="1"/>
  <c r="BE24"/>
  <c r="BD24"/>
  <c r="BC24"/>
  <c r="BB24"/>
  <c r="K24"/>
  <c r="I24"/>
  <c r="G24"/>
  <c r="BA24" s="1"/>
  <c r="BE19"/>
  <c r="BD19"/>
  <c r="BC19"/>
  <c r="BB19"/>
  <c r="K19"/>
  <c r="I19"/>
  <c r="G19"/>
  <c r="BA19" s="1"/>
  <c r="BE18"/>
  <c r="BD18"/>
  <c r="BC18"/>
  <c r="BB18"/>
  <c r="K18"/>
  <c r="I18"/>
  <c r="G18"/>
  <c r="BA18" s="1"/>
  <c r="BE17"/>
  <c r="BD17"/>
  <c r="BC17"/>
  <c r="BB17"/>
  <c r="K17"/>
  <c r="I17"/>
  <c r="G17"/>
  <c r="BA17" s="1"/>
  <c r="BE15"/>
  <c r="BD15"/>
  <c r="BC15"/>
  <c r="BB15"/>
  <c r="K15"/>
  <c r="I15"/>
  <c r="G15"/>
  <c r="BA15" s="1"/>
  <c r="BE14"/>
  <c r="BD14"/>
  <c r="BC14"/>
  <c r="BB14"/>
  <c r="K14"/>
  <c r="I14"/>
  <c r="G14"/>
  <c r="BA14" s="1"/>
  <c r="BE12"/>
  <c r="BD12"/>
  <c r="BC12"/>
  <c r="BB12"/>
  <c r="K12"/>
  <c r="I12"/>
  <c r="G12"/>
  <c r="BA12" s="1"/>
  <c r="BE10"/>
  <c r="BD10"/>
  <c r="BC10"/>
  <c r="BB10"/>
  <c r="K10"/>
  <c r="I10"/>
  <c r="G10"/>
  <c r="BA10" s="1"/>
  <c r="BE8"/>
  <c r="BD8"/>
  <c r="BC8"/>
  <c r="BB8"/>
  <c r="K8"/>
  <c r="I8"/>
  <c r="G8"/>
  <c r="BA8" s="1"/>
  <c r="BA30" s="1"/>
  <c r="E7" i="21" s="1"/>
  <c r="B7"/>
  <c r="A7"/>
  <c r="BE30" i="22"/>
  <c r="I7" i="21" s="1"/>
  <c r="BD30" i="22"/>
  <c r="H7" i="21" s="1"/>
  <c r="BC30" i="22"/>
  <c r="G7" i="21" s="1"/>
  <c r="BB30" i="22"/>
  <c r="F7" i="21" s="1"/>
  <c r="K30" i="22"/>
  <c r="I30"/>
  <c r="G30"/>
  <c r="E4"/>
  <c r="F3"/>
  <c r="C33" i="20"/>
  <c r="F33" s="1"/>
  <c r="C31"/>
  <c r="G7"/>
  <c r="I27" i="18"/>
  <c r="D21" i="17"/>
  <c r="I26" i="18"/>
  <c r="G21" i="17" s="1"/>
  <c r="D20"/>
  <c r="I25" i="18"/>
  <c r="G20" i="17" s="1"/>
  <c r="D19"/>
  <c r="I24" i="18"/>
  <c r="G19" i="17" s="1"/>
  <c r="D18"/>
  <c r="I23" i="18"/>
  <c r="G18" i="17" s="1"/>
  <c r="D17"/>
  <c r="I22" i="18"/>
  <c r="G17" i="17" s="1"/>
  <c r="D16"/>
  <c r="I21" i="18"/>
  <c r="G16" i="17" s="1"/>
  <c r="D15"/>
  <c r="I20" i="18"/>
  <c r="G15" i="17" s="1"/>
  <c r="BE65" i="19"/>
  <c r="BC65"/>
  <c r="BB65"/>
  <c r="BA65"/>
  <c r="K65"/>
  <c r="I65"/>
  <c r="G65"/>
  <c r="BD65" s="1"/>
  <c r="BD66" s="1"/>
  <c r="H14" i="18" s="1"/>
  <c r="B14"/>
  <c r="A14"/>
  <c r="BE66" i="19"/>
  <c r="I14" i="18" s="1"/>
  <c r="BC66" i="19"/>
  <c r="G14" i="18" s="1"/>
  <c r="BB66" i="19"/>
  <c r="F14" i="18" s="1"/>
  <c r="BA66" i="19"/>
  <c r="E14" i="18" s="1"/>
  <c r="K66" i="19"/>
  <c r="I66"/>
  <c r="G66"/>
  <c r="BD62"/>
  <c r="BC62"/>
  <c r="BB62"/>
  <c r="BA62"/>
  <c r="K62"/>
  <c r="I62"/>
  <c r="G62"/>
  <c r="BE62" s="1"/>
  <c r="BE63" s="1"/>
  <c r="I13" i="18" s="1"/>
  <c r="B13"/>
  <c r="A13"/>
  <c r="BD63" i="19"/>
  <c r="H13" i="18" s="1"/>
  <c r="BC63" i="19"/>
  <c r="G13" i="18" s="1"/>
  <c r="BB63" i="19"/>
  <c r="F13" i="18" s="1"/>
  <c r="BA63" i="19"/>
  <c r="E13" i="18" s="1"/>
  <c r="K63" i="19"/>
  <c r="I63"/>
  <c r="G63"/>
  <c r="BE59"/>
  <c r="BD59"/>
  <c r="BC59"/>
  <c r="BA59"/>
  <c r="K59"/>
  <c r="I59"/>
  <c r="G59"/>
  <c r="BB59" s="1"/>
  <c r="BE58"/>
  <c r="BD58"/>
  <c r="BC58"/>
  <c r="BA58"/>
  <c r="K58"/>
  <c r="I58"/>
  <c r="G58"/>
  <c r="BB58" s="1"/>
  <c r="BE57"/>
  <c r="BD57"/>
  <c r="BC57"/>
  <c r="BA57"/>
  <c r="K57"/>
  <c r="I57"/>
  <c r="G57"/>
  <c r="BB57" s="1"/>
  <c r="BE56"/>
  <c r="BD56"/>
  <c r="BC56"/>
  <c r="BA56"/>
  <c r="K56"/>
  <c r="I56"/>
  <c r="G56"/>
  <c r="BB56" s="1"/>
  <c r="B12" i="18"/>
  <c r="A12"/>
  <c r="BE60" i="19"/>
  <c r="I12" i="18" s="1"/>
  <c r="BD60" i="19"/>
  <c r="H12" i="18" s="1"/>
  <c r="BC60" i="19"/>
  <c r="G12" i="18" s="1"/>
  <c r="BA60" i="19"/>
  <c r="E12" i="18" s="1"/>
  <c r="K60" i="19"/>
  <c r="I60"/>
  <c r="G60"/>
  <c r="BE53"/>
  <c r="BD53"/>
  <c r="BC53"/>
  <c r="BA53"/>
  <c r="K53"/>
  <c r="I53"/>
  <c r="G53"/>
  <c r="BB53" s="1"/>
  <c r="BE52"/>
  <c r="BD52"/>
  <c r="BC52"/>
  <c r="BA52"/>
  <c r="K52"/>
  <c r="I52"/>
  <c r="G52"/>
  <c r="BB52" s="1"/>
  <c r="BE51"/>
  <c r="BD51"/>
  <c r="BC51"/>
  <c r="BA51"/>
  <c r="K51"/>
  <c r="I51"/>
  <c r="G51"/>
  <c r="BB51" s="1"/>
  <c r="BE50"/>
  <c r="BD50"/>
  <c r="BC50"/>
  <c r="BA50"/>
  <c r="K50"/>
  <c r="I50"/>
  <c r="G50"/>
  <c r="BB50" s="1"/>
  <c r="BE49"/>
  <c r="BD49"/>
  <c r="BC49"/>
  <c r="BA49"/>
  <c r="K49"/>
  <c r="I49"/>
  <c r="G49"/>
  <c r="BB49" s="1"/>
  <c r="BE48"/>
  <c r="BD48"/>
  <c r="BC48"/>
  <c r="BA48"/>
  <c r="K48"/>
  <c r="I48"/>
  <c r="G48"/>
  <c r="BB48" s="1"/>
  <c r="BE47"/>
  <c r="BD47"/>
  <c r="BC47"/>
  <c r="BA47"/>
  <c r="K47"/>
  <c r="I47"/>
  <c r="G47"/>
  <c r="BB47" s="1"/>
  <c r="BE46"/>
  <c r="BD46"/>
  <c r="BC46"/>
  <c r="BA46"/>
  <c r="K46"/>
  <c r="I46"/>
  <c r="G46"/>
  <c r="BB46" s="1"/>
  <c r="BE45"/>
  <c r="BD45"/>
  <c r="BC45"/>
  <c r="BA45"/>
  <c r="K45"/>
  <c r="I45"/>
  <c r="G45"/>
  <c r="BB45" s="1"/>
  <c r="BE44"/>
  <c r="BD44"/>
  <c r="BC44"/>
  <c r="BA44"/>
  <c r="K44"/>
  <c r="I44"/>
  <c r="G44"/>
  <c r="BB44" s="1"/>
  <c r="BE43"/>
  <c r="BD43"/>
  <c r="BC43"/>
  <c r="BA43"/>
  <c r="K43"/>
  <c r="I43"/>
  <c r="G43"/>
  <c r="BB43" s="1"/>
  <c r="B11" i="18"/>
  <c r="A11"/>
  <c r="BE54" i="19"/>
  <c r="I11" i="18" s="1"/>
  <c r="BD54" i="19"/>
  <c r="H11" i="18" s="1"/>
  <c r="BC54" i="19"/>
  <c r="G11" i="18" s="1"/>
  <c r="BA54" i="19"/>
  <c r="E11" i="18" s="1"/>
  <c r="K54" i="19"/>
  <c r="I54"/>
  <c r="G54"/>
  <c r="BE40"/>
  <c r="BD40"/>
  <c r="BC40"/>
  <c r="BB40"/>
  <c r="K40"/>
  <c r="I40"/>
  <c r="G40"/>
  <c r="BA40" s="1"/>
  <c r="BA41" s="1"/>
  <c r="E10" i="18" s="1"/>
  <c r="B10"/>
  <c r="A10"/>
  <c r="BE41" i="19"/>
  <c r="I10" i="18" s="1"/>
  <c r="BD41" i="19"/>
  <c r="H10" i="18" s="1"/>
  <c r="BC41" i="19"/>
  <c r="G10" i="18" s="1"/>
  <c r="BB41" i="19"/>
  <c r="F10" i="18" s="1"/>
  <c r="K41" i="19"/>
  <c r="I41"/>
  <c r="G41"/>
  <c r="BE37"/>
  <c r="BD37"/>
  <c r="BC37"/>
  <c r="BB37"/>
  <c r="K37"/>
  <c r="I37"/>
  <c r="G37"/>
  <c r="BA37" s="1"/>
  <c r="BE36"/>
  <c r="BD36"/>
  <c r="BC36"/>
  <c r="BB36"/>
  <c r="K36"/>
  <c r="I36"/>
  <c r="G36"/>
  <c r="BA36" s="1"/>
  <c r="B9" i="18"/>
  <c r="A9"/>
  <c r="BE38" i="19"/>
  <c r="I9" i="18" s="1"/>
  <c r="BD38" i="19"/>
  <c r="H9" i="18" s="1"/>
  <c r="BC38" i="19"/>
  <c r="G9" i="18" s="1"/>
  <c r="BB38" i="19"/>
  <c r="F9" i="18" s="1"/>
  <c r="K38" i="19"/>
  <c r="I38"/>
  <c r="G38"/>
  <c r="BE32"/>
  <c r="BD32"/>
  <c r="BC32"/>
  <c r="BB32"/>
  <c r="K32"/>
  <c r="I32"/>
  <c r="G32"/>
  <c r="BA32" s="1"/>
  <c r="BA34" s="1"/>
  <c r="E8" i="18" s="1"/>
  <c r="B8"/>
  <c r="A8"/>
  <c r="BE34" i="19"/>
  <c r="I8" i="18" s="1"/>
  <c r="BD34" i="19"/>
  <c r="H8" i="18" s="1"/>
  <c r="BC34" i="19"/>
  <c r="G8" i="18" s="1"/>
  <c r="BB34" i="19"/>
  <c r="F8" i="18" s="1"/>
  <c r="K34" i="19"/>
  <c r="I34"/>
  <c r="G34"/>
  <c r="BE28"/>
  <c r="BD28"/>
  <c r="BC28"/>
  <c r="BB28"/>
  <c r="K28"/>
  <c r="I28"/>
  <c r="G28"/>
  <c r="BA28" s="1"/>
  <c r="BE26"/>
  <c r="BD26"/>
  <c r="BC26"/>
  <c r="BB26"/>
  <c r="K26"/>
  <c r="I26"/>
  <c r="G26"/>
  <c r="BA26" s="1"/>
  <c r="BE24"/>
  <c r="BD24"/>
  <c r="BC24"/>
  <c r="BB24"/>
  <c r="K24"/>
  <c r="I24"/>
  <c r="G24"/>
  <c r="BA24" s="1"/>
  <c r="BE19"/>
  <c r="BD19"/>
  <c r="BC19"/>
  <c r="BB19"/>
  <c r="K19"/>
  <c r="I19"/>
  <c r="G19"/>
  <c r="BA19" s="1"/>
  <c r="BE18"/>
  <c r="BD18"/>
  <c r="BC18"/>
  <c r="BB18"/>
  <c r="K18"/>
  <c r="I18"/>
  <c r="G18"/>
  <c r="BA18" s="1"/>
  <c r="BE17"/>
  <c r="BD17"/>
  <c r="BC17"/>
  <c r="BB17"/>
  <c r="K17"/>
  <c r="I17"/>
  <c r="G17"/>
  <c r="BA17" s="1"/>
  <c r="BE15"/>
  <c r="BD15"/>
  <c r="BC15"/>
  <c r="BB15"/>
  <c r="K15"/>
  <c r="I15"/>
  <c r="G15"/>
  <c r="BA15" s="1"/>
  <c r="BE14"/>
  <c r="BD14"/>
  <c r="BC14"/>
  <c r="BB14"/>
  <c r="K14"/>
  <c r="I14"/>
  <c r="G14"/>
  <c r="BA14" s="1"/>
  <c r="BE12"/>
  <c r="BD12"/>
  <c r="BC12"/>
  <c r="BB12"/>
  <c r="K12"/>
  <c r="I12"/>
  <c r="G12"/>
  <c r="BA12" s="1"/>
  <c r="BE10"/>
  <c r="BD10"/>
  <c r="BC10"/>
  <c r="BB10"/>
  <c r="K10"/>
  <c r="I10"/>
  <c r="G10"/>
  <c r="BA10" s="1"/>
  <c r="BE8"/>
  <c r="BD8"/>
  <c r="BC8"/>
  <c r="BB8"/>
  <c r="K8"/>
  <c r="I8"/>
  <c r="G8"/>
  <c r="BA8" s="1"/>
  <c r="B7" i="18"/>
  <c r="A7"/>
  <c r="BE30" i="19"/>
  <c r="I7" i="18" s="1"/>
  <c r="BD30" i="19"/>
  <c r="H7" i="18" s="1"/>
  <c r="BC30" i="19"/>
  <c r="G7" i="18" s="1"/>
  <c r="BB30" i="19"/>
  <c r="F7" i="18" s="1"/>
  <c r="K30" i="19"/>
  <c r="I30"/>
  <c r="G30"/>
  <c r="E4"/>
  <c r="F3"/>
  <c r="C33" i="17"/>
  <c r="F33" s="1"/>
  <c r="C31"/>
  <c r="G7"/>
  <c r="BE195" i="16"/>
  <c r="BD195"/>
  <c r="BC195"/>
  <c r="BB195"/>
  <c r="K195"/>
  <c r="I195"/>
  <c r="G195"/>
  <c r="BA195" s="1"/>
  <c r="BE194"/>
  <c r="BD194"/>
  <c r="BC194"/>
  <c r="BB194"/>
  <c r="K194"/>
  <c r="I194"/>
  <c r="G194"/>
  <c r="BA194" s="1"/>
  <c r="BE193"/>
  <c r="BD193"/>
  <c r="BC193"/>
  <c r="BB193"/>
  <c r="K193"/>
  <c r="I193"/>
  <c r="G193"/>
  <c r="BA193" s="1"/>
  <c r="B49" i="15"/>
  <c r="A49"/>
  <c r="BE197" i="16"/>
  <c r="I49" i="15" s="1"/>
  <c r="BD197" i="16"/>
  <c r="H49" i="15" s="1"/>
  <c r="BC197" i="16"/>
  <c r="G49" i="15" s="1"/>
  <c r="BB197" i="16"/>
  <c r="F49" i="15" s="1"/>
  <c r="K197" i="16"/>
  <c r="I197"/>
  <c r="G197"/>
  <c r="BE190"/>
  <c r="BD190"/>
  <c r="BC190"/>
  <c r="BB190"/>
  <c r="K190"/>
  <c r="I190"/>
  <c r="G190"/>
  <c r="BA190" s="1"/>
  <c r="BA191" s="1"/>
  <c r="E48" i="15" s="1"/>
  <c r="B48"/>
  <c r="A48"/>
  <c r="BE191" i="16"/>
  <c r="I48" i="15" s="1"/>
  <c r="BD191" i="16"/>
  <c r="H48" i="15" s="1"/>
  <c r="BC191" i="16"/>
  <c r="G48" i="15" s="1"/>
  <c r="BB191" i="16"/>
  <c r="F48" i="15" s="1"/>
  <c r="K191" i="16"/>
  <c r="I191"/>
  <c r="G191"/>
  <c r="BE187"/>
  <c r="BD187"/>
  <c r="BC187"/>
  <c r="BB187"/>
  <c r="K187"/>
  <c r="I187"/>
  <c r="G187"/>
  <c r="BA187" s="1"/>
  <c r="BA188" s="1"/>
  <c r="E47" i="15" s="1"/>
  <c r="B47"/>
  <c r="A47"/>
  <c r="BE188" i="16"/>
  <c r="I47" i="15" s="1"/>
  <c r="BD188" i="16"/>
  <c r="H47" i="15" s="1"/>
  <c r="BC188" i="16"/>
  <c r="G47" i="15" s="1"/>
  <c r="BB188" i="16"/>
  <c r="F47" i="15" s="1"/>
  <c r="K188" i="16"/>
  <c r="I188"/>
  <c r="G188"/>
  <c r="BE184"/>
  <c r="BE185" s="1"/>
  <c r="I46" i="15" s="1"/>
  <c r="BD184" i="16"/>
  <c r="BC184"/>
  <c r="BB184"/>
  <c r="K184"/>
  <c r="K185" s="1"/>
  <c r="I184"/>
  <c r="G184"/>
  <c r="BA184" s="1"/>
  <c r="BA185" s="1"/>
  <c r="E46" i="15" s="1"/>
  <c r="B46"/>
  <c r="A46"/>
  <c r="BD185" i="16"/>
  <c r="H46" i="15" s="1"/>
  <c r="BC185" i="16"/>
  <c r="G46" i="15" s="1"/>
  <c r="BB185" i="16"/>
  <c r="F46" i="15" s="1"/>
  <c r="I185" i="16"/>
  <c r="G185"/>
  <c r="BE181"/>
  <c r="BE182" s="1"/>
  <c r="I45" i="15" s="1"/>
  <c r="BD181" i="16"/>
  <c r="BC181"/>
  <c r="BC182" s="1"/>
  <c r="G45" i="15" s="1"/>
  <c r="BB181" i="16"/>
  <c r="K181"/>
  <c r="K182" s="1"/>
  <c r="I181"/>
  <c r="G181"/>
  <c r="BA181" s="1"/>
  <c r="BA182" s="1"/>
  <c r="E45" i="15" s="1"/>
  <c r="B45"/>
  <c r="A45"/>
  <c r="BD182" i="16"/>
  <c r="H45" i="15" s="1"/>
  <c r="BB182" i="16"/>
  <c r="F45" i="15" s="1"/>
  <c r="I182" i="16"/>
  <c r="BE178"/>
  <c r="BD178"/>
  <c r="BC178"/>
  <c r="BB178"/>
  <c r="K178"/>
  <c r="I178"/>
  <c r="G178"/>
  <c r="BA178" s="1"/>
  <c r="BE177"/>
  <c r="BD177"/>
  <c r="BD179" s="1"/>
  <c r="H44" i="15" s="1"/>
  <c r="BC177" i="16"/>
  <c r="BB177"/>
  <c r="BB179" s="1"/>
  <c r="F44" i="15" s="1"/>
  <c r="K177" i="16"/>
  <c r="I177"/>
  <c r="I179" s="1"/>
  <c r="G177"/>
  <c r="BA177" s="1"/>
  <c r="B44" i="15"/>
  <c r="A44"/>
  <c r="BE179" i="16"/>
  <c r="I44" i="15" s="1"/>
  <c r="BC179" i="16"/>
  <c r="G44" i="15" s="1"/>
  <c r="K179" i="16"/>
  <c r="G179"/>
  <c r="BE174"/>
  <c r="BE175" s="1"/>
  <c r="I43" i="15" s="1"/>
  <c r="BD174" i="16"/>
  <c r="BC174"/>
  <c r="BB174"/>
  <c r="BB175" s="1"/>
  <c r="F43" i="15" s="1"/>
  <c r="K174" i="16"/>
  <c r="I174"/>
  <c r="G174"/>
  <c r="G175" s="1"/>
  <c r="B43" i="15"/>
  <c r="A43"/>
  <c r="BD175" i="16"/>
  <c r="H43" i="15" s="1"/>
  <c r="BC175" i="16"/>
  <c r="G43" i="15" s="1"/>
  <c r="K175" i="16"/>
  <c r="I175"/>
  <c r="BE171"/>
  <c r="BD171"/>
  <c r="BC171"/>
  <c r="BC172" s="1"/>
  <c r="G42" i="15" s="1"/>
  <c r="BB171" i="16"/>
  <c r="K171"/>
  <c r="I171"/>
  <c r="G171"/>
  <c r="BA171" s="1"/>
  <c r="BA172" s="1"/>
  <c r="E42" i="15" s="1"/>
  <c r="B42"/>
  <c r="A42"/>
  <c r="BE172" i="16"/>
  <c r="I42" i="15" s="1"/>
  <c r="BD172" i="16"/>
  <c r="H42" i="15" s="1"/>
  <c r="BB172" i="16"/>
  <c r="F42" i="15" s="1"/>
  <c r="K172" i="16"/>
  <c r="I172"/>
  <c r="BE168"/>
  <c r="BD168"/>
  <c r="BC168"/>
  <c r="BB168"/>
  <c r="K168"/>
  <c r="I168"/>
  <c r="G168"/>
  <c r="BA168" s="1"/>
  <c r="BE167"/>
  <c r="BD167"/>
  <c r="BC167"/>
  <c r="BB167"/>
  <c r="K167"/>
  <c r="I167"/>
  <c r="G167"/>
  <c r="BA167" s="1"/>
  <c r="BE166"/>
  <c r="BD166"/>
  <c r="BC166"/>
  <c r="BB166"/>
  <c r="K166"/>
  <c r="I166"/>
  <c r="G166"/>
  <c r="BA166" s="1"/>
  <c r="BE165"/>
  <c r="BD165"/>
  <c r="BC165"/>
  <c r="BB165"/>
  <c r="K165"/>
  <c r="I165"/>
  <c r="G165"/>
  <c r="BA165" s="1"/>
  <c r="BE164"/>
  <c r="BD164"/>
  <c r="BC164"/>
  <c r="BB164"/>
  <c r="K164"/>
  <c r="I164"/>
  <c r="G164"/>
  <c r="BA164" s="1"/>
  <c r="BE163"/>
  <c r="BD163"/>
  <c r="BC163"/>
  <c r="BB163"/>
  <c r="K163"/>
  <c r="I163"/>
  <c r="G163"/>
  <c r="BA163" s="1"/>
  <c r="BE162"/>
  <c r="BD162"/>
  <c r="BC162"/>
  <c r="BB162"/>
  <c r="K162"/>
  <c r="I162"/>
  <c r="G162"/>
  <c r="BA162" s="1"/>
  <c r="B41" i="15"/>
  <c r="A41"/>
  <c r="BE169" i="16"/>
  <c r="I41" i="15" s="1"/>
  <c r="BD169" i="16"/>
  <c r="H41" i="15" s="1"/>
  <c r="BC169" i="16"/>
  <c r="G41" i="15" s="1"/>
  <c r="BB169" i="16"/>
  <c r="F41" i="15" s="1"/>
  <c r="K169" i="16"/>
  <c r="I169"/>
  <c r="G169"/>
  <c r="BE159"/>
  <c r="BD159"/>
  <c r="BC159"/>
  <c r="BB159"/>
  <c r="K159"/>
  <c r="I159"/>
  <c r="G159"/>
  <c r="BA159" s="1"/>
  <c r="BA160" s="1"/>
  <c r="E40" i="15" s="1"/>
  <c r="B40"/>
  <c r="A40"/>
  <c r="BE160" i="16"/>
  <c r="I40" i="15" s="1"/>
  <c r="BD160" i="16"/>
  <c r="H40" i="15" s="1"/>
  <c r="BC160" i="16"/>
  <c r="G40" i="15" s="1"/>
  <c r="BB160" i="16"/>
  <c r="F40" i="15" s="1"/>
  <c r="K160" i="16"/>
  <c r="I160"/>
  <c r="G160"/>
  <c r="BE156"/>
  <c r="BD156"/>
  <c r="BC156"/>
  <c r="BB156"/>
  <c r="K156"/>
  <c r="I156"/>
  <c r="G156"/>
  <c r="BA156" s="1"/>
  <c r="BE155"/>
  <c r="BD155"/>
  <c r="BC155"/>
  <c r="BB155"/>
  <c r="K155"/>
  <c r="I155"/>
  <c r="G155"/>
  <c r="BA155" s="1"/>
  <c r="BA157" s="1"/>
  <c r="E39" i="15" s="1"/>
  <c r="B39"/>
  <c r="A39"/>
  <c r="BE157" i="16"/>
  <c r="I39" i="15" s="1"/>
  <c r="BD157" i="16"/>
  <c r="H39" i="15" s="1"/>
  <c r="BC157" i="16"/>
  <c r="G39" i="15" s="1"/>
  <c r="BB157" i="16"/>
  <c r="F39" i="15" s="1"/>
  <c r="K157" i="16"/>
  <c r="I157"/>
  <c r="G157"/>
  <c r="BE152"/>
  <c r="BD152"/>
  <c r="BC152"/>
  <c r="BB152"/>
  <c r="K152"/>
  <c r="I152"/>
  <c r="G152"/>
  <c r="BA152" s="1"/>
  <c r="BA153" s="1"/>
  <c r="E38" i="15" s="1"/>
  <c r="B38"/>
  <c r="A38"/>
  <c r="BE153" i="16"/>
  <c r="I38" i="15" s="1"/>
  <c r="BD153" i="16"/>
  <c r="H38" i="15" s="1"/>
  <c r="BC153" i="16"/>
  <c r="G38" i="15" s="1"/>
  <c r="BB153" i="16"/>
  <c r="F38" i="15" s="1"/>
  <c r="K153" i="16"/>
  <c r="I153"/>
  <c r="G153"/>
  <c r="BE149"/>
  <c r="BD149"/>
  <c r="BC149"/>
  <c r="BB149"/>
  <c r="K149"/>
  <c r="I149"/>
  <c r="G149"/>
  <c r="BA149" s="1"/>
  <c r="BE148"/>
  <c r="BD148"/>
  <c r="BC148"/>
  <c r="BB148"/>
  <c r="K148"/>
  <c r="I148"/>
  <c r="G148"/>
  <c r="BA148" s="1"/>
  <c r="B37" i="15"/>
  <c r="A37"/>
  <c r="BE150" i="16"/>
  <c r="I37" i="15" s="1"/>
  <c r="BD150" i="16"/>
  <c r="H37" i="15" s="1"/>
  <c r="BC150" i="16"/>
  <c r="G37" i="15" s="1"/>
  <c r="BB150" i="16"/>
  <c r="F37" i="15" s="1"/>
  <c r="K150" i="16"/>
  <c r="I150"/>
  <c r="G150"/>
  <c r="BE145"/>
  <c r="BD145"/>
  <c r="BC145"/>
  <c r="BB145"/>
  <c r="K145"/>
  <c r="I145"/>
  <c r="G145"/>
  <c r="BA145" s="1"/>
  <c r="BA146" s="1"/>
  <c r="E36" i="15" s="1"/>
  <c r="B36"/>
  <c r="A36"/>
  <c r="BE146" i="16"/>
  <c r="I36" i="15" s="1"/>
  <c r="BD146" i="16"/>
  <c r="H36" i="15" s="1"/>
  <c r="BC146" i="16"/>
  <c r="G36" i="15" s="1"/>
  <c r="BB146" i="16"/>
  <c r="F36" i="15" s="1"/>
  <c r="K146" i="16"/>
  <c r="I146"/>
  <c r="G146"/>
  <c r="BE142"/>
  <c r="BD142"/>
  <c r="BC142"/>
  <c r="BB142"/>
  <c r="K142"/>
  <c r="I142"/>
  <c r="G142"/>
  <c r="BA142" s="1"/>
  <c r="BA143" s="1"/>
  <c r="E35" i="15" s="1"/>
  <c r="B35"/>
  <c r="A35"/>
  <c r="BE143" i="16"/>
  <c r="I35" i="15" s="1"/>
  <c r="BD143" i="16"/>
  <c r="H35" i="15" s="1"/>
  <c r="BC143" i="16"/>
  <c r="G35" i="15" s="1"/>
  <c r="BB143" i="16"/>
  <c r="F35" i="15" s="1"/>
  <c r="K143" i="16"/>
  <c r="I143"/>
  <c r="G143"/>
  <c r="BE139"/>
  <c r="BD139"/>
  <c r="BC139"/>
  <c r="BB139"/>
  <c r="K139"/>
  <c r="I139"/>
  <c r="G139"/>
  <c r="BA139" s="1"/>
  <c r="BE138"/>
  <c r="BD138"/>
  <c r="BC138"/>
  <c r="BB138"/>
  <c r="K138"/>
  <c r="I138"/>
  <c r="G138"/>
  <c r="BA138" s="1"/>
  <c r="B34" i="15"/>
  <c r="A34"/>
  <c r="BE140" i="16"/>
  <c r="I34" i="15" s="1"/>
  <c r="BD140" i="16"/>
  <c r="H34" i="15" s="1"/>
  <c r="BC140" i="16"/>
  <c r="G34" i="15" s="1"/>
  <c r="BB140" i="16"/>
  <c r="F34" i="15" s="1"/>
  <c r="K140" i="16"/>
  <c r="I140"/>
  <c r="G140"/>
  <c r="BE135"/>
  <c r="BD135"/>
  <c r="BC135"/>
  <c r="BB135"/>
  <c r="K135"/>
  <c r="I135"/>
  <c r="G135"/>
  <c r="BA135" s="1"/>
  <c r="BA136" s="1"/>
  <c r="E33" i="15" s="1"/>
  <c r="B33"/>
  <c r="A33"/>
  <c r="BE136" i="16"/>
  <c r="I33" i="15" s="1"/>
  <c r="BD136" i="16"/>
  <c r="H33" i="15" s="1"/>
  <c r="BC136" i="16"/>
  <c r="G33" i="15" s="1"/>
  <c r="BB136" i="16"/>
  <c r="F33" i="15" s="1"/>
  <c r="K136" i="16"/>
  <c r="I136"/>
  <c r="G136"/>
  <c r="BE132"/>
  <c r="BE133" s="1"/>
  <c r="I32" i="15" s="1"/>
  <c r="BD132" i="16"/>
  <c r="BC132"/>
  <c r="BB132"/>
  <c r="K132"/>
  <c r="K133" s="1"/>
  <c r="I132"/>
  <c r="G132"/>
  <c r="BA132" s="1"/>
  <c r="BA133" s="1"/>
  <c r="E32" i="15" s="1"/>
  <c r="B32"/>
  <c r="A32"/>
  <c r="BD133" i="16"/>
  <c r="H32" i="15" s="1"/>
  <c r="BC133" i="16"/>
  <c r="G32" i="15" s="1"/>
  <c r="BB133" i="16"/>
  <c r="F32" i="15" s="1"/>
  <c r="I133" i="16"/>
  <c r="G133"/>
  <c r="BE129"/>
  <c r="BE130" s="1"/>
  <c r="I31" i="15" s="1"/>
  <c r="BD129" i="16"/>
  <c r="BC129"/>
  <c r="BB129"/>
  <c r="K129"/>
  <c r="K130" s="1"/>
  <c r="I129"/>
  <c r="G129"/>
  <c r="BA129" s="1"/>
  <c r="BA130" s="1"/>
  <c r="E31" i="15" s="1"/>
  <c r="B31"/>
  <c r="A31"/>
  <c r="BD130" i="16"/>
  <c r="H31" i="15" s="1"/>
  <c r="BC130" i="16"/>
  <c r="G31" i="15" s="1"/>
  <c r="BB130" i="16"/>
  <c r="F31" i="15" s="1"/>
  <c r="I130" i="16"/>
  <c r="G130"/>
  <c r="BE126"/>
  <c r="BD126"/>
  <c r="BC126"/>
  <c r="BB126"/>
  <c r="K126"/>
  <c r="I126"/>
  <c r="G126"/>
  <c r="BA126" s="1"/>
  <c r="BE125"/>
  <c r="BD125"/>
  <c r="BC125"/>
  <c r="BB125"/>
  <c r="K125"/>
  <c r="I125"/>
  <c r="G125"/>
  <c r="BA125" s="1"/>
  <c r="BE124"/>
  <c r="BD124"/>
  <c r="BC124"/>
  <c r="BB124"/>
  <c r="K124"/>
  <c r="I124"/>
  <c r="G124"/>
  <c r="BA124" s="1"/>
  <c r="BE123"/>
  <c r="BD123"/>
  <c r="BC123"/>
  <c r="BB123"/>
  <c r="K123"/>
  <c r="I123"/>
  <c r="G123"/>
  <c r="BA123" s="1"/>
  <c r="BE122"/>
  <c r="BD122"/>
  <c r="BC122"/>
  <c r="BB122"/>
  <c r="K122"/>
  <c r="I122"/>
  <c r="G122"/>
  <c r="BA122" s="1"/>
  <c r="BE121"/>
  <c r="BE127" s="1"/>
  <c r="I30" i="15" s="1"/>
  <c r="BD121" i="16"/>
  <c r="BC121"/>
  <c r="BB121"/>
  <c r="BB127" s="1"/>
  <c r="F30" i="15" s="1"/>
  <c r="K121" i="16"/>
  <c r="K127" s="1"/>
  <c r="I121"/>
  <c r="G121"/>
  <c r="BA121" s="1"/>
  <c r="B30" i="15"/>
  <c r="A30"/>
  <c r="BD127" i="16"/>
  <c r="H30" i="15" s="1"/>
  <c r="BC127" i="16"/>
  <c r="G30" i="15" s="1"/>
  <c r="I127" i="16"/>
  <c r="G127"/>
  <c r="BE118"/>
  <c r="BD118"/>
  <c r="BC118"/>
  <c r="BB118"/>
  <c r="K118"/>
  <c r="I118"/>
  <c r="G118"/>
  <c r="BA118" s="1"/>
  <c r="BE117"/>
  <c r="BE119" s="1"/>
  <c r="I29" i="15" s="1"/>
  <c r="BD117" i="16"/>
  <c r="BC117"/>
  <c r="BB117"/>
  <c r="BB119" s="1"/>
  <c r="F29" i="15" s="1"/>
  <c r="K117" i="16"/>
  <c r="K119" s="1"/>
  <c r="I117"/>
  <c r="G117"/>
  <c r="BA117" s="1"/>
  <c r="B29" i="15"/>
  <c r="A29"/>
  <c r="BD119" i="16"/>
  <c r="H29" i="15" s="1"/>
  <c r="BC119" i="16"/>
  <c r="G29" i="15" s="1"/>
  <c r="I119" i="16"/>
  <c r="G119"/>
  <c r="BE114"/>
  <c r="BD114"/>
  <c r="BC114"/>
  <c r="BB114"/>
  <c r="K114"/>
  <c r="I114"/>
  <c r="G114"/>
  <c r="BA114" s="1"/>
  <c r="BE113"/>
  <c r="BE115" s="1"/>
  <c r="I28" i="15" s="1"/>
  <c r="BD113" i="16"/>
  <c r="BC113"/>
  <c r="BB113"/>
  <c r="BB115" s="1"/>
  <c r="F28" i="15" s="1"/>
  <c r="K113" i="16"/>
  <c r="K115" s="1"/>
  <c r="I113"/>
  <c r="G113"/>
  <c r="BA113" s="1"/>
  <c r="B28" i="15"/>
  <c r="A28"/>
  <c r="BD115" i="16"/>
  <c r="H28" i="15" s="1"/>
  <c r="BC115" i="16"/>
  <c r="G28" i="15" s="1"/>
  <c r="I115" i="16"/>
  <c r="G115"/>
  <c r="BE110"/>
  <c r="BD110"/>
  <c r="BC110"/>
  <c r="BB110"/>
  <c r="BB111" s="1"/>
  <c r="F27" i="15" s="1"/>
  <c r="K110" i="16"/>
  <c r="I110"/>
  <c r="G110"/>
  <c r="BA110" s="1"/>
  <c r="BA111" s="1"/>
  <c r="E27" i="15" s="1"/>
  <c r="B27"/>
  <c r="A27"/>
  <c r="BE111" i="16"/>
  <c r="I27" i="15" s="1"/>
  <c r="BD111" i="16"/>
  <c r="H27" i="15" s="1"/>
  <c r="BC111" i="16"/>
  <c r="G27" i="15" s="1"/>
  <c r="K111" i="16"/>
  <c r="I111"/>
  <c r="BE107"/>
  <c r="BD107"/>
  <c r="BC107"/>
  <c r="BA107"/>
  <c r="K107"/>
  <c r="I107"/>
  <c r="G107"/>
  <c r="BB107" s="1"/>
  <c r="BB108" s="1"/>
  <c r="F26" i="15" s="1"/>
  <c r="B26"/>
  <c r="A26"/>
  <c r="BE108" i="16"/>
  <c r="I26" i="15" s="1"/>
  <c r="BD108" i="16"/>
  <c r="H26" i="15" s="1"/>
  <c r="BC108" i="16"/>
  <c r="G26" i="15" s="1"/>
  <c r="BA108" i="16"/>
  <c r="E26" i="15" s="1"/>
  <c r="K108" i="16"/>
  <c r="I108"/>
  <c r="G108"/>
  <c r="BE104"/>
  <c r="BD104"/>
  <c r="BC104"/>
  <c r="BA104"/>
  <c r="K104"/>
  <c r="I104"/>
  <c r="G104"/>
  <c r="BB104" s="1"/>
  <c r="BB105" s="1"/>
  <c r="F25" i="15" s="1"/>
  <c r="B25"/>
  <c r="A25"/>
  <c r="BE105" i="16"/>
  <c r="I25" i="15" s="1"/>
  <c r="BD105" i="16"/>
  <c r="H25" i="15" s="1"/>
  <c r="BC105" i="16"/>
  <c r="G25" i="15" s="1"/>
  <c r="BA105" i="16"/>
  <c r="E25" i="15" s="1"/>
  <c r="K105" i="16"/>
  <c r="I105"/>
  <c r="G105"/>
  <c r="BE101"/>
  <c r="BE102" s="1"/>
  <c r="I24" i="15" s="1"/>
  <c r="BD101" i="16"/>
  <c r="BC101"/>
  <c r="BA101"/>
  <c r="K101"/>
  <c r="K102" s="1"/>
  <c r="I101"/>
  <c r="G101"/>
  <c r="BB101" s="1"/>
  <c r="BB102" s="1"/>
  <c r="F24" i="15" s="1"/>
  <c r="B24"/>
  <c r="A24"/>
  <c r="BD102" i="16"/>
  <c r="H24" i="15" s="1"/>
  <c r="BC102" i="16"/>
  <c r="G24" i="15" s="1"/>
  <c r="BA102" i="16"/>
  <c r="E24" i="15" s="1"/>
  <c r="I102" i="16"/>
  <c r="G102"/>
  <c r="BE98"/>
  <c r="BD98"/>
  <c r="BC98"/>
  <c r="BB98"/>
  <c r="K98"/>
  <c r="I98"/>
  <c r="G98"/>
  <c r="BA98" s="1"/>
  <c r="BE97"/>
  <c r="BD97"/>
  <c r="BC97"/>
  <c r="BB97"/>
  <c r="K97"/>
  <c r="I97"/>
  <c r="G97"/>
  <c r="BA97" s="1"/>
  <c r="BE96"/>
  <c r="BD96"/>
  <c r="BC96"/>
  <c r="BB96"/>
  <c r="K96"/>
  <c r="I96"/>
  <c r="G96"/>
  <c r="BA96" s="1"/>
  <c r="BE95"/>
  <c r="BD95"/>
  <c r="BC95"/>
  <c r="BB95"/>
  <c r="K95"/>
  <c r="I95"/>
  <c r="G95"/>
  <c r="BA95" s="1"/>
  <c r="BA99" s="1"/>
  <c r="E23" i="15" s="1"/>
  <c r="B23"/>
  <c r="A23"/>
  <c r="BE99" i="16"/>
  <c r="I23" i="15" s="1"/>
  <c r="BD99" i="16"/>
  <c r="H23" i="15" s="1"/>
  <c r="BC99" i="16"/>
  <c r="G23" i="15" s="1"/>
  <c r="BB99" i="16"/>
  <c r="F23" i="15" s="1"/>
  <c r="K99" i="16"/>
  <c r="I99"/>
  <c r="G99"/>
  <c r="BE92"/>
  <c r="BD92"/>
  <c r="BC92"/>
  <c r="BB92"/>
  <c r="K92"/>
  <c r="I92"/>
  <c r="G92"/>
  <c r="BA92" s="1"/>
  <c r="BE91"/>
  <c r="BD91"/>
  <c r="BC91"/>
  <c r="BB91"/>
  <c r="K91"/>
  <c r="I91"/>
  <c r="G91"/>
  <c r="BA91" s="1"/>
  <c r="BE90"/>
  <c r="BD90"/>
  <c r="BC90"/>
  <c r="BB90"/>
  <c r="K90"/>
  <c r="I90"/>
  <c r="G90"/>
  <c r="BA90" s="1"/>
  <c r="BE89"/>
  <c r="BD89"/>
  <c r="BC89"/>
  <c r="BB89"/>
  <c r="K89"/>
  <c r="I89"/>
  <c r="G89"/>
  <c r="BA89" s="1"/>
  <c r="BE88"/>
  <c r="BD88"/>
  <c r="BC88"/>
  <c r="BB88"/>
  <c r="BB93" s="1"/>
  <c r="F22" i="15" s="1"/>
  <c r="K88" i="16"/>
  <c r="I88"/>
  <c r="G88"/>
  <c r="BA88" s="1"/>
  <c r="BA93" s="1"/>
  <c r="E22" i="15" s="1"/>
  <c r="B22"/>
  <c r="A22"/>
  <c r="BE93" i="16"/>
  <c r="I22" i="15" s="1"/>
  <c r="BD93" i="16"/>
  <c r="H22" i="15" s="1"/>
  <c r="BC93" i="16"/>
  <c r="G22" i="15" s="1"/>
  <c r="K93" i="16"/>
  <c r="I93"/>
  <c r="G93"/>
  <c r="BE85"/>
  <c r="BD85"/>
  <c r="BC85"/>
  <c r="BB85"/>
  <c r="BB86" s="1"/>
  <c r="F21" i="15" s="1"/>
  <c r="K85" i="16"/>
  <c r="I85"/>
  <c r="G85"/>
  <c r="BA85" s="1"/>
  <c r="BA86" s="1"/>
  <c r="E21" i="15" s="1"/>
  <c r="B21"/>
  <c r="A21"/>
  <c r="BE86" i="16"/>
  <c r="I21" i="15" s="1"/>
  <c r="BD86" i="16"/>
  <c r="H21" i="15" s="1"/>
  <c r="BC86" i="16"/>
  <c r="G21" i="15" s="1"/>
  <c r="K86" i="16"/>
  <c r="I86"/>
  <c r="G86"/>
  <c r="BE82"/>
  <c r="BD82"/>
  <c r="BC82"/>
  <c r="BC83" s="1"/>
  <c r="G20" i="15" s="1"/>
  <c r="BB82" i="16"/>
  <c r="BB83" s="1"/>
  <c r="F20" i="15" s="1"/>
  <c r="K82" i="16"/>
  <c r="I82"/>
  <c r="I83" s="1"/>
  <c r="G82"/>
  <c r="G83" s="1"/>
  <c r="B20" i="15"/>
  <c r="A20"/>
  <c r="BE83" i="16"/>
  <c r="I20" i="15" s="1"/>
  <c r="BD83" i="16"/>
  <c r="H20" i="15" s="1"/>
  <c r="K83" i="16"/>
  <c r="BE79"/>
  <c r="BD79"/>
  <c r="BC79"/>
  <c r="BB79"/>
  <c r="K79"/>
  <c r="I79"/>
  <c r="G79"/>
  <c r="BA79" s="1"/>
  <c r="BE78"/>
  <c r="BD78"/>
  <c r="BC78"/>
  <c r="BC80" s="1"/>
  <c r="G19" i="15" s="1"/>
  <c r="BB78" i="16"/>
  <c r="K78"/>
  <c r="I78"/>
  <c r="G78"/>
  <c r="BA78" s="1"/>
  <c r="B19" i="15"/>
  <c r="A19"/>
  <c r="BE80" i="16"/>
  <c r="I19" i="15" s="1"/>
  <c r="BD80" i="16"/>
  <c r="H19" i="15" s="1"/>
  <c r="BB80" i="16"/>
  <c r="F19" i="15" s="1"/>
  <c r="K80" i="16"/>
  <c r="I80"/>
  <c r="BE75"/>
  <c r="BD75"/>
  <c r="BC75"/>
  <c r="BB75"/>
  <c r="K75"/>
  <c r="I75"/>
  <c r="G75"/>
  <c r="BA75" s="1"/>
  <c r="BE74"/>
  <c r="BD74"/>
  <c r="BC74"/>
  <c r="BB74"/>
  <c r="BB76" s="1"/>
  <c r="F18" i="15" s="1"/>
  <c r="K74" i="16"/>
  <c r="I74"/>
  <c r="G74"/>
  <c r="BA74" s="1"/>
  <c r="BA76" s="1"/>
  <c r="E18" i="15" s="1"/>
  <c r="B18"/>
  <c r="A18"/>
  <c r="BE76" i="16"/>
  <c r="I18" i="15" s="1"/>
  <c r="BD76" i="16"/>
  <c r="H18" i="15" s="1"/>
  <c r="BC76" i="16"/>
  <c r="G18" i="15" s="1"/>
  <c r="K76" i="16"/>
  <c r="I76"/>
  <c r="G76"/>
  <c r="BE71"/>
  <c r="BD71"/>
  <c r="BC71"/>
  <c r="BB71"/>
  <c r="K71"/>
  <c r="I71"/>
  <c r="G71"/>
  <c r="BA71" s="1"/>
  <c r="BE70"/>
  <c r="BE72" s="1"/>
  <c r="I17" i="15" s="1"/>
  <c r="BD70" i="16"/>
  <c r="BC70"/>
  <c r="BB70"/>
  <c r="K70"/>
  <c r="K72" s="1"/>
  <c r="I70"/>
  <c r="G70"/>
  <c r="BA70" s="1"/>
  <c r="B17" i="15"/>
  <c r="A17"/>
  <c r="BD72" i="16"/>
  <c r="H17" i="15" s="1"/>
  <c r="BC72" i="16"/>
  <c r="G17" i="15" s="1"/>
  <c r="BB72" i="16"/>
  <c r="F17" i="15" s="1"/>
  <c r="I72" i="16"/>
  <c r="G72"/>
  <c r="BE67"/>
  <c r="BD67"/>
  <c r="BC67"/>
  <c r="BB67"/>
  <c r="K67"/>
  <c r="I67"/>
  <c r="G67"/>
  <c r="BA67" s="1"/>
  <c r="BE66"/>
  <c r="BD66"/>
  <c r="BC66"/>
  <c r="BB66"/>
  <c r="K66"/>
  <c r="I66"/>
  <c r="G66"/>
  <c r="BA66" s="1"/>
  <c r="BE65"/>
  <c r="BD65"/>
  <c r="BC65"/>
  <c r="BC68" s="1"/>
  <c r="G16" i="15" s="1"/>
  <c r="BB65" i="16"/>
  <c r="K65"/>
  <c r="I65"/>
  <c r="G65"/>
  <c r="BA65" s="1"/>
  <c r="B16" i="15"/>
  <c r="A16"/>
  <c r="BE68" i="16"/>
  <c r="I16" i="15" s="1"/>
  <c r="BD68" i="16"/>
  <c r="H16" i="15" s="1"/>
  <c r="BB68" i="16"/>
  <c r="F16" i="15" s="1"/>
  <c r="K68" i="16"/>
  <c r="I68"/>
  <c r="BE62"/>
  <c r="BD62"/>
  <c r="BC62"/>
  <c r="BB62"/>
  <c r="K62"/>
  <c r="I62"/>
  <c r="G62"/>
  <c r="BA62" s="1"/>
  <c r="BA63" s="1"/>
  <c r="E15" i="15" s="1"/>
  <c r="B15"/>
  <c r="A15"/>
  <c r="BE63" i="16"/>
  <c r="I15" i="15" s="1"/>
  <c r="BD63" i="16"/>
  <c r="H15" i="15" s="1"/>
  <c r="BC63" i="16"/>
  <c r="G15" i="15" s="1"/>
  <c r="BB63" i="16"/>
  <c r="F15" i="15" s="1"/>
  <c r="K63" i="16"/>
  <c r="I63"/>
  <c r="G63"/>
  <c r="BE59"/>
  <c r="BD59"/>
  <c r="BC59"/>
  <c r="BC60" s="1"/>
  <c r="G14" i="15" s="1"/>
  <c r="BB59" i="16"/>
  <c r="K59"/>
  <c r="I59"/>
  <c r="G59"/>
  <c r="BA59" s="1"/>
  <c r="BA60" s="1"/>
  <c r="E14" i="15" s="1"/>
  <c r="B14"/>
  <c r="A14"/>
  <c r="BE60" i="16"/>
  <c r="I14" i="15" s="1"/>
  <c r="BD60" i="16"/>
  <c r="H14" i="15" s="1"/>
  <c r="BB60" i="16"/>
  <c r="F14" i="15" s="1"/>
  <c r="K60" i="16"/>
  <c r="I60"/>
  <c r="BE56"/>
  <c r="BD56"/>
  <c r="BC56"/>
  <c r="BB56"/>
  <c r="K56"/>
  <c r="I56"/>
  <c r="G56"/>
  <c r="BA56" s="1"/>
  <c r="BA57" s="1"/>
  <c r="E13" i="15" s="1"/>
  <c r="BE55" i="16"/>
  <c r="BD55"/>
  <c r="BC55"/>
  <c r="BB55"/>
  <c r="BA55"/>
  <c r="K55"/>
  <c r="I55"/>
  <c r="G55"/>
  <c r="BE54"/>
  <c r="BD54"/>
  <c r="BC54"/>
  <c r="BB54"/>
  <c r="BA54"/>
  <c r="K54"/>
  <c r="I54"/>
  <c r="G54"/>
  <c r="B13" i="15"/>
  <c r="A13"/>
  <c r="BE57" i="16"/>
  <c r="I13" i="15" s="1"/>
  <c r="BD57" i="16"/>
  <c r="H13" i="15" s="1"/>
  <c r="BC57" i="16"/>
  <c r="G13" i="15" s="1"/>
  <c r="BB57" i="16"/>
  <c r="F13" i="15" s="1"/>
  <c r="K57" i="16"/>
  <c r="I57"/>
  <c r="G57"/>
  <c r="BE51"/>
  <c r="BD51"/>
  <c r="BC51"/>
  <c r="BB51"/>
  <c r="K51"/>
  <c r="I51"/>
  <c r="G51"/>
  <c r="BA51" s="1"/>
  <c r="BE50"/>
  <c r="BD50"/>
  <c r="BC50"/>
  <c r="BB50"/>
  <c r="K50"/>
  <c r="I50"/>
  <c r="G50"/>
  <c r="BA50" s="1"/>
  <c r="BE49"/>
  <c r="BD49"/>
  <c r="BC49"/>
  <c r="BB49"/>
  <c r="K49"/>
  <c r="I49"/>
  <c r="G49"/>
  <c r="BA49" s="1"/>
  <c r="BE48"/>
  <c r="BD48"/>
  <c r="BC48"/>
  <c r="BB48"/>
  <c r="K48"/>
  <c r="I48"/>
  <c r="G48"/>
  <c r="BA48" s="1"/>
  <c r="BE47"/>
  <c r="BD47"/>
  <c r="BC47"/>
  <c r="BB47"/>
  <c r="K47"/>
  <c r="I47"/>
  <c r="G47"/>
  <c r="BA47" s="1"/>
  <c r="BE46"/>
  <c r="BD46"/>
  <c r="BC46"/>
  <c r="BB46"/>
  <c r="K46"/>
  <c r="I46"/>
  <c r="G46"/>
  <c r="BA46" s="1"/>
  <c r="BA52" s="1"/>
  <c r="E12" i="15" s="1"/>
  <c r="B12"/>
  <c r="A12"/>
  <c r="BE52" i="16"/>
  <c r="I12" i="15" s="1"/>
  <c r="BD52" i="16"/>
  <c r="H12" i="15" s="1"/>
  <c r="BC52" i="16"/>
  <c r="G12" i="15" s="1"/>
  <c r="BB52" i="16"/>
  <c r="F12" i="15" s="1"/>
  <c r="K52" i="16"/>
  <c r="I52"/>
  <c r="G52"/>
  <c r="BE43"/>
  <c r="BD43"/>
  <c r="BC43"/>
  <c r="BB43"/>
  <c r="K43"/>
  <c r="I43"/>
  <c r="G43"/>
  <c r="BA43" s="1"/>
  <c r="BE42"/>
  <c r="BD42"/>
  <c r="BC42"/>
  <c r="BB42"/>
  <c r="K42"/>
  <c r="I42"/>
  <c r="G42"/>
  <c r="BA42" s="1"/>
  <c r="BE41"/>
  <c r="BD41"/>
  <c r="BC41"/>
  <c r="BB41"/>
  <c r="K41"/>
  <c r="I41"/>
  <c r="G41"/>
  <c r="BA41" s="1"/>
  <c r="BE40"/>
  <c r="BD40"/>
  <c r="BC40"/>
  <c r="BB40"/>
  <c r="K40"/>
  <c r="I40"/>
  <c r="G40"/>
  <c r="BA40" s="1"/>
  <c r="BE39"/>
  <c r="BD39"/>
  <c r="BC39"/>
  <c r="BB39"/>
  <c r="K39"/>
  <c r="I39"/>
  <c r="G39"/>
  <c r="BA39" s="1"/>
  <c r="BE38"/>
  <c r="BD38"/>
  <c r="BC38"/>
  <c r="BB38"/>
  <c r="K38"/>
  <c r="I38"/>
  <c r="G38"/>
  <c r="BA38" s="1"/>
  <c r="B11" i="15"/>
  <c r="A11"/>
  <c r="BE44" i="16"/>
  <c r="I11" i="15" s="1"/>
  <c r="BD44" i="16"/>
  <c r="H11" i="15" s="1"/>
  <c r="BC44" i="16"/>
  <c r="G11" i="15" s="1"/>
  <c r="BB44" i="16"/>
  <c r="F11" i="15" s="1"/>
  <c r="K44" i="16"/>
  <c r="I44"/>
  <c r="G44"/>
  <c r="BE35"/>
  <c r="BD35"/>
  <c r="BC35"/>
  <c r="BB35"/>
  <c r="K35"/>
  <c r="I35"/>
  <c r="G35"/>
  <c r="BA35" s="1"/>
  <c r="BA36" s="1"/>
  <c r="E10" i="15" s="1"/>
  <c r="B10"/>
  <c r="A10"/>
  <c r="BE36" i="16"/>
  <c r="I10" i="15" s="1"/>
  <c r="BD36" i="16"/>
  <c r="H10" i="15" s="1"/>
  <c r="BC36" i="16"/>
  <c r="G10" i="15" s="1"/>
  <c r="BB36" i="16"/>
  <c r="F10" i="15" s="1"/>
  <c r="K36" i="16"/>
  <c r="I36"/>
  <c r="G36"/>
  <c r="BE32"/>
  <c r="BD32"/>
  <c r="BC32"/>
  <c r="BB32"/>
  <c r="K32"/>
  <c r="I32"/>
  <c r="G32"/>
  <c r="BA32" s="1"/>
  <c r="BE31"/>
  <c r="BD31"/>
  <c r="BC31"/>
  <c r="BB31"/>
  <c r="K31"/>
  <c r="I31"/>
  <c r="G31"/>
  <c r="BA31" s="1"/>
  <c r="BE30"/>
  <c r="BD30"/>
  <c r="BC30"/>
  <c r="BB30"/>
  <c r="K30"/>
  <c r="I30"/>
  <c r="G30"/>
  <c r="BA30" s="1"/>
  <c r="BE29"/>
  <c r="BD29"/>
  <c r="BC29"/>
  <c r="BB29"/>
  <c r="K29"/>
  <c r="I29"/>
  <c r="G29"/>
  <c r="BA29" s="1"/>
  <c r="BE28"/>
  <c r="BD28"/>
  <c r="BC28"/>
  <c r="BB28"/>
  <c r="K28"/>
  <c r="I28"/>
  <c r="G28"/>
  <c r="BA28" s="1"/>
  <c r="BE27"/>
  <c r="BD27"/>
  <c r="BC27"/>
  <c r="BB27"/>
  <c r="K27"/>
  <c r="I27"/>
  <c r="G27"/>
  <c r="BA27" s="1"/>
  <c r="BE26"/>
  <c r="BD26"/>
  <c r="BC26"/>
  <c r="BB26"/>
  <c r="K26"/>
  <c r="I26"/>
  <c r="G26"/>
  <c r="BA26" s="1"/>
  <c r="BE25"/>
  <c r="BD25"/>
  <c r="BC25"/>
  <c r="BB25"/>
  <c r="K25"/>
  <c r="I25"/>
  <c r="G25"/>
  <c r="BA25" s="1"/>
  <c r="BE24"/>
  <c r="BD24"/>
  <c r="BC24"/>
  <c r="BB24"/>
  <c r="K24"/>
  <c r="I24"/>
  <c r="G24"/>
  <c r="BA24" s="1"/>
  <c r="BE23"/>
  <c r="BD23"/>
  <c r="BC23"/>
  <c r="BB23"/>
  <c r="BA23"/>
  <c r="K23"/>
  <c r="I23"/>
  <c r="G23"/>
  <c r="B9" i="15"/>
  <c r="A9"/>
  <c r="BE33" i="16"/>
  <c r="I9" i="15" s="1"/>
  <c r="BD33" i="16"/>
  <c r="H9" i="15" s="1"/>
  <c r="BC33" i="16"/>
  <c r="G9" i="15" s="1"/>
  <c r="BB33" i="16"/>
  <c r="F9" i="15" s="1"/>
  <c r="K33" i="16"/>
  <c r="I33"/>
  <c r="G33"/>
  <c r="BE20"/>
  <c r="BD20"/>
  <c r="BC20"/>
  <c r="BB20"/>
  <c r="K20"/>
  <c r="I20"/>
  <c r="G20"/>
  <c r="BA20" s="1"/>
  <c r="BE19"/>
  <c r="BD19"/>
  <c r="BC19"/>
  <c r="BB19"/>
  <c r="K19"/>
  <c r="I19"/>
  <c r="G19"/>
  <c r="BA19" s="1"/>
  <c r="BE18"/>
  <c r="BD18"/>
  <c r="BC18"/>
  <c r="BB18"/>
  <c r="K18"/>
  <c r="I18"/>
  <c r="G18"/>
  <c r="BA18" s="1"/>
  <c r="BE17"/>
  <c r="BD17"/>
  <c r="BC17"/>
  <c r="BB17"/>
  <c r="K17"/>
  <c r="I17"/>
  <c r="G17"/>
  <c r="BA17" s="1"/>
  <c r="BE16"/>
  <c r="BD16"/>
  <c r="BC16"/>
  <c r="BB16"/>
  <c r="K16"/>
  <c r="I16"/>
  <c r="G16"/>
  <c r="BA16" s="1"/>
  <c r="B8" i="15"/>
  <c r="A8"/>
  <c r="BE21" i="16"/>
  <c r="I8" i="15" s="1"/>
  <c r="BD21" i="16"/>
  <c r="H8" i="15" s="1"/>
  <c r="BC21" i="16"/>
  <c r="G8" i="15" s="1"/>
  <c r="BB21" i="16"/>
  <c r="F8" i="15" s="1"/>
  <c r="K21" i="16"/>
  <c r="I21"/>
  <c r="G21"/>
  <c r="BE13"/>
  <c r="BD13"/>
  <c r="BC13"/>
  <c r="BB13"/>
  <c r="K13"/>
  <c r="I13"/>
  <c r="G13"/>
  <c r="BA13" s="1"/>
  <c r="BE12"/>
  <c r="BD12"/>
  <c r="BC12"/>
  <c r="BB12"/>
  <c r="K12"/>
  <c r="I12"/>
  <c r="G12"/>
  <c r="BA12" s="1"/>
  <c r="BE11"/>
  <c r="BD11"/>
  <c r="BC11"/>
  <c r="BB11"/>
  <c r="K11"/>
  <c r="I11"/>
  <c r="G11"/>
  <c r="BA11" s="1"/>
  <c r="BE10"/>
  <c r="BD10"/>
  <c r="BC10"/>
  <c r="BB10"/>
  <c r="K10"/>
  <c r="I10"/>
  <c r="G10"/>
  <c r="BA10" s="1"/>
  <c r="BE9"/>
  <c r="BD9"/>
  <c r="BC9"/>
  <c r="BB9"/>
  <c r="K9"/>
  <c r="I9"/>
  <c r="G9"/>
  <c r="BA9" s="1"/>
  <c r="BE8"/>
  <c r="BD8"/>
  <c r="BC8"/>
  <c r="BB8"/>
  <c r="K8"/>
  <c r="I8"/>
  <c r="G8"/>
  <c r="BA8" s="1"/>
  <c r="B7" i="15"/>
  <c r="A7"/>
  <c r="BE14" i="16"/>
  <c r="I7" i="15" s="1"/>
  <c r="BD14" i="16"/>
  <c r="H7" i="15" s="1"/>
  <c r="BC14" i="16"/>
  <c r="G7" i="15" s="1"/>
  <c r="BB14" i="16"/>
  <c r="F7" i="15" s="1"/>
  <c r="K14" i="16"/>
  <c r="I14"/>
  <c r="G14"/>
  <c r="E4"/>
  <c r="F3"/>
  <c r="G55" i="15"/>
  <c r="I55" s="1"/>
  <c r="H56" s="1"/>
  <c r="G23" i="14" s="1"/>
  <c r="C33"/>
  <c r="F33" s="1"/>
  <c r="C31"/>
  <c r="G15"/>
  <c r="D15"/>
  <c r="G7"/>
  <c r="I28" i="12"/>
  <c r="D21" i="11"/>
  <c r="I27" i="12"/>
  <c r="G21" i="11" s="1"/>
  <c r="D20"/>
  <c r="I26" i="12"/>
  <c r="G20" i="11" s="1"/>
  <c r="D19"/>
  <c r="I25" i="12"/>
  <c r="G19" i="11" s="1"/>
  <c r="D18"/>
  <c r="I24" i="12"/>
  <c r="G18" i="11" s="1"/>
  <c r="D17"/>
  <c r="I23" i="12"/>
  <c r="G17" i="11" s="1"/>
  <c r="D16"/>
  <c r="I22" i="12"/>
  <c r="G16" i="11" s="1"/>
  <c r="D15"/>
  <c r="I21" i="12"/>
  <c r="G15" i="11" s="1"/>
  <c r="BD102" i="13"/>
  <c r="BC102"/>
  <c r="BB102"/>
  <c r="BA102"/>
  <c r="K102"/>
  <c r="I102"/>
  <c r="G102"/>
  <c r="BE102" s="1"/>
  <c r="BD101"/>
  <c r="BC101"/>
  <c r="BB101"/>
  <c r="BA101"/>
  <c r="K101"/>
  <c r="I101"/>
  <c r="G101"/>
  <c r="BE101" s="1"/>
  <c r="BD100"/>
  <c r="BC100"/>
  <c r="BB100"/>
  <c r="BA100"/>
  <c r="K100"/>
  <c r="I100"/>
  <c r="G100"/>
  <c r="BE100" s="1"/>
  <c r="BE99"/>
  <c r="BC99"/>
  <c r="BB99"/>
  <c r="BA99"/>
  <c r="K99"/>
  <c r="I99"/>
  <c r="G99"/>
  <c r="BD99" s="1"/>
  <c r="BE98"/>
  <c r="BC98"/>
  <c r="BB98"/>
  <c r="BA98"/>
  <c r="K98"/>
  <c r="I98"/>
  <c r="G98"/>
  <c r="BD98" s="1"/>
  <c r="BD103" s="1"/>
  <c r="H15" i="12" s="1"/>
  <c r="B15"/>
  <c r="A15"/>
  <c r="BC103" i="13"/>
  <c r="G15" i="12" s="1"/>
  <c r="BB103" i="13"/>
  <c r="F15" i="12" s="1"/>
  <c r="BA103" i="13"/>
  <c r="E15" i="12" s="1"/>
  <c r="K103" i="13"/>
  <c r="I103"/>
  <c r="G103"/>
  <c r="BE95"/>
  <c r="BC95"/>
  <c r="BB95"/>
  <c r="BA95"/>
  <c r="K95"/>
  <c r="I95"/>
  <c r="G95"/>
  <c r="BD95" s="1"/>
  <c r="BD96" s="1"/>
  <c r="H14" i="12" s="1"/>
  <c r="B14"/>
  <c r="A14"/>
  <c r="BE96" i="13"/>
  <c r="I14" i="12" s="1"/>
  <c r="BC96" i="13"/>
  <c r="G14" i="12" s="1"/>
  <c r="BB96" i="13"/>
  <c r="F14" i="12" s="1"/>
  <c r="BA96" i="13"/>
  <c r="E14" i="12" s="1"/>
  <c r="K96" i="13"/>
  <c r="I96"/>
  <c r="G96"/>
  <c r="BE92"/>
  <c r="BD92"/>
  <c r="BC92"/>
  <c r="BA92"/>
  <c r="K92"/>
  <c r="I92"/>
  <c r="G92"/>
  <c r="BB92" s="1"/>
  <c r="BE91"/>
  <c r="BD91"/>
  <c r="BC91"/>
  <c r="BA91"/>
  <c r="K91"/>
  <c r="I91"/>
  <c r="G91"/>
  <c r="BB91" s="1"/>
  <c r="BE90"/>
  <c r="BD90"/>
  <c r="BC90"/>
  <c r="BA90"/>
  <c r="K90"/>
  <c r="I90"/>
  <c r="G90"/>
  <c r="BB90" s="1"/>
  <c r="BB93" s="1"/>
  <c r="F13" i="12" s="1"/>
  <c r="B13"/>
  <c r="A13"/>
  <c r="BE93" i="13"/>
  <c r="I13" i="12" s="1"/>
  <c r="BD93" i="13"/>
  <c r="H13" i="12" s="1"/>
  <c r="BC93" i="13"/>
  <c r="G13" i="12" s="1"/>
  <c r="BA93" i="13"/>
  <c r="E13" i="12" s="1"/>
  <c r="K93" i="13"/>
  <c r="I93"/>
  <c r="G93"/>
  <c r="BE87"/>
  <c r="BD87"/>
  <c r="BC87"/>
  <c r="BA87"/>
  <c r="K87"/>
  <c r="I87"/>
  <c r="G87"/>
  <c r="BB87" s="1"/>
  <c r="BE86"/>
  <c r="BD86"/>
  <c r="BC86"/>
  <c r="BA86"/>
  <c r="K86"/>
  <c r="I86"/>
  <c r="G86"/>
  <c r="BB86" s="1"/>
  <c r="BE85"/>
  <c r="BD85"/>
  <c r="BC85"/>
  <c r="BA85"/>
  <c r="K85"/>
  <c r="I85"/>
  <c r="G85"/>
  <c r="BB85" s="1"/>
  <c r="BE84"/>
  <c r="BD84"/>
  <c r="BC84"/>
  <c r="BA84"/>
  <c r="K84"/>
  <c r="I84"/>
  <c r="G84"/>
  <c r="BB84" s="1"/>
  <c r="BE83"/>
  <c r="BD83"/>
  <c r="BC83"/>
  <c r="BA83"/>
  <c r="K83"/>
  <c r="I83"/>
  <c r="G83"/>
  <c r="BB83" s="1"/>
  <c r="BE82"/>
  <c r="BD82"/>
  <c r="BC82"/>
  <c r="BA82"/>
  <c r="K82"/>
  <c r="I82"/>
  <c r="G82"/>
  <c r="BB82" s="1"/>
  <c r="BE81"/>
  <c r="BD81"/>
  <c r="BC81"/>
  <c r="BA81"/>
  <c r="K81"/>
  <c r="I81"/>
  <c r="G81"/>
  <c r="BB81" s="1"/>
  <c r="BE80"/>
  <c r="BD80"/>
  <c r="BC80"/>
  <c r="BA80"/>
  <c r="K80"/>
  <c r="I80"/>
  <c r="G80"/>
  <c r="BB80" s="1"/>
  <c r="BE79"/>
  <c r="BD79"/>
  <c r="BC79"/>
  <c r="BA79"/>
  <c r="K79"/>
  <c r="I79"/>
  <c r="G79"/>
  <c r="BB79" s="1"/>
  <c r="BE78"/>
  <c r="BD78"/>
  <c r="BC78"/>
  <c r="BA78"/>
  <c r="K78"/>
  <c r="I78"/>
  <c r="G78"/>
  <c r="BB78" s="1"/>
  <c r="BE77"/>
  <c r="BD77"/>
  <c r="BC77"/>
  <c r="BA77"/>
  <c r="K77"/>
  <c r="I77"/>
  <c r="G77"/>
  <c r="BB77" s="1"/>
  <c r="BE76"/>
  <c r="BD76"/>
  <c r="BC76"/>
  <c r="BA76"/>
  <c r="K76"/>
  <c r="I76"/>
  <c r="G76"/>
  <c r="BB76" s="1"/>
  <c r="BE75"/>
  <c r="BD75"/>
  <c r="BC75"/>
  <c r="BA75"/>
  <c r="K75"/>
  <c r="I75"/>
  <c r="G75"/>
  <c r="BB75" s="1"/>
  <c r="BE74"/>
  <c r="BD74"/>
  <c r="BC74"/>
  <c r="BA74"/>
  <c r="K74"/>
  <c r="I74"/>
  <c r="G74"/>
  <c r="BB74" s="1"/>
  <c r="BE73"/>
  <c r="BD73"/>
  <c r="BC73"/>
  <c r="BA73"/>
  <c r="K73"/>
  <c r="I73"/>
  <c r="G73"/>
  <c r="BB73" s="1"/>
  <c r="BE72"/>
  <c r="BD72"/>
  <c r="BC72"/>
  <c r="BA72"/>
  <c r="K72"/>
  <c r="I72"/>
  <c r="G72"/>
  <c r="BB72" s="1"/>
  <c r="BE71"/>
  <c r="BD71"/>
  <c r="BC71"/>
  <c r="BA71"/>
  <c r="K71"/>
  <c r="I71"/>
  <c r="G71"/>
  <c r="BB71" s="1"/>
  <c r="BB88" s="1"/>
  <c r="F12" i="12" s="1"/>
  <c r="B12"/>
  <c r="A12"/>
  <c r="BE88" i="13"/>
  <c r="I12" i="12" s="1"/>
  <c r="BD88" i="13"/>
  <c r="H12" i="12" s="1"/>
  <c r="BC88" i="13"/>
  <c r="G12" i="12" s="1"/>
  <c r="BA88" i="13"/>
  <c r="E12" i="12" s="1"/>
  <c r="K88" i="13"/>
  <c r="I88"/>
  <c r="G88"/>
  <c r="BE68"/>
  <c r="BD68"/>
  <c r="BC68"/>
  <c r="BA68"/>
  <c r="K68"/>
  <c r="I68"/>
  <c r="G68"/>
  <c r="BB68" s="1"/>
  <c r="BE67"/>
  <c r="BD67"/>
  <c r="BC67"/>
  <c r="BA67"/>
  <c r="K67"/>
  <c r="I67"/>
  <c r="G67"/>
  <c r="BB67" s="1"/>
  <c r="BE66"/>
  <c r="BD66"/>
  <c r="BC66"/>
  <c r="BA66"/>
  <c r="K66"/>
  <c r="I66"/>
  <c r="G66"/>
  <c r="BB66" s="1"/>
  <c r="BE65"/>
  <c r="BD65"/>
  <c r="BC65"/>
  <c r="BA65"/>
  <c r="K65"/>
  <c r="I65"/>
  <c r="G65"/>
  <c r="BB65" s="1"/>
  <c r="BE64"/>
  <c r="BD64"/>
  <c r="BC64"/>
  <c r="BA64"/>
  <c r="K64"/>
  <c r="I64"/>
  <c r="G64"/>
  <c r="BB64" s="1"/>
  <c r="BE63"/>
  <c r="BD63"/>
  <c r="BC63"/>
  <c r="BA63"/>
  <c r="K63"/>
  <c r="I63"/>
  <c r="G63"/>
  <c r="BB63" s="1"/>
  <c r="BE62"/>
  <c r="BD62"/>
  <c r="BC62"/>
  <c r="BA62"/>
  <c r="K62"/>
  <c r="I62"/>
  <c r="G62"/>
  <c r="BB62" s="1"/>
  <c r="BE61"/>
  <c r="BD61"/>
  <c r="BC61"/>
  <c r="BA61"/>
  <c r="K61"/>
  <c r="I61"/>
  <c r="G61"/>
  <c r="BB61" s="1"/>
  <c r="BE60"/>
  <c r="BD60"/>
  <c r="BC60"/>
  <c r="BA60"/>
  <c r="K60"/>
  <c r="I60"/>
  <c r="G60"/>
  <c r="BB60" s="1"/>
  <c r="BE59"/>
  <c r="BD59"/>
  <c r="BC59"/>
  <c r="BA59"/>
  <c r="K59"/>
  <c r="I59"/>
  <c r="G59"/>
  <c r="BB59" s="1"/>
  <c r="BE58"/>
  <c r="BD58"/>
  <c r="BC58"/>
  <c r="BA58"/>
  <c r="K58"/>
  <c r="I58"/>
  <c r="G58"/>
  <c r="BB58" s="1"/>
  <c r="BE57"/>
  <c r="BD57"/>
  <c r="BC57"/>
  <c r="BA57"/>
  <c r="K57"/>
  <c r="I57"/>
  <c r="G57"/>
  <c r="BB57" s="1"/>
  <c r="BE56"/>
  <c r="BD56"/>
  <c r="BC56"/>
  <c r="BA56"/>
  <c r="K56"/>
  <c r="I56"/>
  <c r="G56"/>
  <c r="BB56" s="1"/>
  <c r="BE55"/>
  <c r="BD55"/>
  <c r="BC55"/>
  <c r="BA55"/>
  <c r="K55"/>
  <c r="I55"/>
  <c r="G55"/>
  <c r="BB55" s="1"/>
  <c r="BE54"/>
  <c r="BD54"/>
  <c r="BC54"/>
  <c r="BA54"/>
  <c r="K54"/>
  <c r="I54"/>
  <c r="G54"/>
  <c r="BB54" s="1"/>
  <c r="BE53"/>
  <c r="BD53"/>
  <c r="BC53"/>
  <c r="BA53"/>
  <c r="K53"/>
  <c r="I53"/>
  <c r="G53"/>
  <c r="BB53" s="1"/>
  <c r="B11" i="12"/>
  <c r="A11"/>
  <c r="BE69" i="13"/>
  <c r="I11" i="12" s="1"/>
  <c r="BD69" i="13"/>
  <c r="H11" i="12" s="1"/>
  <c r="BC69" i="13"/>
  <c r="G11" i="12" s="1"/>
  <c r="BA69" i="13"/>
  <c r="E11" i="12" s="1"/>
  <c r="K69" i="13"/>
  <c r="I69"/>
  <c r="G69"/>
  <c r="BE50"/>
  <c r="BD50"/>
  <c r="BC50"/>
  <c r="BA50"/>
  <c r="K50"/>
  <c r="I50"/>
  <c r="G50"/>
  <c r="BB50" s="1"/>
  <c r="BE49"/>
  <c r="BD49"/>
  <c r="BC49"/>
  <c r="BA49"/>
  <c r="K49"/>
  <c r="I49"/>
  <c r="G49"/>
  <c r="BB49" s="1"/>
  <c r="BE48"/>
  <c r="BD48"/>
  <c r="BC48"/>
  <c r="BA48"/>
  <c r="K48"/>
  <c r="I48"/>
  <c r="G48"/>
  <c r="BB48" s="1"/>
  <c r="BE47"/>
  <c r="BD47"/>
  <c r="BC47"/>
  <c r="BA47"/>
  <c r="K47"/>
  <c r="I47"/>
  <c r="G47"/>
  <c r="BB47" s="1"/>
  <c r="BE46"/>
  <c r="BD46"/>
  <c r="BC46"/>
  <c r="BA46"/>
  <c r="K46"/>
  <c r="I46"/>
  <c r="G46"/>
  <c r="BB46" s="1"/>
  <c r="BE45"/>
  <c r="BD45"/>
  <c r="BC45"/>
  <c r="BA45"/>
  <c r="K45"/>
  <c r="I45"/>
  <c r="G45"/>
  <c r="BB45" s="1"/>
  <c r="BE44"/>
  <c r="BD44"/>
  <c r="BC44"/>
  <c r="BA44"/>
  <c r="K44"/>
  <c r="I44"/>
  <c r="G44"/>
  <c r="BB44" s="1"/>
  <c r="BE43"/>
  <c r="BD43"/>
  <c r="BC43"/>
  <c r="BA43"/>
  <c r="K43"/>
  <c r="I43"/>
  <c r="G43"/>
  <c r="BB43" s="1"/>
  <c r="BE42"/>
  <c r="BD42"/>
  <c r="BC42"/>
  <c r="BA42"/>
  <c r="K42"/>
  <c r="I42"/>
  <c r="G42"/>
  <c r="BB42" s="1"/>
  <c r="BE41"/>
  <c r="BD41"/>
  <c r="BC41"/>
  <c r="BA41"/>
  <c r="K41"/>
  <c r="I41"/>
  <c r="G41"/>
  <c r="BB41" s="1"/>
  <c r="BE40"/>
  <c r="BD40"/>
  <c r="BC40"/>
  <c r="BA40"/>
  <c r="K40"/>
  <c r="I40"/>
  <c r="G40"/>
  <c r="BB40" s="1"/>
  <c r="BE39"/>
  <c r="BD39"/>
  <c r="BC39"/>
  <c r="BA39"/>
  <c r="K39"/>
  <c r="I39"/>
  <c r="G39"/>
  <c r="BB39" s="1"/>
  <c r="BE38"/>
  <c r="BD38"/>
  <c r="BC38"/>
  <c r="BA38"/>
  <c r="K38"/>
  <c r="I38"/>
  <c r="G38"/>
  <c r="BB38" s="1"/>
  <c r="BE37"/>
  <c r="BD37"/>
  <c r="BC37"/>
  <c r="BA37"/>
  <c r="K37"/>
  <c r="I37"/>
  <c r="G37"/>
  <c r="BB37" s="1"/>
  <c r="BE36"/>
  <c r="BD36"/>
  <c r="BC36"/>
  <c r="BA36"/>
  <c r="K36"/>
  <c r="I36"/>
  <c r="G36"/>
  <c r="BB36" s="1"/>
  <c r="BE35"/>
  <c r="BD35"/>
  <c r="BC35"/>
  <c r="BA35"/>
  <c r="K35"/>
  <c r="I35"/>
  <c r="G35"/>
  <c r="BB35" s="1"/>
  <c r="BE34"/>
  <c r="BD34"/>
  <c r="BC34"/>
  <c r="BA34"/>
  <c r="K34"/>
  <c r="I34"/>
  <c r="G34"/>
  <c r="BB34" s="1"/>
  <c r="BE33"/>
  <c r="BD33"/>
  <c r="BC33"/>
  <c r="BA33"/>
  <c r="K33"/>
  <c r="I33"/>
  <c r="G33"/>
  <c r="BB33" s="1"/>
  <c r="BE32"/>
  <c r="BD32"/>
  <c r="BC32"/>
  <c r="BA32"/>
  <c r="K32"/>
  <c r="I32"/>
  <c r="G32"/>
  <c r="BB32" s="1"/>
  <c r="BE31"/>
  <c r="BD31"/>
  <c r="BC31"/>
  <c r="BA31"/>
  <c r="K31"/>
  <c r="I31"/>
  <c r="G31"/>
  <c r="BB31" s="1"/>
  <c r="BE30"/>
  <c r="BD30"/>
  <c r="BC30"/>
  <c r="BA30"/>
  <c r="K30"/>
  <c r="I30"/>
  <c r="G30"/>
  <c r="BB30" s="1"/>
  <c r="B10" i="12"/>
  <c r="A10"/>
  <c r="BE51" i="13"/>
  <c r="I10" i="12" s="1"/>
  <c r="BD51" i="13"/>
  <c r="H10" i="12" s="1"/>
  <c r="BC51" i="13"/>
  <c r="G10" i="12" s="1"/>
  <c r="BA51" i="13"/>
  <c r="E10" i="12" s="1"/>
  <c r="K51" i="13"/>
  <c r="I51"/>
  <c r="G51"/>
  <c r="BE27"/>
  <c r="BD27"/>
  <c r="BC27"/>
  <c r="BA27"/>
  <c r="K27"/>
  <c r="I27"/>
  <c r="G27"/>
  <c r="BB27" s="1"/>
  <c r="BE26"/>
  <c r="BD26"/>
  <c r="BC26"/>
  <c r="BA26"/>
  <c r="K26"/>
  <c r="I26"/>
  <c r="G26"/>
  <c r="BB26" s="1"/>
  <c r="BE25"/>
  <c r="BD25"/>
  <c r="BC25"/>
  <c r="BA25"/>
  <c r="K25"/>
  <c r="I25"/>
  <c r="G25"/>
  <c r="BB25" s="1"/>
  <c r="BE24"/>
  <c r="BD24"/>
  <c r="BC24"/>
  <c r="BA24"/>
  <c r="K24"/>
  <c r="I24"/>
  <c r="G24"/>
  <c r="BB24" s="1"/>
  <c r="BE23"/>
  <c r="BD23"/>
  <c r="BC23"/>
  <c r="BA23"/>
  <c r="K23"/>
  <c r="I23"/>
  <c r="G23"/>
  <c r="BB23" s="1"/>
  <c r="BE22"/>
  <c r="BD22"/>
  <c r="BC22"/>
  <c r="BA22"/>
  <c r="K22"/>
  <c r="I22"/>
  <c r="G22"/>
  <c r="BB22" s="1"/>
  <c r="BE21"/>
  <c r="BD21"/>
  <c r="BC21"/>
  <c r="BA21"/>
  <c r="K21"/>
  <c r="I21"/>
  <c r="G21"/>
  <c r="BB21" s="1"/>
  <c r="BE20"/>
  <c r="BD20"/>
  <c r="BC20"/>
  <c r="BA20"/>
  <c r="K20"/>
  <c r="I20"/>
  <c r="G20"/>
  <c r="BB20" s="1"/>
  <c r="BE19"/>
  <c r="BD19"/>
  <c r="BC19"/>
  <c r="BA19"/>
  <c r="K19"/>
  <c r="I19"/>
  <c r="G19"/>
  <c r="BB19" s="1"/>
  <c r="B9" i="12"/>
  <c r="A9"/>
  <c r="BE28" i="13"/>
  <c r="I9" i="12" s="1"/>
  <c r="BD28" i="13"/>
  <c r="H9" i="12" s="1"/>
  <c r="BC28" i="13"/>
  <c r="G9" i="12" s="1"/>
  <c r="BA28" i="13"/>
  <c r="E9" i="12" s="1"/>
  <c r="K28" i="13"/>
  <c r="I28"/>
  <c r="G28"/>
  <c r="BE16"/>
  <c r="BD16"/>
  <c r="BC16"/>
  <c r="BA16"/>
  <c r="K16"/>
  <c r="I16"/>
  <c r="G16"/>
  <c r="BB16" s="1"/>
  <c r="BE15"/>
  <c r="BD15"/>
  <c r="BC15"/>
  <c r="BA15"/>
  <c r="K15"/>
  <c r="I15"/>
  <c r="G15"/>
  <c r="BB15" s="1"/>
  <c r="BE14"/>
  <c r="BD14"/>
  <c r="BC14"/>
  <c r="BA14"/>
  <c r="K14"/>
  <c r="I14"/>
  <c r="G14"/>
  <c r="BB14" s="1"/>
  <c r="BE13"/>
  <c r="BD13"/>
  <c r="BC13"/>
  <c r="BA13"/>
  <c r="K13"/>
  <c r="I13"/>
  <c r="G13"/>
  <c r="BB13" s="1"/>
  <c r="BE12"/>
  <c r="BD12"/>
  <c r="BC12"/>
  <c r="BA12"/>
  <c r="K12"/>
  <c r="I12"/>
  <c r="G12"/>
  <c r="BB12" s="1"/>
  <c r="BE11"/>
  <c r="BD11"/>
  <c r="BC11"/>
  <c r="BA11"/>
  <c r="K11"/>
  <c r="I11"/>
  <c r="G11"/>
  <c r="BB11" s="1"/>
  <c r="BB17" s="1"/>
  <c r="F8" i="12" s="1"/>
  <c r="B8"/>
  <c r="A8"/>
  <c r="BE17" i="13"/>
  <c r="I8" i="12" s="1"/>
  <c r="BD17" i="13"/>
  <c r="H8" i="12" s="1"/>
  <c r="BC17" i="13"/>
  <c r="G8" i="12" s="1"/>
  <c r="BA17" i="13"/>
  <c r="E8" i="12" s="1"/>
  <c r="K17" i="13"/>
  <c r="I17"/>
  <c r="G17"/>
  <c r="BD8"/>
  <c r="BC8"/>
  <c r="BB8"/>
  <c r="BA8"/>
  <c r="K8"/>
  <c r="I8"/>
  <c r="G8"/>
  <c r="BE8" s="1"/>
  <c r="BE9" s="1"/>
  <c r="I7" i="12" s="1"/>
  <c r="B7"/>
  <c r="A7"/>
  <c r="BD9" i="13"/>
  <c r="H7" i="12" s="1"/>
  <c r="BC9" i="13"/>
  <c r="G7" i="12" s="1"/>
  <c r="BB9" i="13"/>
  <c r="F7" i="12" s="1"/>
  <c r="BA9" i="13"/>
  <c r="E7" i="12" s="1"/>
  <c r="E16" s="1"/>
  <c r="C15" i="11" s="1"/>
  <c r="K9" i="13"/>
  <c r="I9"/>
  <c r="G9"/>
  <c r="E4"/>
  <c r="F3"/>
  <c r="C33" i="11"/>
  <c r="F33" s="1"/>
  <c r="C31"/>
  <c r="G7"/>
  <c r="I25" i="9"/>
  <c r="D21" i="8"/>
  <c r="I24" i="9"/>
  <c r="G21" i="8" s="1"/>
  <c r="D20"/>
  <c r="I23" i="9"/>
  <c r="G20" i="8" s="1"/>
  <c r="D19"/>
  <c r="I22" i="9"/>
  <c r="G19" i="8" s="1"/>
  <c r="D18"/>
  <c r="I21" i="9"/>
  <c r="G18" i="8" s="1"/>
  <c r="D17"/>
  <c r="I20" i="9"/>
  <c r="G17" i="8" s="1"/>
  <c r="D16"/>
  <c r="I19" i="9"/>
  <c r="G16" i="8" s="1"/>
  <c r="D15"/>
  <c r="I18" i="9"/>
  <c r="G15" i="8" s="1"/>
  <c r="BD117" i="10"/>
  <c r="BC117"/>
  <c r="BB117"/>
  <c r="BA117"/>
  <c r="K117"/>
  <c r="I117"/>
  <c r="G117"/>
  <c r="BE117" s="1"/>
  <c r="BD116"/>
  <c r="BC116"/>
  <c r="BB116"/>
  <c r="BA116"/>
  <c r="K116"/>
  <c r="I116"/>
  <c r="G116"/>
  <c r="BE116" s="1"/>
  <c r="B12" i="9"/>
  <c r="A12"/>
  <c r="BD118" i="10"/>
  <c r="H12" i="9" s="1"/>
  <c r="BC118" i="10"/>
  <c r="G12" i="9" s="1"/>
  <c r="BB118" i="10"/>
  <c r="F12" i="9" s="1"/>
  <c r="BA118" i="10"/>
  <c r="E12" i="9" s="1"/>
  <c r="K118" i="10"/>
  <c r="I118"/>
  <c r="G118"/>
  <c r="BE113"/>
  <c r="BD113"/>
  <c r="BC113"/>
  <c r="BA113"/>
  <c r="K113"/>
  <c r="I113"/>
  <c r="G113"/>
  <c r="BB113" s="1"/>
  <c r="BE112"/>
  <c r="BD112"/>
  <c r="BC112"/>
  <c r="BA112"/>
  <c r="K112"/>
  <c r="I112"/>
  <c r="G112"/>
  <c r="BB112" s="1"/>
  <c r="BE111"/>
  <c r="BD111"/>
  <c r="BC111"/>
  <c r="BA111"/>
  <c r="K111"/>
  <c r="I111"/>
  <c r="G111"/>
  <c r="BB111" s="1"/>
  <c r="BE110"/>
  <c r="BD110"/>
  <c r="BC110"/>
  <c r="BA110"/>
  <c r="K110"/>
  <c r="I110"/>
  <c r="G110"/>
  <c r="BB110" s="1"/>
  <c r="BE109"/>
  <c r="BD109"/>
  <c r="BC109"/>
  <c r="BA109"/>
  <c r="K109"/>
  <c r="I109"/>
  <c r="G109"/>
  <c r="BB109" s="1"/>
  <c r="BE108"/>
  <c r="BD108"/>
  <c r="BC108"/>
  <c r="BA108"/>
  <c r="K108"/>
  <c r="I108"/>
  <c r="G108"/>
  <c r="BB108" s="1"/>
  <c r="BE107"/>
  <c r="BD107"/>
  <c r="BC107"/>
  <c r="BA107"/>
  <c r="K107"/>
  <c r="I107"/>
  <c r="G107"/>
  <c r="BB107" s="1"/>
  <c r="BE106"/>
  <c r="BD106"/>
  <c r="BC106"/>
  <c r="BA106"/>
  <c r="K106"/>
  <c r="I106"/>
  <c r="G106"/>
  <c r="BB106" s="1"/>
  <c r="BE105"/>
  <c r="BD105"/>
  <c r="BC105"/>
  <c r="BA105"/>
  <c r="K105"/>
  <c r="I105"/>
  <c r="G105"/>
  <c r="BB105" s="1"/>
  <c r="BE104"/>
  <c r="BD104"/>
  <c r="BC104"/>
  <c r="BA104"/>
  <c r="K104"/>
  <c r="I104"/>
  <c r="G104"/>
  <c r="BB104" s="1"/>
  <c r="BE103"/>
  <c r="BD103"/>
  <c r="BC103"/>
  <c r="BA103"/>
  <c r="K103"/>
  <c r="I103"/>
  <c r="G103"/>
  <c r="BB103" s="1"/>
  <c r="BE102"/>
  <c r="BD102"/>
  <c r="BC102"/>
  <c r="BA102"/>
  <c r="K102"/>
  <c r="I102"/>
  <c r="G102"/>
  <c r="BB102" s="1"/>
  <c r="BE101"/>
  <c r="BD101"/>
  <c r="BC101"/>
  <c r="BA101"/>
  <c r="K101"/>
  <c r="I101"/>
  <c r="G101"/>
  <c r="BB101" s="1"/>
  <c r="BE100"/>
  <c r="BD100"/>
  <c r="BC100"/>
  <c r="BA100"/>
  <c r="K100"/>
  <c r="I100"/>
  <c r="G100"/>
  <c r="BB100" s="1"/>
  <c r="BE99"/>
  <c r="BD99"/>
  <c r="BC99"/>
  <c r="BA99"/>
  <c r="K99"/>
  <c r="I99"/>
  <c r="G99"/>
  <c r="BB99" s="1"/>
  <c r="BE98"/>
  <c r="BD98"/>
  <c r="BC98"/>
  <c r="BA98"/>
  <c r="K98"/>
  <c r="I98"/>
  <c r="G98"/>
  <c r="BB98" s="1"/>
  <c r="BE97"/>
  <c r="BD97"/>
  <c r="BC97"/>
  <c r="BA97"/>
  <c r="K97"/>
  <c r="I97"/>
  <c r="G97"/>
  <c r="BB97" s="1"/>
  <c r="BE96"/>
  <c r="BD96"/>
  <c r="BC96"/>
  <c r="BA96"/>
  <c r="K96"/>
  <c r="I96"/>
  <c r="G96"/>
  <c r="BB96" s="1"/>
  <c r="BE95"/>
  <c r="BD95"/>
  <c r="BC95"/>
  <c r="BA95"/>
  <c r="K95"/>
  <c r="I95"/>
  <c r="G95"/>
  <c r="BB95" s="1"/>
  <c r="BE94"/>
  <c r="BD94"/>
  <c r="BC94"/>
  <c r="BA94"/>
  <c r="K94"/>
  <c r="I94"/>
  <c r="G94"/>
  <c r="BB94" s="1"/>
  <c r="BE93"/>
  <c r="BD93"/>
  <c r="BC93"/>
  <c r="BA93"/>
  <c r="K93"/>
  <c r="I93"/>
  <c r="G93"/>
  <c r="BB93" s="1"/>
  <c r="BE92"/>
  <c r="BD92"/>
  <c r="BC92"/>
  <c r="BA92"/>
  <c r="K92"/>
  <c r="I92"/>
  <c r="G92"/>
  <c r="BB92" s="1"/>
  <c r="BE91"/>
  <c r="BD91"/>
  <c r="BC91"/>
  <c r="BA91"/>
  <c r="K91"/>
  <c r="I91"/>
  <c r="G91"/>
  <c r="BB91" s="1"/>
  <c r="BE90"/>
  <c r="BD90"/>
  <c r="BC90"/>
  <c r="BA90"/>
  <c r="K90"/>
  <c r="I90"/>
  <c r="G90"/>
  <c r="BB90" s="1"/>
  <c r="BE89"/>
  <c r="BD89"/>
  <c r="BC89"/>
  <c r="BA89"/>
  <c r="K89"/>
  <c r="I89"/>
  <c r="G89"/>
  <c r="BB89" s="1"/>
  <c r="BE88"/>
  <c r="BD88"/>
  <c r="BC88"/>
  <c r="BA88"/>
  <c r="K88"/>
  <c r="I88"/>
  <c r="G88"/>
  <c r="BB88" s="1"/>
  <c r="BE87"/>
  <c r="BD87"/>
  <c r="BC87"/>
  <c r="BA87"/>
  <c r="K87"/>
  <c r="I87"/>
  <c r="G87"/>
  <c r="BB87" s="1"/>
  <c r="BE86"/>
  <c r="BD86"/>
  <c r="BC86"/>
  <c r="BA86"/>
  <c r="K86"/>
  <c r="I86"/>
  <c r="G86"/>
  <c r="BB86" s="1"/>
  <c r="BE85"/>
  <c r="BD85"/>
  <c r="BC85"/>
  <c r="BA85"/>
  <c r="K85"/>
  <c r="I85"/>
  <c r="G85"/>
  <c r="BB85" s="1"/>
  <c r="BE84"/>
  <c r="BD84"/>
  <c r="BC84"/>
  <c r="BA84"/>
  <c r="K84"/>
  <c r="I84"/>
  <c r="G84"/>
  <c r="BB84" s="1"/>
  <c r="BE83"/>
  <c r="BD83"/>
  <c r="BC83"/>
  <c r="BA83"/>
  <c r="K83"/>
  <c r="I83"/>
  <c r="G83"/>
  <c r="BB83" s="1"/>
  <c r="BE82"/>
  <c r="BD82"/>
  <c r="BC82"/>
  <c r="BA82"/>
  <c r="K82"/>
  <c r="I82"/>
  <c r="G82"/>
  <c r="BB82" s="1"/>
  <c r="BE81"/>
  <c r="BD81"/>
  <c r="BC81"/>
  <c r="BA81"/>
  <c r="K81"/>
  <c r="I81"/>
  <c r="G81"/>
  <c r="BB81" s="1"/>
  <c r="BE80"/>
  <c r="BD80"/>
  <c r="BC80"/>
  <c r="BA80"/>
  <c r="K80"/>
  <c r="I80"/>
  <c r="G80"/>
  <c r="BB80" s="1"/>
  <c r="BE79"/>
  <c r="BD79"/>
  <c r="BC79"/>
  <c r="BA79"/>
  <c r="K79"/>
  <c r="I79"/>
  <c r="G79"/>
  <c r="BB79" s="1"/>
  <c r="BB114" s="1"/>
  <c r="F11" i="9" s="1"/>
  <c r="B11"/>
  <c r="A11"/>
  <c r="BE114" i="10"/>
  <c r="I11" i="9" s="1"/>
  <c r="BD114" i="10"/>
  <c r="H11" i="9" s="1"/>
  <c r="BC114" i="10"/>
  <c r="G11" i="9" s="1"/>
  <c r="BA114" i="10"/>
  <c r="E11" i="9" s="1"/>
  <c r="K114" i="10"/>
  <c r="I114"/>
  <c r="G114"/>
  <c r="BE76"/>
  <c r="BD76"/>
  <c r="BC76"/>
  <c r="BA76"/>
  <c r="K76"/>
  <c r="I76"/>
  <c r="G76"/>
  <c r="BB76" s="1"/>
  <c r="BE75"/>
  <c r="BD75"/>
  <c r="BC75"/>
  <c r="BA75"/>
  <c r="K75"/>
  <c r="I75"/>
  <c r="G75"/>
  <c r="BB75" s="1"/>
  <c r="BE74"/>
  <c r="BD74"/>
  <c r="BC74"/>
  <c r="BA74"/>
  <c r="K74"/>
  <c r="I74"/>
  <c r="G74"/>
  <c r="BB74" s="1"/>
  <c r="BE73"/>
  <c r="BD73"/>
  <c r="BC73"/>
  <c r="BA73"/>
  <c r="K73"/>
  <c r="I73"/>
  <c r="G73"/>
  <c r="BB73" s="1"/>
  <c r="BE72"/>
  <c r="BD72"/>
  <c r="BC72"/>
  <c r="BA72"/>
  <c r="K72"/>
  <c r="I72"/>
  <c r="G72"/>
  <c r="BB72" s="1"/>
  <c r="BE71"/>
  <c r="BD71"/>
  <c r="BC71"/>
  <c r="BA71"/>
  <c r="K71"/>
  <c r="I71"/>
  <c r="G71"/>
  <c r="BB71" s="1"/>
  <c r="BE70"/>
  <c r="BD70"/>
  <c r="BC70"/>
  <c r="BA70"/>
  <c r="K70"/>
  <c r="I70"/>
  <c r="G70"/>
  <c r="BB70" s="1"/>
  <c r="BE69"/>
  <c r="BD69"/>
  <c r="BC69"/>
  <c r="BA69"/>
  <c r="K69"/>
  <c r="I69"/>
  <c r="G69"/>
  <c r="BB69" s="1"/>
  <c r="BE68"/>
  <c r="BD68"/>
  <c r="BC68"/>
  <c r="BA68"/>
  <c r="K68"/>
  <c r="I68"/>
  <c r="G68"/>
  <c r="BB68" s="1"/>
  <c r="BE67"/>
  <c r="BD67"/>
  <c r="BC67"/>
  <c r="BA67"/>
  <c r="K67"/>
  <c r="I67"/>
  <c r="G67"/>
  <c r="BB67" s="1"/>
  <c r="BE66"/>
  <c r="BD66"/>
  <c r="BC66"/>
  <c r="BA66"/>
  <c r="K66"/>
  <c r="I66"/>
  <c r="G66"/>
  <c r="BB66" s="1"/>
  <c r="BE65"/>
  <c r="BD65"/>
  <c r="BC65"/>
  <c r="BA65"/>
  <c r="K65"/>
  <c r="I65"/>
  <c r="G65"/>
  <c r="BB65" s="1"/>
  <c r="BE64"/>
  <c r="BD64"/>
  <c r="BC64"/>
  <c r="BA64"/>
  <c r="K64"/>
  <c r="I64"/>
  <c r="G64"/>
  <c r="BB64" s="1"/>
  <c r="BE63"/>
  <c r="BD63"/>
  <c r="BC63"/>
  <c r="BA63"/>
  <c r="K63"/>
  <c r="I63"/>
  <c r="G63"/>
  <c r="BB63" s="1"/>
  <c r="BE62"/>
  <c r="BD62"/>
  <c r="BC62"/>
  <c r="BA62"/>
  <c r="K62"/>
  <c r="I62"/>
  <c r="G62"/>
  <c r="BB62" s="1"/>
  <c r="BE61"/>
  <c r="BD61"/>
  <c r="BC61"/>
  <c r="BA61"/>
  <c r="K61"/>
  <c r="I61"/>
  <c r="G61"/>
  <c r="BB61" s="1"/>
  <c r="BE60"/>
  <c r="BD60"/>
  <c r="BC60"/>
  <c r="BA60"/>
  <c r="K60"/>
  <c r="I60"/>
  <c r="G60"/>
  <c r="BB60" s="1"/>
  <c r="BE59"/>
  <c r="BD59"/>
  <c r="BC59"/>
  <c r="BA59"/>
  <c r="K59"/>
  <c r="I59"/>
  <c r="G59"/>
  <c r="BB59" s="1"/>
  <c r="BE58"/>
  <c r="BD58"/>
  <c r="BC58"/>
  <c r="BA58"/>
  <c r="K58"/>
  <c r="I58"/>
  <c r="G58"/>
  <c r="BB58" s="1"/>
  <c r="BE57"/>
  <c r="BD57"/>
  <c r="BC57"/>
  <c r="BA57"/>
  <c r="K57"/>
  <c r="I57"/>
  <c r="G57"/>
  <c r="BB57" s="1"/>
  <c r="BE56"/>
  <c r="BD56"/>
  <c r="BC56"/>
  <c r="BA56"/>
  <c r="K56"/>
  <c r="I56"/>
  <c r="G56"/>
  <c r="BB56" s="1"/>
  <c r="BE55"/>
  <c r="BD55"/>
  <c r="BC55"/>
  <c r="BA55"/>
  <c r="K55"/>
  <c r="I55"/>
  <c r="G55"/>
  <c r="BB55" s="1"/>
  <c r="BE54"/>
  <c r="BD54"/>
  <c r="BC54"/>
  <c r="BA54"/>
  <c r="K54"/>
  <c r="I54"/>
  <c r="G54"/>
  <c r="BB54" s="1"/>
  <c r="BE53"/>
  <c r="BD53"/>
  <c r="BC53"/>
  <c r="BA53"/>
  <c r="K53"/>
  <c r="I53"/>
  <c r="G53"/>
  <c r="BB53" s="1"/>
  <c r="BE52"/>
  <c r="BD52"/>
  <c r="BC52"/>
  <c r="BA52"/>
  <c r="K52"/>
  <c r="I52"/>
  <c r="G52"/>
  <c r="BB52" s="1"/>
  <c r="BE51"/>
  <c r="BD51"/>
  <c r="BC51"/>
  <c r="BA51"/>
  <c r="K51"/>
  <c r="I51"/>
  <c r="G51"/>
  <c r="BB51" s="1"/>
  <c r="BE50"/>
  <c r="BD50"/>
  <c r="BC50"/>
  <c r="BA50"/>
  <c r="K50"/>
  <c r="I50"/>
  <c r="G50"/>
  <c r="BB50" s="1"/>
  <c r="BE49"/>
  <c r="BD49"/>
  <c r="BC49"/>
  <c r="BA49"/>
  <c r="K49"/>
  <c r="I49"/>
  <c r="G49"/>
  <c r="BB49" s="1"/>
  <c r="BE48"/>
  <c r="BD48"/>
  <c r="BC48"/>
  <c r="BA48"/>
  <c r="K48"/>
  <c r="I48"/>
  <c r="G48"/>
  <c r="BB48" s="1"/>
  <c r="BE47"/>
  <c r="BD47"/>
  <c r="BC47"/>
  <c r="BA47"/>
  <c r="K47"/>
  <c r="I47"/>
  <c r="G47"/>
  <c r="BB47" s="1"/>
  <c r="BE46"/>
  <c r="BD46"/>
  <c r="BC46"/>
  <c r="BA46"/>
  <c r="K46"/>
  <c r="I46"/>
  <c r="G46"/>
  <c r="BB46" s="1"/>
  <c r="BE45"/>
  <c r="BD45"/>
  <c r="BC45"/>
  <c r="BA45"/>
  <c r="K45"/>
  <c r="I45"/>
  <c r="G45"/>
  <c r="BB45" s="1"/>
  <c r="B10" i="9"/>
  <c r="A10"/>
  <c r="BE77" i="10"/>
  <c r="I10" i="9" s="1"/>
  <c r="BD77" i="10"/>
  <c r="H10" i="9" s="1"/>
  <c r="BC77" i="10"/>
  <c r="G10" i="9" s="1"/>
  <c r="BA77" i="10"/>
  <c r="E10" i="9" s="1"/>
  <c r="K77" i="10"/>
  <c r="I77"/>
  <c r="G77"/>
  <c r="BE42"/>
  <c r="BD42"/>
  <c r="BC42"/>
  <c r="BA42"/>
  <c r="K42"/>
  <c r="I42"/>
  <c r="G42"/>
  <c r="BB42" s="1"/>
  <c r="BE41"/>
  <c r="BD41"/>
  <c r="BC41"/>
  <c r="BA41"/>
  <c r="K41"/>
  <c r="I41"/>
  <c r="G41"/>
  <c r="BB41" s="1"/>
  <c r="BE40"/>
  <c r="BD40"/>
  <c r="BC40"/>
  <c r="BA40"/>
  <c r="K40"/>
  <c r="I40"/>
  <c r="G40"/>
  <c r="BB40" s="1"/>
  <c r="BE39"/>
  <c r="BD39"/>
  <c r="BC39"/>
  <c r="BA39"/>
  <c r="K39"/>
  <c r="I39"/>
  <c r="G39"/>
  <c r="BB39" s="1"/>
  <c r="BE38"/>
  <c r="BD38"/>
  <c r="BC38"/>
  <c r="BA38"/>
  <c r="K38"/>
  <c r="I38"/>
  <c r="G38"/>
  <c r="BB38" s="1"/>
  <c r="BE37"/>
  <c r="BD37"/>
  <c r="BC37"/>
  <c r="BA37"/>
  <c r="K37"/>
  <c r="I37"/>
  <c r="G37"/>
  <c r="BB37" s="1"/>
  <c r="BE36"/>
  <c r="BD36"/>
  <c r="BC36"/>
  <c r="BA36"/>
  <c r="K36"/>
  <c r="I36"/>
  <c r="G36"/>
  <c r="BB36" s="1"/>
  <c r="BE35"/>
  <c r="BD35"/>
  <c r="BC35"/>
  <c r="BA35"/>
  <c r="K35"/>
  <c r="I35"/>
  <c r="G35"/>
  <c r="BB35" s="1"/>
  <c r="BE34"/>
  <c r="BD34"/>
  <c r="BC34"/>
  <c r="BA34"/>
  <c r="K34"/>
  <c r="I34"/>
  <c r="G34"/>
  <c r="BB34" s="1"/>
  <c r="BE33"/>
  <c r="BD33"/>
  <c r="BC33"/>
  <c r="BA33"/>
  <c r="K33"/>
  <c r="I33"/>
  <c r="G33"/>
  <c r="BB33" s="1"/>
  <c r="BE32"/>
  <c r="BD32"/>
  <c r="BC32"/>
  <c r="BA32"/>
  <c r="K32"/>
  <c r="I32"/>
  <c r="G32"/>
  <c r="BB32" s="1"/>
  <c r="BE31"/>
  <c r="BD31"/>
  <c r="BC31"/>
  <c r="BA31"/>
  <c r="K31"/>
  <c r="I31"/>
  <c r="G31"/>
  <c r="BB31" s="1"/>
  <c r="BE30"/>
  <c r="BD30"/>
  <c r="BC30"/>
  <c r="BA30"/>
  <c r="K30"/>
  <c r="I30"/>
  <c r="G30"/>
  <c r="BB30" s="1"/>
  <c r="BE29"/>
  <c r="BD29"/>
  <c r="BC29"/>
  <c r="BA29"/>
  <c r="K29"/>
  <c r="I29"/>
  <c r="G29"/>
  <c r="BB29" s="1"/>
  <c r="BE28"/>
  <c r="BD28"/>
  <c r="BC28"/>
  <c r="BA28"/>
  <c r="K28"/>
  <c r="I28"/>
  <c r="G28"/>
  <c r="BB28" s="1"/>
  <c r="BE27"/>
  <c r="BD27"/>
  <c r="BC27"/>
  <c r="BA27"/>
  <c r="K27"/>
  <c r="I27"/>
  <c r="G27"/>
  <c r="BB27" s="1"/>
  <c r="BE26"/>
  <c r="BD26"/>
  <c r="BC26"/>
  <c r="BA26"/>
  <c r="K26"/>
  <c r="I26"/>
  <c r="G26"/>
  <c r="BB26" s="1"/>
  <c r="BE25"/>
  <c r="BD25"/>
  <c r="BC25"/>
  <c r="BA25"/>
  <c r="K25"/>
  <c r="I25"/>
  <c r="G25"/>
  <c r="BB25" s="1"/>
  <c r="BB43" s="1"/>
  <c r="F9" i="9" s="1"/>
  <c r="B9"/>
  <c r="A9"/>
  <c r="BE43" i="10"/>
  <c r="I9" i="9" s="1"/>
  <c r="BD43" i="10"/>
  <c r="H9" i="9" s="1"/>
  <c r="BC43" i="10"/>
  <c r="G9" i="9" s="1"/>
  <c r="BA43" i="10"/>
  <c r="E9" i="9" s="1"/>
  <c r="K43" i="10"/>
  <c r="I43"/>
  <c r="G43"/>
  <c r="BD22"/>
  <c r="BC22"/>
  <c r="BB22"/>
  <c r="BA22"/>
  <c r="K22"/>
  <c r="I22"/>
  <c r="G22"/>
  <c r="BE22" s="1"/>
  <c r="BE23" s="1"/>
  <c r="I8" i="9" s="1"/>
  <c r="B8"/>
  <c r="A8"/>
  <c r="BD23" i="10"/>
  <c r="H8" i="9" s="1"/>
  <c r="BC23" i="10"/>
  <c r="G8" i="9" s="1"/>
  <c r="BB23" i="10"/>
  <c r="F8" i="9" s="1"/>
  <c r="BA23" i="10"/>
  <c r="E8" i="9" s="1"/>
  <c r="K23" i="10"/>
  <c r="I23"/>
  <c r="G23"/>
  <c r="BE19"/>
  <c r="BD19"/>
  <c r="BC19"/>
  <c r="BB19"/>
  <c r="K19"/>
  <c r="I19"/>
  <c r="G19"/>
  <c r="BA19" s="1"/>
  <c r="BE18"/>
  <c r="BD18"/>
  <c r="BC18"/>
  <c r="BB18"/>
  <c r="K18"/>
  <c r="I18"/>
  <c r="G18"/>
  <c r="BA18" s="1"/>
  <c r="BE17"/>
  <c r="BD17"/>
  <c r="BC17"/>
  <c r="BB17"/>
  <c r="K17"/>
  <c r="I17"/>
  <c r="G17"/>
  <c r="BA17" s="1"/>
  <c r="BE16"/>
  <c r="BD16"/>
  <c r="BC16"/>
  <c r="BB16"/>
  <c r="K16"/>
  <c r="I16"/>
  <c r="G16"/>
  <c r="BA16" s="1"/>
  <c r="BE15"/>
  <c r="BD15"/>
  <c r="BC15"/>
  <c r="BB15"/>
  <c r="K15"/>
  <c r="I15"/>
  <c r="G15"/>
  <c r="BA15" s="1"/>
  <c r="BE14"/>
  <c r="BD14"/>
  <c r="BC14"/>
  <c r="BB14"/>
  <c r="K14"/>
  <c r="I14"/>
  <c r="G14"/>
  <c r="BA14" s="1"/>
  <c r="BE13"/>
  <c r="BD13"/>
  <c r="BC13"/>
  <c r="BB13"/>
  <c r="BA13"/>
  <c r="K13"/>
  <c r="I13"/>
  <c r="G13"/>
  <c r="BE12"/>
  <c r="BD12"/>
  <c r="BC12"/>
  <c r="BB12"/>
  <c r="BA12"/>
  <c r="K12"/>
  <c r="I12"/>
  <c r="G12"/>
  <c r="BE11"/>
  <c r="BD11"/>
  <c r="BC11"/>
  <c r="BB11"/>
  <c r="BA11"/>
  <c r="K11"/>
  <c r="I11"/>
  <c r="G11"/>
  <c r="BE10"/>
  <c r="BD10"/>
  <c r="BC10"/>
  <c r="BB10"/>
  <c r="BA10"/>
  <c r="K10"/>
  <c r="I10"/>
  <c r="G10"/>
  <c r="BE9"/>
  <c r="BD9"/>
  <c r="BC9"/>
  <c r="BB9"/>
  <c r="K9"/>
  <c r="I9"/>
  <c r="G9"/>
  <c r="BA9" s="1"/>
  <c r="BE8"/>
  <c r="BD8"/>
  <c r="BC8"/>
  <c r="BB8"/>
  <c r="BA8"/>
  <c r="K8"/>
  <c r="I8"/>
  <c r="G8"/>
  <c r="B7" i="9"/>
  <c r="A7"/>
  <c r="BE20" i="10"/>
  <c r="I7" i="9" s="1"/>
  <c r="BD20" i="10"/>
  <c r="H7" i="9" s="1"/>
  <c r="BC20" i="10"/>
  <c r="G7" i="9" s="1"/>
  <c r="BB20" i="10"/>
  <c r="F7" i="9" s="1"/>
  <c r="K20" i="10"/>
  <c r="I20"/>
  <c r="G20"/>
  <c r="E4"/>
  <c r="F3"/>
  <c r="C33" i="8"/>
  <c r="F33" s="1"/>
  <c r="C31"/>
  <c r="G7"/>
  <c r="BE165" i="7"/>
  <c r="BC165"/>
  <c r="BB165"/>
  <c r="BA165"/>
  <c r="K165"/>
  <c r="I165"/>
  <c r="G165"/>
  <c r="BD165" s="1"/>
  <c r="BE164"/>
  <c r="BC164"/>
  <c r="BB164"/>
  <c r="BA164"/>
  <c r="K164"/>
  <c r="I164"/>
  <c r="G164"/>
  <c r="BD164" s="1"/>
  <c r="BD166" s="1"/>
  <c r="H29" i="6" s="1"/>
  <c r="B29"/>
  <c r="A29"/>
  <c r="BE166" i="7"/>
  <c r="I29" i="6" s="1"/>
  <c r="BC166" i="7"/>
  <c r="G29" i="6" s="1"/>
  <c r="BB166" i="7"/>
  <c r="F29" i="6" s="1"/>
  <c r="BA166" i="7"/>
  <c r="E29" i="6" s="1"/>
  <c r="K166" i="7"/>
  <c r="I166"/>
  <c r="G166"/>
  <c r="BE161"/>
  <c r="BD161"/>
  <c r="BC161"/>
  <c r="BA161"/>
  <c r="K161"/>
  <c r="I161"/>
  <c r="G161"/>
  <c r="BB161" s="1"/>
  <c r="BB162" s="1"/>
  <c r="F28" i="6" s="1"/>
  <c r="B28"/>
  <c r="A28"/>
  <c r="BE162" i="7"/>
  <c r="I28" i="6" s="1"/>
  <c r="BD162" i="7"/>
  <c r="H28" i="6" s="1"/>
  <c r="BC162" i="7"/>
  <c r="G28" i="6" s="1"/>
  <c r="BA162" i="7"/>
  <c r="E28" i="6" s="1"/>
  <c r="K162" i="7"/>
  <c r="I162"/>
  <c r="G162"/>
  <c r="BE158"/>
  <c r="BE159" s="1"/>
  <c r="I27" i="6" s="1"/>
  <c r="BD158" i="7"/>
  <c r="BC158"/>
  <c r="BA158"/>
  <c r="K158"/>
  <c r="K159" s="1"/>
  <c r="I158"/>
  <c r="G158"/>
  <c r="BB158" s="1"/>
  <c r="BB159" s="1"/>
  <c r="F27" i="6" s="1"/>
  <c r="B27"/>
  <c r="A27"/>
  <c r="BD159" i="7"/>
  <c r="H27" i="6" s="1"/>
  <c r="BC159" i="7"/>
  <c r="G27" i="6" s="1"/>
  <c r="BA159" i="7"/>
  <c r="E27" i="6" s="1"/>
  <c r="I159" i="7"/>
  <c r="G159"/>
  <c r="BE155"/>
  <c r="BE156" s="1"/>
  <c r="I26" i="6" s="1"/>
  <c r="BD155" i="7"/>
  <c r="BC155"/>
  <c r="BA155"/>
  <c r="K155"/>
  <c r="K156" s="1"/>
  <c r="I155"/>
  <c r="G155"/>
  <c r="BB155" s="1"/>
  <c r="BB156" s="1"/>
  <c r="F26" i="6" s="1"/>
  <c r="B26"/>
  <c r="A26"/>
  <c r="BD156" i="7"/>
  <c r="H26" i="6" s="1"/>
  <c r="BC156" i="7"/>
  <c r="G26" i="6" s="1"/>
  <c r="BA156" i="7"/>
  <c r="E26" i="6" s="1"/>
  <c r="I156" i="7"/>
  <c r="G156"/>
  <c r="BE152"/>
  <c r="BE153" s="1"/>
  <c r="I25" i="6" s="1"/>
  <c r="BD152" i="7"/>
  <c r="BC152"/>
  <c r="BA152"/>
  <c r="K152"/>
  <c r="K153" s="1"/>
  <c r="I152"/>
  <c r="G152"/>
  <c r="BB152" s="1"/>
  <c r="BB153" s="1"/>
  <c r="F25" i="6" s="1"/>
  <c r="B25"/>
  <c r="A25"/>
  <c r="BD153" i="7"/>
  <c r="H25" i="6" s="1"/>
  <c r="BC153" i="7"/>
  <c r="G25" i="6" s="1"/>
  <c r="BA153" i="7"/>
  <c r="E25" i="6" s="1"/>
  <c r="I153" i="7"/>
  <c r="G153"/>
  <c r="BE148"/>
  <c r="BE150" s="1"/>
  <c r="I24" i="6" s="1"/>
  <c r="BD148" i="7"/>
  <c r="BC148"/>
  <c r="BC150" s="1"/>
  <c r="G24" i="6" s="1"/>
  <c r="BA148" i="7"/>
  <c r="K148"/>
  <c r="K150" s="1"/>
  <c r="I148"/>
  <c r="G148"/>
  <c r="BB148" s="1"/>
  <c r="BB150" s="1"/>
  <c r="F24" i="6" s="1"/>
  <c r="B24"/>
  <c r="A24"/>
  <c r="BD150" i="7"/>
  <c r="H24" i="6" s="1"/>
  <c r="BA150" i="7"/>
  <c r="E24" i="6" s="1"/>
  <c r="I150" i="7"/>
  <c r="BE143"/>
  <c r="BD143"/>
  <c r="BC143"/>
  <c r="BA143"/>
  <c r="K143"/>
  <c r="I143"/>
  <c r="G143"/>
  <c r="BB143" s="1"/>
  <c r="BE141"/>
  <c r="BD141"/>
  <c r="BC141"/>
  <c r="BA141"/>
  <c r="K141"/>
  <c r="I141"/>
  <c r="G141"/>
  <c r="BB141" s="1"/>
  <c r="BE140"/>
  <c r="BD140"/>
  <c r="BC140"/>
  <c r="BA140"/>
  <c r="K140"/>
  <c r="I140"/>
  <c r="G140"/>
  <c r="BB140" s="1"/>
  <c r="BE139"/>
  <c r="BD139"/>
  <c r="BC139"/>
  <c r="BA139"/>
  <c r="K139"/>
  <c r="I139"/>
  <c r="G139"/>
  <c r="BB139" s="1"/>
  <c r="BE138"/>
  <c r="BE146" s="1"/>
  <c r="I23" i="6" s="1"/>
  <c r="BD138" i="7"/>
  <c r="BC138"/>
  <c r="BC146" s="1"/>
  <c r="G23" i="6" s="1"/>
  <c r="BA138" i="7"/>
  <c r="K138"/>
  <c r="K146" s="1"/>
  <c r="I138"/>
  <c r="G138"/>
  <c r="BB138" s="1"/>
  <c r="BB146" s="1"/>
  <c r="F23" i="6" s="1"/>
  <c r="B23"/>
  <c r="A23"/>
  <c r="BD146" i="7"/>
  <c r="H23" i="6" s="1"/>
  <c r="BA146" i="7"/>
  <c r="E23" i="6" s="1"/>
  <c r="I146" i="7"/>
  <c r="BE135"/>
  <c r="BD135"/>
  <c r="BC135"/>
  <c r="BA135"/>
  <c r="K135"/>
  <c r="I135"/>
  <c r="G135"/>
  <c r="BB135" s="1"/>
  <c r="BE134"/>
  <c r="BD134"/>
  <c r="BC134"/>
  <c r="BA134"/>
  <c r="K134"/>
  <c r="I134"/>
  <c r="G134"/>
  <c r="BB134" s="1"/>
  <c r="BE133"/>
  <c r="BD133"/>
  <c r="BC133"/>
  <c r="BA133"/>
  <c r="K133"/>
  <c r="I133"/>
  <c r="G133"/>
  <c r="BB133" s="1"/>
  <c r="BE132"/>
  <c r="BD132"/>
  <c r="BC132"/>
  <c r="BA132"/>
  <c r="K132"/>
  <c r="I132"/>
  <c r="G132"/>
  <c r="BB132" s="1"/>
  <c r="BE131"/>
  <c r="BD131"/>
  <c r="BC131"/>
  <c r="BA131"/>
  <c r="K131"/>
  <c r="I131"/>
  <c r="G131"/>
  <c r="BB131" s="1"/>
  <c r="BE130"/>
  <c r="BD130"/>
  <c r="BC130"/>
  <c r="BA130"/>
  <c r="K130"/>
  <c r="I130"/>
  <c r="G130"/>
  <c r="BB130" s="1"/>
  <c r="BE129"/>
  <c r="BD129"/>
  <c r="BC129"/>
  <c r="BA129"/>
  <c r="K129"/>
  <c r="I129"/>
  <c r="G129"/>
  <c r="BB129" s="1"/>
  <c r="BE128"/>
  <c r="BD128"/>
  <c r="BC128"/>
  <c r="BA128"/>
  <c r="K128"/>
  <c r="I128"/>
  <c r="G128"/>
  <c r="BB128" s="1"/>
  <c r="BE127"/>
  <c r="BD127"/>
  <c r="BC127"/>
  <c r="BA127"/>
  <c r="K127"/>
  <c r="I127"/>
  <c r="G127"/>
  <c r="BB127" s="1"/>
  <c r="BE126"/>
  <c r="BD126"/>
  <c r="BC126"/>
  <c r="BA126"/>
  <c r="BA136" s="1"/>
  <c r="E22" i="6" s="1"/>
  <c r="K126" i="7"/>
  <c r="I126"/>
  <c r="G126"/>
  <c r="BB126" s="1"/>
  <c r="B22" i="6"/>
  <c r="A22"/>
  <c r="BE136" i="7"/>
  <c r="I22" i="6" s="1"/>
  <c r="BD136" i="7"/>
  <c r="H22" i="6" s="1"/>
  <c r="BC136" i="7"/>
  <c r="G22" i="6" s="1"/>
  <c r="K136" i="7"/>
  <c r="I136"/>
  <c r="G136"/>
  <c r="BE123"/>
  <c r="BD123"/>
  <c r="BC123"/>
  <c r="BA123"/>
  <c r="K123"/>
  <c r="I123"/>
  <c r="G123"/>
  <c r="BB123" s="1"/>
  <c r="BE122"/>
  <c r="BD122"/>
  <c r="BC122"/>
  <c r="BA122"/>
  <c r="K122"/>
  <c r="I122"/>
  <c r="G122"/>
  <c r="BB122" s="1"/>
  <c r="BE121"/>
  <c r="BD121"/>
  <c r="BC121"/>
  <c r="BA121"/>
  <c r="K121"/>
  <c r="I121"/>
  <c r="G121"/>
  <c r="BB121" s="1"/>
  <c r="BE120"/>
  <c r="BD120"/>
  <c r="BC120"/>
  <c r="BA120"/>
  <c r="K120"/>
  <c r="I120"/>
  <c r="G120"/>
  <c r="BB120" s="1"/>
  <c r="BB124" s="1"/>
  <c r="F21" i="6" s="1"/>
  <c r="B21"/>
  <c r="A21"/>
  <c r="BE124" i="7"/>
  <c r="I21" i="6" s="1"/>
  <c r="BD124" i="7"/>
  <c r="H21" i="6" s="1"/>
  <c r="BC124" i="7"/>
  <c r="G21" i="6" s="1"/>
  <c r="BA124" i="7"/>
  <c r="E21" i="6" s="1"/>
  <c r="K124" i="7"/>
  <c r="I124"/>
  <c r="G124"/>
  <c r="BE117"/>
  <c r="BD117"/>
  <c r="BC117"/>
  <c r="BA117"/>
  <c r="K117"/>
  <c r="I117"/>
  <c r="G117"/>
  <c r="BB117" s="1"/>
  <c r="BE116"/>
  <c r="BD116"/>
  <c r="BC116"/>
  <c r="BA116"/>
  <c r="K116"/>
  <c r="I116"/>
  <c r="G116"/>
  <c r="BB116" s="1"/>
  <c r="B20" i="6"/>
  <c r="A20"/>
  <c r="BE118" i="7"/>
  <c r="I20" i="6" s="1"/>
  <c r="BD118" i="7"/>
  <c r="H20" i="6" s="1"/>
  <c r="BC118" i="7"/>
  <c r="G20" i="6" s="1"/>
  <c r="BA118" i="7"/>
  <c r="E20" i="6" s="1"/>
  <c r="K118" i="7"/>
  <c r="I118"/>
  <c r="G118"/>
  <c r="BE113"/>
  <c r="BD113"/>
  <c r="BC113"/>
  <c r="BA113"/>
  <c r="K113"/>
  <c r="I113"/>
  <c r="G113"/>
  <c r="BB113" s="1"/>
  <c r="BB114" s="1"/>
  <c r="F19" i="6" s="1"/>
  <c r="B19"/>
  <c r="A19"/>
  <c r="BE114" i="7"/>
  <c r="I19" i="6" s="1"/>
  <c r="BD114" i="7"/>
  <c r="H19" i="6" s="1"/>
  <c r="BC114" i="7"/>
  <c r="G19" i="6" s="1"/>
  <c r="BA114" i="7"/>
  <c r="E19" i="6" s="1"/>
  <c r="K114" i="7"/>
  <c r="I114"/>
  <c r="G114"/>
  <c r="BE110"/>
  <c r="BD110"/>
  <c r="BC110"/>
  <c r="BA110"/>
  <c r="K110"/>
  <c r="I110"/>
  <c r="G110"/>
  <c r="BB110" s="1"/>
  <c r="BE109"/>
  <c r="BE111" s="1"/>
  <c r="I18" i="6" s="1"/>
  <c r="BD109" i="7"/>
  <c r="BC109"/>
  <c r="BA109"/>
  <c r="K109"/>
  <c r="K111" s="1"/>
  <c r="I109"/>
  <c r="G109"/>
  <c r="BB109" s="1"/>
  <c r="B18" i="6"/>
  <c r="A18"/>
  <c r="BD111" i="7"/>
  <c r="H18" i="6" s="1"/>
  <c r="BC111" i="7"/>
  <c r="G18" i="6" s="1"/>
  <c r="BA111" i="7"/>
  <c r="E18" i="6" s="1"/>
  <c r="I111" i="7"/>
  <c r="G111"/>
  <c r="BE106"/>
  <c r="BE107" s="1"/>
  <c r="I17" i="6" s="1"/>
  <c r="BD106" i="7"/>
  <c r="BC106"/>
  <c r="BA106"/>
  <c r="K106"/>
  <c r="K107" s="1"/>
  <c r="I106"/>
  <c r="G106"/>
  <c r="BB106" s="1"/>
  <c r="BB107" s="1"/>
  <c r="F17" i="6" s="1"/>
  <c r="B17"/>
  <c r="A17"/>
  <c r="BD107" i="7"/>
  <c r="H17" i="6" s="1"/>
  <c r="BC107" i="7"/>
  <c r="G17" i="6" s="1"/>
  <c r="BA107" i="7"/>
  <c r="E17" i="6" s="1"/>
  <c r="I107" i="7"/>
  <c r="G107"/>
  <c r="BE103"/>
  <c r="BD103"/>
  <c r="BC103"/>
  <c r="BA103"/>
  <c r="K103"/>
  <c r="I103"/>
  <c r="G103"/>
  <c r="BB103" s="1"/>
  <c r="BE102"/>
  <c r="BD102"/>
  <c r="BD104" s="1"/>
  <c r="H16" i="6" s="1"/>
  <c r="BC102" i="7"/>
  <c r="BA102"/>
  <c r="K102"/>
  <c r="I102"/>
  <c r="I104" s="1"/>
  <c r="G102"/>
  <c r="BB102" s="1"/>
  <c r="B16" i="6"/>
  <c r="A16"/>
  <c r="BE104" i="7"/>
  <c r="I16" i="6" s="1"/>
  <c r="BC104" i="7"/>
  <c r="G16" i="6" s="1"/>
  <c r="BA104" i="7"/>
  <c r="E16" i="6" s="1"/>
  <c r="K104" i="7"/>
  <c r="G104"/>
  <c r="BE99"/>
  <c r="BD99"/>
  <c r="BC99"/>
  <c r="BA99"/>
  <c r="K99"/>
  <c r="I99"/>
  <c r="G99"/>
  <c r="BB99" s="1"/>
  <c r="BE98"/>
  <c r="BD98"/>
  <c r="BC98"/>
  <c r="BA98"/>
  <c r="K98"/>
  <c r="I98"/>
  <c r="G98"/>
  <c r="BB98" s="1"/>
  <c r="BE97"/>
  <c r="BD97"/>
  <c r="BC97"/>
  <c r="BA97"/>
  <c r="BA100" s="1"/>
  <c r="E15" i="6" s="1"/>
  <c r="K97" i="7"/>
  <c r="I97"/>
  <c r="G97"/>
  <c r="BB97" s="1"/>
  <c r="B15" i="6"/>
  <c r="A15"/>
  <c r="BE100" i="7"/>
  <c r="I15" i="6" s="1"/>
  <c r="BD100" i="7"/>
  <c r="H15" i="6" s="1"/>
  <c r="BC100" i="7"/>
  <c r="G15" i="6" s="1"/>
  <c r="K100" i="7"/>
  <c r="I100"/>
  <c r="G100"/>
  <c r="BE94"/>
  <c r="BD94"/>
  <c r="BC94"/>
  <c r="BA94"/>
  <c r="BA95" s="1"/>
  <c r="E14" i="6" s="1"/>
  <c r="K94" i="7"/>
  <c r="I94"/>
  <c r="G94"/>
  <c r="BB94" s="1"/>
  <c r="BB95" s="1"/>
  <c r="F14" i="6" s="1"/>
  <c r="B14"/>
  <c r="A14"/>
  <c r="BE95" i="7"/>
  <c r="I14" i="6" s="1"/>
  <c r="BD95" i="7"/>
  <c r="H14" i="6" s="1"/>
  <c r="BC95" i="7"/>
  <c r="G14" i="6" s="1"/>
  <c r="K95" i="7"/>
  <c r="I95"/>
  <c r="G95"/>
  <c r="BE90"/>
  <c r="BD90"/>
  <c r="BC90"/>
  <c r="BA90"/>
  <c r="BA92" s="1"/>
  <c r="E13" i="6" s="1"/>
  <c r="K90" i="7"/>
  <c r="I90"/>
  <c r="G90"/>
  <c r="BB90" s="1"/>
  <c r="BB92" s="1"/>
  <c r="F13" i="6" s="1"/>
  <c r="B13"/>
  <c r="A13"/>
  <c r="BE92" i="7"/>
  <c r="I13" i="6" s="1"/>
  <c r="BD92" i="7"/>
  <c r="H13" i="6" s="1"/>
  <c r="BC92" i="7"/>
  <c r="G13" i="6" s="1"/>
  <c r="K92" i="7"/>
  <c r="I92"/>
  <c r="G92"/>
  <c r="BE87"/>
  <c r="BD87"/>
  <c r="BC87"/>
  <c r="BA87"/>
  <c r="BA88" s="1"/>
  <c r="E12" i="6" s="1"/>
  <c r="K87" i="7"/>
  <c r="I87"/>
  <c r="G87"/>
  <c r="BB87" s="1"/>
  <c r="BB88" s="1"/>
  <c r="F12" i="6" s="1"/>
  <c r="B12"/>
  <c r="A12"/>
  <c r="BE88" i="7"/>
  <c r="I12" i="6" s="1"/>
  <c r="BD88" i="7"/>
  <c r="H12" i="6" s="1"/>
  <c r="BC88" i="7"/>
  <c r="G12" i="6" s="1"/>
  <c r="K88" i="7"/>
  <c r="I88"/>
  <c r="G88"/>
  <c r="BE84"/>
  <c r="BD84"/>
  <c r="BC84"/>
  <c r="BA84"/>
  <c r="BA85" s="1"/>
  <c r="E11" i="6" s="1"/>
  <c r="K84" i="7"/>
  <c r="I84"/>
  <c r="G84"/>
  <c r="BB84" s="1"/>
  <c r="BB85" s="1"/>
  <c r="F11" i="6" s="1"/>
  <c r="B11"/>
  <c r="A11"/>
  <c r="BE85" i="7"/>
  <c r="I11" i="6" s="1"/>
  <c r="BD85" i="7"/>
  <c r="H11" i="6" s="1"/>
  <c r="BC85" i="7"/>
  <c r="G11" i="6" s="1"/>
  <c r="K85" i="7"/>
  <c r="I85"/>
  <c r="G85"/>
  <c r="BE80"/>
  <c r="BD80"/>
  <c r="BC80"/>
  <c r="BB80"/>
  <c r="BB82" s="1"/>
  <c r="F10" i="6" s="1"/>
  <c r="K80" i="7"/>
  <c r="I80"/>
  <c r="G80"/>
  <c r="BA80" s="1"/>
  <c r="BA82" s="1"/>
  <c r="E10" i="6" s="1"/>
  <c r="B10"/>
  <c r="A10"/>
  <c r="BE82" i="7"/>
  <c r="I10" i="6" s="1"/>
  <c r="BD82" i="7"/>
  <c r="H10" i="6" s="1"/>
  <c r="BC82" i="7"/>
  <c r="G10" i="6" s="1"/>
  <c r="K82" i="7"/>
  <c r="I82"/>
  <c r="G82"/>
  <c r="BE77"/>
  <c r="BD77"/>
  <c r="BC77"/>
  <c r="BB77"/>
  <c r="K77"/>
  <c r="I77"/>
  <c r="G77"/>
  <c r="BA77" s="1"/>
  <c r="BE76"/>
  <c r="BD76"/>
  <c r="BC76"/>
  <c r="BB76"/>
  <c r="K76"/>
  <c r="I76"/>
  <c r="G76"/>
  <c r="BA76" s="1"/>
  <c r="BE75"/>
  <c r="BD75"/>
  <c r="BC75"/>
  <c r="BB75"/>
  <c r="K75"/>
  <c r="I75"/>
  <c r="G75"/>
  <c r="BA75" s="1"/>
  <c r="BE74"/>
  <c r="BD74"/>
  <c r="BC74"/>
  <c r="BB74"/>
  <c r="K74"/>
  <c r="I74"/>
  <c r="G74"/>
  <c r="BA74" s="1"/>
  <c r="BE73"/>
  <c r="BD73"/>
  <c r="BC73"/>
  <c r="BB73"/>
  <c r="K73"/>
  <c r="I73"/>
  <c r="G73"/>
  <c r="BA73" s="1"/>
  <c r="BE72"/>
  <c r="BD72"/>
  <c r="BC72"/>
  <c r="BB72"/>
  <c r="K72"/>
  <c r="I72"/>
  <c r="G72"/>
  <c r="BA72" s="1"/>
  <c r="BE71"/>
  <c r="BD71"/>
  <c r="BC71"/>
  <c r="BB71"/>
  <c r="K71"/>
  <c r="I71"/>
  <c r="G71"/>
  <c r="BA71" s="1"/>
  <c r="BE70"/>
  <c r="BD70"/>
  <c r="BC70"/>
  <c r="BB70"/>
  <c r="BA70"/>
  <c r="K70"/>
  <c r="I70"/>
  <c r="G70"/>
  <c r="BE69"/>
  <c r="BD69"/>
  <c r="BC69"/>
  <c r="BB69"/>
  <c r="K69"/>
  <c r="I69"/>
  <c r="G69"/>
  <c r="BA69" s="1"/>
  <c r="BE64"/>
  <c r="BD64"/>
  <c r="BC64"/>
  <c r="BB64"/>
  <c r="K64"/>
  <c r="I64"/>
  <c r="G64"/>
  <c r="BA64" s="1"/>
  <c r="BE60"/>
  <c r="BD60"/>
  <c r="BC60"/>
  <c r="BC78" s="1"/>
  <c r="G9" i="6" s="1"/>
  <c r="BB60" i="7"/>
  <c r="K60"/>
  <c r="I60"/>
  <c r="G60"/>
  <c r="BA60" s="1"/>
  <c r="B9" i="6"/>
  <c r="A9"/>
  <c r="BE78" i="7"/>
  <c r="I9" i="6" s="1"/>
  <c r="BD78" i="7"/>
  <c r="H9" i="6" s="1"/>
  <c r="BB78" i="7"/>
  <c r="F9" i="6" s="1"/>
  <c r="K78" i="7"/>
  <c r="I78"/>
  <c r="BE57"/>
  <c r="BD57"/>
  <c r="BC57"/>
  <c r="BB57"/>
  <c r="K57"/>
  <c r="I57"/>
  <c r="G57"/>
  <c r="BA57" s="1"/>
  <c r="BE56"/>
  <c r="BD56"/>
  <c r="BC56"/>
  <c r="BB56"/>
  <c r="K56"/>
  <c r="I56"/>
  <c r="G56"/>
  <c r="BA56" s="1"/>
  <c r="BE55"/>
  <c r="BD55"/>
  <c r="BC55"/>
  <c r="BB55"/>
  <c r="K55"/>
  <c r="I55"/>
  <c r="G55"/>
  <c r="BA55" s="1"/>
  <c r="BE51"/>
  <c r="BD51"/>
  <c r="BC51"/>
  <c r="BB51"/>
  <c r="K51"/>
  <c r="I51"/>
  <c r="G51"/>
  <c r="BA51" s="1"/>
  <c r="BE48"/>
  <c r="BD48"/>
  <c r="BC48"/>
  <c r="BB48"/>
  <c r="K48"/>
  <c r="I48"/>
  <c r="G48"/>
  <c r="BA48" s="1"/>
  <c r="BE47"/>
  <c r="BD47"/>
  <c r="BC47"/>
  <c r="BB47"/>
  <c r="K47"/>
  <c r="I47"/>
  <c r="G47"/>
  <c r="BA47" s="1"/>
  <c r="BE46"/>
  <c r="BD46"/>
  <c r="BC46"/>
  <c r="BB46"/>
  <c r="K46"/>
  <c r="I46"/>
  <c r="G46"/>
  <c r="BA46" s="1"/>
  <c r="BE45"/>
  <c r="BD45"/>
  <c r="BC45"/>
  <c r="BB45"/>
  <c r="K45"/>
  <c r="I45"/>
  <c r="G45"/>
  <c r="BA45" s="1"/>
  <c r="BE41"/>
  <c r="BD41"/>
  <c r="BC41"/>
  <c r="BB41"/>
  <c r="K41"/>
  <c r="I41"/>
  <c r="G41"/>
  <c r="BA41" s="1"/>
  <c r="BE40"/>
  <c r="BD40"/>
  <c r="BC40"/>
  <c r="BB40"/>
  <c r="K40"/>
  <c r="I40"/>
  <c r="G40"/>
  <c r="BA40" s="1"/>
  <c r="BE38"/>
  <c r="BD38"/>
  <c r="BC38"/>
  <c r="BB38"/>
  <c r="K38"/>
  <c r="I38"/>
  <c r="G38"/>
  <c r="BA38" s="1"/>
  <c r="BE36"/>
  <c r="BD36"/>
  <c r="BC36"/>
  <c r="BB36"/>
  <c r="K36"/>
  <c r="I36"/>
  <c r="G36"/>
  <c r="BA36" s="1"/>
  <c r="BE35"/>
  <c r="BD35"/>
  <c r="BC35"/>
  <c r="BB35"/>
  <c r="K35"/>
  <c r="I35"/>
  <c r="G35"/>
  <c r="BA35" s="1"/>
  <c r="BE34"/>
  <c r="BD34"/>
  <c r="BC34"/>
  <c r="BB34"/>
  <c r="K34"/>
  <c r="I34"/>
  <c r="I58" s="1"/>
  <c r="G34"/>
  <c r="BA34" s="1"/>
  <c r="BE33"/>
  <c r="BD33"/>
  <c r="BC33"/>
  <c r="BC58" s="1"/>
  <c r="G8" i="6" s="1"/>
  <c r="BB33" i="7"/>
  <c r="K33"/>
  <c r="I33"/>
  <c r="G33"/>
  <c r="BA33" s="1"/>
  <c r="BE32"/>
  <c r="BD32"/>
  <c r="BC32"/>
  <c r="BB32"/>
  <c r="K32"/>
  <c r="I32"/>
  <c r="G32"/>
  <c r="BA32" s="1"/>
  <c r="BE31"/>
  <c r="BD31"/>
  <c r="BC31"/>
  <c r="BB31"/>
  <c r="K31"/>
  <c r="I31"/>
  <c r="G31"/>
  <c r="BA31" s="1"/>
  <c r="BE30"/>
  <c r="BD30"/>
  <c r="BC30"/>
  <c r="BB30"/>
  <c r="K30"/>
  <c r="I30"/>
  <c r="G30"/>
  <c r="BA30" s="1"/>
  <c r="BE29"/>
  <c r="BD29"/>
  <c r="BC29"/>
  <c r="BB29"/>
  <c r="K29"/>
  <c r="I29"/>
  <c r="G29"/>
  <c r="BA29" s="1"/>
  <c r="BE28"/>
  <c r="BD28"/>
  <c r="BC28"/>
  <c r="BB28"/>
  <c r="BA28"/>
  <c r="K28"/>
  <c r="I28"/>
  <c r="G28"/>
  <c r="BE26"/>
  <c r="BD26"/>
  <c r="BC26"/>
  <c r="BB26"/>
  <c r="BA26"/>
  <c r="K26"/>
  <c r="I26"/>
  <c r="G26"/>
  <c r="BE24"/>
  <c r="BD24"/>
  <c r="BC24"/>
  <c r="BB24"/>
  <c r="BA24"/>
  <c r="K24"/>
  <c r="I24"/>
  <c r="G24"/>
  <c r="BE23"/>
  <c r="BD23"/>
  <c r="BC23"/>
  <c r="BB23"/>
  <c r="BA23"/>
  <c r="K23"/>
  <c r="I23"/>
  <c r="G23"/>
  <c r="BE21"/>
  <c r="BE58" s="1"/>
  <c r="I8" i="6" s="1"/>
  <c r="BD21" i="7"/>
  <c r="BD58" s="1"/>
  <c r="H8" i="6" s="1"/>
  <c r="BC21" i="7"/>
  <c r="BB21"/>
  <c r="BA21"/>
  <c r="K21"/>
  <c r="K58" s="1"/>
  <c r="I21"/>
  <c r="G21"/>
  <c r="B8" i="6"/>
  <c r="A8"/>
  <c r="BB58" i="7"/>
  <c r="F8" i="6" s="1"/>
  <c r="BE18" i="7"/>
  <c r="BD18"/>
  <c r="BC18"/>
  <c r="BB18"/>
  <c r="K18"/>
  <c r="I18"/>
  <c r="G18"/>
  <c r="BA18" s="1"/>
  <c r="BE16"/>
  <c r="BD16"/>
  <c r="BC16"/>
  <c r="BB16"/>
  <c r="K16"/>
  <c r="I16"/>
  <c r="G16"/>
  <c r="BA16" s="1"/>
  <c r="BE15"/>
  <c r="BD15"/>
  <c r="BC15"/>
  <c r="BB15"/>
  <c r="K15"/>
  <c r="I15"/>
  <c r="G15"/>
  <c r="BA15" s="1"/>
  <c r="BE14"/>
  <c r="BD14"/>
  <c r="BC14"/>
  <c r="BB14"/>
  <c r="K14"/>
  <c r="I14"/>
  <c r="G14"/>
  <c r="BA14" s="1"/>
  <c r="BE12"/>
  <c r="BE19" s="1"/>
  <c r="I7" i="6" s="1"/>
  <c r="BD12" i="7"/>
  <c r="BC12"/>
  <c r="BB12"/>
  <c r="BB19" s="1"/>
  <c r="F7" i="6" s="1"/>
  <c r="K12" i="7"/>
  <c r="K19" s="1"/>
  <c r="I12"/>
  <c r="G12"/>
  <c r="BA12" s="1"/>
  <c r="BE9"/>
  <c r="BD9"/>
  <c r="BC9"/>
  <c r="BB9"/>
  <c r="K9"/>
  <c r="I9"/>
  <c r="G9"/>
  <c r="BA9" s="1"/>
  <c r="BE8"/>
  <c r="BD8"/>
  <c r="BC8"/>
  <c r="BC19" s="1"/>
  <c r="G7" i="6" s="1"/>
  <c r="BB8" i="7"/>
  <c r="K8"/>
  <c r="I8"/>
  <c r="G8"/>
  <c r="BA8" s="1"/>
  <c r="BA19" s="1"/>
  <c r="E7" i="6" s="1"/>
  <c r="B7"/>
  <c r="A7"/>
  <c r="BD19" i="7"/>
  <c r="H7" i="6" s="1"/>
  <c r="I19" i="7"/>
  <c r="E4"/>
  <c r="F3"/>
  <c r="G35" i="6"/>
  <c r="I35" s="1"/>
  <c r="H36" s="1"/>
  <c r="G23" i="5" s="1"/>
  <c r="C33"/>
  <c r="F33" s="1"/>
  <c r="C31"/>
  <c r="G15"/>
  <c r="D15"/>
  <c r="G7"/>
  <c r="BE537" i="4"/>
  <c r="BD537"/>
  <c r="BC537"/>
  <c r="BB537"/>
  <c r="BA537"/>
  <c r="K537"/>
  <c r="I537"/>
  <c r="G537"/>
  <c r="BE536"/>
  <c r="BD536"/>
  <c r="BC536"/>
  <c r="BB536"/>
  <c r="BA536"/>
  <c r="K536"/>
  <c r="I536"/>
  <c r="G536"/>
  <c r="BE535"/>
  <c r="BD535"/>
  <c r="BC535"/>
  <c r="BB535"/>
  <c r="BA535"/>
  <c r="K535"/>
  <c r="I535"/>
  <c r="G535"/>
  <c r="BE534"/>
  <c r="BD534"/>
  <c r="BC534"/>
  <c r="BB534"/>
  <c r="BA534"/>
  <c r="K534"/>
  <c r="I534"/>
  <c r="G534"/>
  <c r="BE533"/>
  <c r="BD533"/>
  <c r="BC533"/>
  <c r="BB533"/>
  <c r="BA533"/>
  <c r="K533"/>
  <c r="I533"/>
  <c r="G533"/>
  <c r="BE532"/>
  <c r="BD532"/>
  <c r="BC532"/>
  <c r="BB532"/>
  <c r="BA532"/>
  <c r="K532"/>
  <c r="I532"/>
  <c r="G532"/>
  <c r="BE531"/>
  <c r="BD531"/>
  <c r="BC531"/>
  <c r="BB531"/>
  <c r="BA531"/>
  <c r="K531"/>
  <c r="I531"/>
  <c r="G531"/>
  <c r="BE530"/>
  <c r="BD530"/>
  <c r="BD538" s="1"/>
  <c r="H38" i="3" s="1"/>
  <c r="BC530" i="4"/>
  <c r="BB530"/>
  <c r="K530"/>
  <c r="I530"/>
  <c r="I538" s="1"/>
  <c r="G530"/>
  <c r="BA530" s="1"/>
  <c r="B38" i="3"/>
  <c r="A38"/>
  <c r="BE538" i="4"/>
  <c r="I38" i="3" s="1"/>
  <c r="BC538" i="4"/>
  <c r="G38" i="3" s="1"/>
  <c r="BB538" i="4"/>
  <c r="F38" i="3" s="1"/>
  <c r="K538" i="4"/>
  <c r="G538"/>
  <c r="BE527"/>
  <c r="BC527"/>
  <c r="BC528" s="1"/>
  <c r="G37" i="3" s="1"/>
  <c r="BB527" i="4"/>
  <c r="BA527"/>
  <c r="K527"/>
  <c r="I527"/>
  <c r="I528" s="1"/>
  <c r="G527"/>
  <c r="BD527" s="1"/>
  <c r="BD528" s="1"/>
  <c r="H37" i="3" s="1"/>
  <c r="B37"/>
  <c r="A37"/>
  <c r="BE528" i="4"/>
  <c r="I37" i="3" s="1"/>
  <c r="BB528" i="4"/>
  <c r="F37" i="3" s="1"/>
  <c r="BA528" i="4"/>
  <c r="E37" i="3" s="1"/>
  <c r="K528" i="4"/>
  <c r="G528"/>
  <c r="BE524"/>
  <c r="BC524"/>
  <c r="BC525" s="1"/>
  <c r="G36" i="3" s="1"/>
  <c r="BB524" i="4"/>
  <c r="BA524"/>
  <c r="K524"/>
  <c r="I524"/>
  <c r="I525" s="1"/>
  <c r="G524"/>
  <c r="BD524" s="1"/>
  <c r="BD525" s="1"/>
  <c r="H36" i="3" s="1"/>
  <c r="B36"/>
  <c r="A36"/>
  <c r="BE525" i="4"/>
  <c r="I36" i="3" s="1"/>
  <c r="BB525" i="4"/>
  <c r="F36" i="3" s="1"/>
  <c r="BA525" i="4"/>
  <c r="E36" i="3" s="1"/>
  <c r="K525" i="4"/>
  <c r="G525"/>
  <c r="BE521"/>
  <c r="BD521"/>
  <c r="BC521"/>
  <c r="BA521"/>
  <c r="K521"/>
  <c r="I521"/>
  <c r="G521"/>
  <c r="BB521" s="1"/>
  <c r="BE520"/>
  <c r="BD520"/>
  <c r="BD522" s="1"/>
  <c r="H35" i="3" s="1"/>
  <c r="BC520" i="4"/>
  <c r="BC522" s="1"/>
  <c r="G35" i="3" s="1"/>
  <c r="BA520" i="4"/>
  <c r="K520"/>
  <c r="I520"/>
  <c r="I522" s="1"/>
  <c r="G520"/>
  <c r="BB520" s="1"/>
  <c r="BE517"/>
  <c r="BD517"/>
  <c r="BC517"/>
  <c r="BA517"/>
  <c r="K517"/>
  <c r="I517"/>
  <c r="G517"/>
  <c r="BB517" s="1"/>
  <c r="BE512"/>
  <c r="BE522" s="1"/>
  <c r="I35" i="3" s="1"/>
  <c r="BD512" i="4"/>
  <c r="BC512"/>
  <c r="BA512"/>
  <c r="K512"/>
  <c r="K522" s="1"/>
  <c r="I512"/>
  <c r="G512"/>
  <c r="BB512" s="1"/>
  <c r="B35" i="3"/>
  <c r="A35"/>
  <c r="BA522" i="4"/>
  <c r="E35" i="3" s="1"/>
  <c r="BE509" i="4"/>
  <c r="BD509"/>
  <c r="BC509"/>
  <c r="BA509"/>
  <c r="K509"/>
  <c r="I509"/>
  <c r="G509"/>
  <c r="BB509" s="1"/>
  <c r="BE508"/>
  <c r="BD508"/>
  <c r="BC508"/>
  <c r="BA508"/>
  <c r="K508"/>
  <c r="I508"/>
  <c r="G508"/>
  <c r="BB508" s="1"/>
  <c r="BE507"/>
  <c r="BD507"/>
  <c r="BC507"/>
  <c r="BA507"/>
  <c r="K507"/>
  <c r="I507"/>
  <c r="G507"/>
  <c r="BB507" s="1"/>
  <c r="BE506"/>
  <c r="BD506"/>
  <c r="BC506"/>
  <c r="BC510" s="1"/>
  <c r="G34" i="3" s="1"/>
  <c r="BA506" i="4"/>
  <c r="BA510" s="1"/>
  <c r="E34" i="3" s="1"/>
  <c r="K506" i="4"/>
  <c r="I506"/>
  <c r="G506"/>
  <c r="BB506" s="1"/>
  <c r="BE504"/>
  <c r="BD504"/>
  <c r="BC504"/>
  <c r="BA504"/>
  <c r="K504"/>
  <c r="I504"/>
  <c r="G504"/>
  <c r="BB504" s="1"/>
  <c r="BE502"/>
  <c r="BD502"/>
  <c r="BD510" s="1"/>
  <c r="H34" i="3" s="1"/>
  <c r="BC502" i="4"/>
  <c r="BA502"/>
  <c r="K502"/>
  <c r="I502"/>
  <c r="I510" s="1"/>
  <c r="G502"/>
  <c r="BB502" s="1"/>
  <c r="B34" i="3"/>
  <c r="A34"/>
  <c r="BE510" i="4"/>
  <c r="I34" i="3" s="1"/>
  <c r="K510" i="4"/>
  <c r="BE499"/>
  <c r="BD499"/>
  <c r="BC499"/>
  <c r="BA499"/>
  <c r="K499"/>
  <c r="I499"/>
  <c r="G499"/>
  <c r="BB499" s="1"/>
  <c r="BE498"/>
  <c r="BD498"/>
  <c r="BC498"/>
  <c r="BC500" s="1"/>
  <c r="G33" i="3" s="1"/>
  <c r="BA498" i="4"/>
  <c r="K498"/>
  <c r="I498"/>
  <c r="G498"/>
  <c r="BB498" s="1"/>
  <c r="B33" i="3"/>
  <c r="A33"/>
  <c r="BE500" i="4"/>
  <c r="I33" i="3" s="1"/>
  <c r="BD500" i="4"/>
  <c r="H33" i="3" s="1"/>
  <c r="BA500" i="4"/>
  <c r="E33" i="3" s="1"/>
  <c r="K500" i="4"/>
  <c r="I500"/>
  <c r="BE495"/>
  <c r="BD495"/>
  <c r="BC495"/>
  <c r="BA495"/>
  <c r="K495"/>
  <c r="I495"/>
  <c r="G495"/>
  <c r="BB495" s="1"/>
  <c r="BE494"/>
  <c r="BD494"/>
  <c r="BC494"/>
  <c r="BA494"/>
  <c r="K494"/>
  <c r="I494"/>
  <c r="G494"/>
  <c r="BB494" s="1"/>
  <c r="BE493"/>
  <c r="BD493"/>
  <c r="BC493"/>
  <c r="BA493"/>
  <c r="K493"/>
  <c r="I493"/>
  <c r="G493"/>
  <c r="BB493" s="1"/>
  <c r="BE492"/>
  <c r="BD492"/>
  <c r="BC492"/>
  <c r="BA492"/>
  <c r="K492"/>
  <c r="I492"/>
  <c r="G492"/>
  <c r="BB492" s="1"/>
  <c r="BE489"/>
  <c r="BD489"/>
  <c r="BC489"/>
  <c r="BA489"/>
  <c r="K489"/>
  <c r="I489"/>
  <c r="G489"/>
  <c r="BB489" s="1"/>
  <c r="BE488"/>
  <c r="BD488"/>
  <c r="BC488"/>
  <c r="BA488"/>
  <c r="K488"/>
  <c r="I488"/>
  <c r="G488"/>
  <c r="BB488" s="1"/>
  <c r="BE487"/>
  <c r="BE496" s="1"/>
  <c r="I32" i="3" s="1"/>
  <c r="BD487" i="4"/>
  <c r="BC487"/>
  <c r="BA487"/>
  <c r="BA496" s="1"/>
  <c r="E32" i="3" s="1"/>
  <c r="K487" i="4"/>
  <c r="K496" s="1"/>
  <c r="I487"/>
  <c r="G487"/>
  <c r="BB487" s="1"/>
  <c r="BE486"/>
  <c r="BD486"/>
  <c r="BC486"/>
  <c r="BA486"/>
  <c r="K486"/>
  <c r="I486"/>
  <c r="G486"/>
  <c r="BB486" s="1"/>
  <c r="BE483"/>
  <c r="BD483"/>
  <c r="BC483"/>
  <c r="BC496" s="1"/>
  <c r="G32" i="3" s="1"/>
  <c r="BA483" i="4"/>
  <c r="K483"/>
  <c r="I483"/>
  <c r="G483"/>
  <c r="BB483" s="1"/>
  <c r="BB496" s="1"/>
  <c r="F32" i="3" s="1"/>
  <c r="B32"/>
  <c r="A32"/>
  <c r="BD496" i="4"/>
  <c r="H32" i="3" s="1"/>
  <c r="I496" i="4"/>
  <c r="BE476"/>
  <c r="BD476"/>
  <c r="BC476"/>
  <c r="BA476"/>
  <c r="K476"/>
  <c r="I476"/>
  <c r="G476"/>
  <c r="BB476" s="1"/>
  <c r="BE471"/>
  <c r="BD471"/>
  <c r="BC471"/>
  <c r="BA471"/>
  <c r="K471"/>
  <c r="I471"/>
  <c r="G471"/>
  <c r="BB471" s="1"/>
  <c r="BE466"/>
  <c r="BD466"/>
  <c r="BC466"/>
  <c r="BA466"/>
  <c r="K466"/>
  <c r="I466"/>
  <c r="G466"/>
  <c r="BB466" s="1"/>
  <c r="BE461"/>
  <c r="BD461"/>
  <c r="BC461"/>
  <c r="BA461"/>
  <c r="K461"/>
  <c r="I461"/>
  <c r="G461"/>
  <c r="BB461" s="1"/>
  <c r="BE457"/>
  <c r="BD457"/>
  <c r="BC457"/>
  <c r="BA457"/>
  <c r="K457"/>
  <c r="I457"/>
  <c r="G457"/>
  <c r="BB457" s="1"/>
  <c r="BE454"/>
  <c r="BD454"/>
  <c r="BC454"/>
  <c r="BA454"/>
  <c r="K454"/>
  <c r="I454"/>
  <c r="G454"/>
  <c r="BB454" s="1"/>
  <c r="BE451"/>
  <c r="BD451"/>
  <c r="BC451"/>
  <c r="BA451"/>
  <c r="K451"/>
  <c r="I451"/>
  <c r="G451"/>
  <c r="BB451" s="1"/>
  <c r="BE447"/>
  <c r="BD447"/>
  <c r="BC447"/>
  <c r="BA447"/>
  <c r="K447"/>
  <c r="I447"/>
  <c r="G447"/>
  <c r="BB447" s="1"/>
  <c r="BE443"/>
  <c r="BD443"/>
  <c r="BD481" s="1"/>
  <c r="H31" i="3" s="1"/>
  <c r="BC443" i="4"/>
  <c r="BC481" s="1"/>
  <c r="G31" i="3" s="1"/>
  <c r="BA443" i="4"/>
  <c r="K443"/>
  <c r="I443"/>
  <c r="I481" s="1"/>
  <c r="G443"/>
  <c r="BB443" s="1"/>
  <c r="BE442"/>
  <c r="BD442"/>
  <c r="BC442"/>
  <c r="BA442"/>
  <c r="K442"/>
  <c r="I442"/>
  <c r="G442"/>
  <c r="BB442" s="1"/>
  <c r="BE441"/>
  <c r="BE481" s="1"/>
  <c r="I31" i="3" s="1"/>
  <c r="BD441" i="4"/>
  <c r="BC441"/>
  <c r="BA441"/>
  <c r="K441"/>
  <c r="K481" s="1"/>
  <c r="I441"/>
  <c r="G441"/>
  <c r="BB441" s="1"/>
  <c r="B31" i="3"/>
  <c r="A31"/>
  <c r="BA481" i="4"/>
  <c r="E31" i="3" s="1"/>
  <c r="BE438" i="4"/>
  <c r="BD438"/>
  <c r="BC438"/>
  <c r="BA438"/>
  <c r="K438"/>
  <c r="I438"/>
  <c r="G438"/>
  <c r="BB438" s="1"/>
  <c r="BE434"/>
  <c r="BD434"/>
  <c r="BC434"/>
  <c r="BA434"/>
  <c r="K434"/>
  <c r="I434"/>
  <c r="G434"/>
  <c r="BB434" s="1"/>
  <c r="BE433"/>
  <c r="BD433"/>
  <c r="BC433"/>
  <c r="BA433"/>
  <c r="K433"/>
  <c r="I433"/>
  <c r="G433"/>
  <c r="BB433" s="1"/>
  <c r="BE432"/>
  <c r="BD432"/>
  <c r="BC432"/>
  <c r="BA432"/>
  <c r="K432"/>
  <c r="I432"/>
  <c r="G432"/>
  <c r="BB432" s="1"/>
  <c r="BE431"/>
  <c r="BD431"/>
  <c r="BC431"/>
  <c r="BA431"/>
  <c r="K431"/>
  <c r="I431"/>
  <c r="G431"/>
  <c r="BB431" s="1"/>
  <c r="BE430"/>
  <c r="BD430"/>
  <c r="BC430"/>
  <c r="BA430"/>
  <c r="K430"/>
  <c r="I430"/>
  <c r="G430"/>
  <c r="BB430" s="1"/>
  <c r="BE427"/>
  <c r="BD427"/>
  <c r="BC427"/>
  <c r="BA427"/>
  <c r="K427"/>
  <c r="I427"/>
  <c r="G427"/>
  <c r="BB427" s="1"/>
  <c r="BE425"/>
  <c r="BD425"/>
  <c r="BC425"/>
  <c r="BA425"/>
  <c r="K425"/>
  <c r="I425"/>
  <c r="G425"/>
  <c r="BB425" s="1"/>
  <c r="BE423"/>
  <c r="BE439" s="1"/>
  <c r="I30" i="3" s="1"/>
  <c r="BD423" i="4"/>
  <c r="BC423"/>
  <c r="BA423"/>
  <c r="BA439" s="1"/>
  <c r="E30" i="3" s="1"/>
  <c r="K423" i="4"/>
  <c r="K439" s="1"/>
  <c r="I423"/>
  <c r="G423"/>
  <c r="BB423" s="1"/>
  <c r="BE421"/>
  <c r="BD421"/>
  <c r="BC421"/>
  <c r="BA421"/>
  <c r="K421"/>
  <c r="I421"/>
  <c r="G421"/>
  <c r="BB421" s="1"/>
  <c r="BE419"/>
  <c r="BD419"/>
  <c r="BC419"/>
  <c r="BC439" s="1"/>
  <c r="G30" i="3" s="1"/>
  <c r="BA419" i="4"/>
  <c r="K419"/>
  <c r="I419"/>
  <c r="G419"/>
  <c r="BB419" s="1"/>
  <c r="BB439" s="1"/>
  <c r="F30" i="3" s="1"/>
  <c r="B30"/>
  <c r="A30"/>
  <c r="BD439" i="4"/>
  <c r="H30" i="3" s="1"/>
  <c r="I439" i="4"/>
  <c r="BE416"/>
  <c r="BD416"/>
  <c r="BC416"/>
  <c r="BA416"/>
  <c r="K416"/>
  <c r="I416"/>
  <c r="G416"/>
  <c r="BB416" s="1"/>
  <c r="BE415"/>
  <c r="BD415"/>
  <c r="BC415"/>
  <c r="BA415"/>
  <c r="K415"/>
  <c r="I415"/>
  <c r="G415"/>
  <c r="BB415" s="1"/>
  <c r="BE414"/>
  <c r="BD414"/>
  <c r="BC414"/>
  <c r="BA414"/>
  <c r="K414"/>
  <c r="I414"/>
  <c r="G414"/>
  <c r="BB414" s="1"/>
  <c r="BE413"/>
  <c r="BD413"/>
  <c r="BC413"/>
  <c r="BA413"/>
  <c r="K413"/>
  <c r="I413"/>
  <c r="G413"/>
  <c r="BB413" s="1"/>
  <c r="BE412"/>
  <c r="BD412"/>
  <c r="BC412"/>
  <c r="BA412"/>
  <c r="K412"/>
  <c r="I412"/>
  <c r="G412"/>
  <c r="BB412" s="1"/>
  <c r="BE411"/>
  <c r="BD411"/>
  <c r="BC411"/>
  <c r="BA411"/>
  <c r="K411"/>
  <c r="I411"/>
  <c r="G411"/>
  <c r="BB411" s="1"/>
  <c r="BE410"/>
  <c r="BD410"/>
  <c r="BC410"/>
  <c r="BA410"/>
  <c r="K410"/>
  <c r="I410"/>
  <c r="G410"/>
  <c r="BB410" s="1"/>
  <c r="BE409"/>
  <c r="BD409"/>
  <c r="BC409"/>
  <c r="BA409"/>
  <c r="K409"/>
  <c r="I409"/>
  <c r="G409"/>
  <c r="BB409" s="1"/>
  <c r="BE408"/>
  <c r="BD408"/>
  <c r="BC408"/>
  <c r="BA408"/>
  <c r="K408"/>
  <c r="I408"/>
  <c r="G408"/>
  <c r="BB408" s="1"/>
  <c r="BE407"/>
  <c r="BD407"/>
  <c r="BC407"/>
  <c r="BA407"/>
  <c r="K407"/>
  <c r="I407"/>
  <c r="G407"/>
  <c r="BB407" s="1"/>
  <c r="BE406"/>
  <c r="BD406"/>
  <c r="BC406"/>
  <c r="BA406"/>
  <c r="K406"/>
  <c r="I406"/>
  <c r="G406"/>
  <c r="BB406" s="1"/>
  <c r="BE405"/>
  <c r="BD405"/>
  <c r="BC405"/>
  <c r="BA405"/>
  <c r="K405"/>
  <c r="I405"/>
  <c r="G405"/>
  <c r="BB405" s="1"/>
  <c r="BE404"/>
  <c r="BD404"/>
  <c r="BC404"/>
  <c r="BA404"/>
  <c r="K404"/>
  <c r="I404"/>
  <c r="G404"/>
  <c r="BB404" s="1"/>
  <c r="BE403"/>
  <c r="BD403"/>
  <c r="BC403"/>
  <c r="BA403"/>
  <c r="K403"/>
  <c r="I403"/>
  <c r="G403"/>
  <c r="BB403" s="1"/>
  <c r="BE402"/>
  <c r="BD402"/>
  <c r="BC402"/>
  <c r="BA402"/>
  <c r="K402"/>
  <c r="I402"/>
  <c r="G402"/>
  <c r="BB402" s="1"/>
  <c r="BE400"/>
  <c r="BD400"/>
  <c r="BC400"/>
  <c r="BA400"/>
  <c r="K400"/>
  <c r="I400"/>
  <c r="G400"/>
  <c r="BB400" s="1"/>
  <c r="BE398"/>
  <c r="BD398"/>
  <c r="BC398"/>
  <c r="BA398"/>
  <c r="K398"/>
  <c r="I398"/>
  <c r="G398"/>
  <c r="BB398" s="1"/>
  <c r="BE397"/>
  <c r="BD397"/>
  <c r="BC397"/>
  <c r="BA397"/>
  <c r="K397"/>
  <c r="I397"/>
  <c r="G397"/>
  <c r="BB397" s="1"/>
  <c r="BE396"/>
  <c r="BD396"/>
  <c r="BC396"/>
  <c r="BA396"/>
  <c r="K396"/>
  <c r="I396"/>
  <c r="G396"/>
  <c r="BB396" s="1"/>
  <c r="BE395"/>
  <c r="BD395"/>
  <c r="BC395"/>
  <c r="BA395"/>
  <c r="K395"/>
  <c r="I395"/>
  <c r="G395"/>
  <c r="BB395" s="1"/>
  <c r="BE394"/>
  <c r="BD394"/>
  <c r="BC394"/>
  <c r="BA394"/>
  <c r="K394"/>
  <c r="I394"/>
  <c r="G394"/>
  <c r="BB394" s="1"/>
  <c r="BE393"/>
  <c r="BD393"/>
  <c r="BC393"/>
  <c r="BA393"/>
  <c r="K393"/>
  <c r="I393"/>
  <c r="G393"/>
  <c r="BB393" s="1"/>
  <c r="BE392"/>
  <c r="BD392"/>
  <c r="BC392"/>
  <c r="BA392"/>
  <c r="K392"/>
  <c r="I392"/>
  <c r="G392"/>
  <c r="BB392" s="1"/>
  <c r="BE391"/>
  <c r="BD391"/>
  <c r="BC391"/>
  <c r="BA391"/>
  <c r="K391"/>
  <c r="I391"/>
  <c r="G391"/>
  <c r="BB391" s="1"/>
  <c r="BE388"/>
  <c r="BD388"/>
  <c r="BC388"/>
  <c r="BA388"/>
  <c r="K388"/>
  <c r="I388"/>
  <c r="G388"/>
  <c r="BB388" s="1"/>
  <c r="BE387"/>
  <c r="BD387"/>
  <c r="BC387"/>
  <c r="BA387"/>
  <c r="K387"/>
  <c r="I387"/>
  <c r="G387"/>
  <c r="BB387" s="1"/>
  <c r="BE386"/>
  <c r="BD386"/>
  <c r="BC386"/>
  <c r="BA386"/>
  <c r="K386"/>
  <c r="I386"/>
  <c r="G386"/>
  <c r="BB386" s="1"/>
  <c r="BE385"/>
  <c r="BD385"/>
  <c r="BC385"/>
  <c r="BA385"/>
  <c r="K385"/>
  <c r="I385"/>
  <c r="G385"/>
  <c r="BB385" s="1"/>
  <c r="BE384"/>
  <c r="BD384"/>
  <c r="BC384"/>
  <c r="BA384"/>
  <c r="K384"/>
  <c r="I384"/>
  <c r="G384"/>
  <c r="BB384" s="1"/>
  <c r="BE382"/>
  <c r="BD382"/>
  <c r="BC382"/>
  <c r="BA382"/>
  <c r="K382"/>
  <c r="I382"/>
  <c r="G382"/>
  <c r="BB382" s="1"/>
  <c r="BE380"/>
  <c r="BD380"/>
  <c r="BC380"/>
  <c r="BA380"/>
  <c r="K380"/>
  <c r="I380"/>
  <c r="G380"/>
  <c r="BB380" s="1"/>
  <c r="BE379"/>
  <c r="BD379"/>
  <c r="BC379"/>
  <c r="BA379"/>
  <c r="K379"/>
  <c r="I379"/>
  <c r="G379"/>
  <c r="BB379" s="1"/>
  <c r="BE378"/>
  <c r="BD378"/>
  <c r="BC378"/>
  <c r="BA378"/>
  <c r="K378"/>
  <c r="I378"/>
  <c r="G378"/>
  <c r="BB378" s="1"/>
  <c r="BE377"/>
  <c r="BD377"/>
  <c r="BC377"/>
  <c r="BC417" s="1"/>
  <c r="G29" i="3" s="1"/>
  <c r="BA377" i="4"/>
  <c r="BA417" s="1"/>
  <c r="E29" i="3" s="1"/>
  <c r="K377" i="4"/>
  <c r="I377"/>
  <c r="G377"/>
  <c r="BB377" s="1"/>
  <c r="BE376"/>
  <c r="BD376"/>
  <c r="BC376"/>
  <c r="BA376"/>
  <c r="K376"/>
  <c r="I376"/>
  <c r="G376"/>
  <c r="BB376" s="1"/>
  <c r="BE375"/>
  <c r="BD375"/>
  <c r="BD417" s="1"/>
  <c r="H29" i="3" s="1"/>
  <c r="BC375" i="4"/>
  <c r="BA375"/>
  <c r="K375"/>
  <c r="I375"/>
  <c r="I417" s="1"/>
  <c r="G375"/>
  <c r="BB375" s="1"/>
  <c r="B29" i="3"/>
  <c r="A29"/>
  <c r="BE417" i="4"/>
  <c r="I29" i="3" s="1"/>
  <c r="K417" i="4"/>
  <c r="BE371"/>
  <c r="BD371"/>
  <c r="BC371"/>
  <c r="BA371"/>
  <c r="K371"/>
  <c r="I371"/>
  <c r="G371"/>
  <c r="BB371" s="1"/>
  <c r="BE370"/>
  <c r="BD370"/>
  <c r="BC370"/>
  <c r="BA370"/>
  <c r="K370"/>
  <c r="I370"/>
  <c r="G370"/>
  <c r="BB370" s="1"/>
  <c r="BE368"/>
  <c r="BD368"/>
  <c r="BC368"/>
  <c r="BA368"/>
  <c r="K368"/>
  <c r="I368"/>
  <c r="G368"/>
  <c r="BB368" s="1"/>
  <c r="BE367"/>
  <c r="BD367"/>
  <c r="BC367"/>
  <c r="BA367"/>
  <c r="K367"/>
  <c r="I367"/>
  <c r="G367"/>
  <c r="BB367" s="1"/>
  <c r="BE366"/>
  <c r="BD366"/>
  <c r="BC366"/>
  <c r="BA366"/>
  <c r="K366"/>
  <c r="I366"/>
  <c r="G366"/>
  <c r="BB366" s="1"/>
  <c r="BE365"/>
  <c r="BD365"/>
  <c r="BC365"/>
  <c r="BA365"/>
  <c r="K365"/>
  <c r="I365"/>
  <c r="G365"/>
  <c r="BB365" s="1"/>
  <c r="BE364"/>
  <c r="BD364"/>
  <c r="BC364"/>
  <c r="BA364"/>
  <c r="K364"/>
  <c r="I364"/>
  <c r="G364"/>
  <c r="BB364" s="1"/>
  <c r="BE361"/>
  <c r="BD361"/>
  <c r="BC361"/>
  <c r="BA361"/>
  <c r="K361"/>
  <c r="I361"/>
  <c r="G361"/>
  <c r="BB361" s="1"/>
  <c r="BE360"/>
  <c r="BD360"/>
  <c r="BC360"/>
  <c r="BA360"/>
  <c r="K360"/>
  <c r="I360"/>
  <c r="G360"/>
  <c r="BB360" s="1"/>
  <c r="BE359"/>
  <c r="BD359"/>
  <c r="BC359"/>
  <c r="BA359"/>
  <c r="K359"/>
  <c r="I359"/>
  <c r="G359"/>
  <c r="BB359" s="1"/>
  <c r="BE356"/>
  <c r="BD356"/>
  <c r="BC356"/>
  <c r="BA356"/>
  <c r="K356"/>
  <c r="I356"/>
  <c r="G356"/>
  <c r="BB356" s="1"/>
  <c r="BE355"/>
  <c r="BD355"/>
  <c r="BC355"/>
  <c r="BA355"/>
  <c r="K355"/>
  <c r="I355"/>
  <c r="G355"/>
  <c r="BB355" s="1"/>
  <c r="BE354"/>
  <c r="BD354"/>
  <c r="BC354"/>
  <c r="BA354"/>
  <c r="K354"/>
  <c r="I354"/>
  <c r="G354"/>
  <c r="BB354" s="1"/>
  <c r="BE353"/>
  <c r="BD353"/>
  <c r="BC353"/>
  <c r="BA353"/>
  <c r="K353"/>
  <c r="I353"/>
  <c r="G353"/>
  <c r="BB353" s="1"/>
  <c r="BE352"/>
  <c r="BD352"/>
  <c r="BC352"/>
  <c r="BA352"/>
  <c r="K352"/>
  <c r="I352"/>
  <c r="G352"/>
  <c r="BB352" s="1"/>
  <c r="BE351"/>
  <c r="BD351"/>
  <c r="BC351"/>
  <c r="BA351"/>
  <c r="K351"/>
  <c r="I351"/>
  <c r="G351"/>
  <c r="BB351" s="1"/>
  <c r="BE348"/>
  <c r="BD348"/>
  <c r="BC348"/>
  <c r="BA348"/>
  <c r="K348"/>
  <c r="I348"/>
  <c r="G348"/>
  <c r="BB348" s="1"/>
  <c r="BE347"/>
  <c r="BD347"/>
  <c r="BD373" s="1"/>
  <c r="H28" i="3" s="1"/>
  <c r="BC347" i="4"/>
  <c r="BC373" s="1"/>
  <c r="G28" i="3" s="1"/>
  <c r="BA347" i="4"/>
  <c r="K347"/>
  <c r="I347"/>
  <c r="I373" s="1"/>
  <c r="G347"/>
  <c r="BB347" s="1"/>
  <c r="BE346"/>
  <c r="BD346"/>
  <c r="BC346"/>
  <c r="BA346"/>
  <c r="K346"/>
  <c r="I346"/>
  <c r="G346"/>
  <c r="BB346" s="1"/>
  <c r="BE345"/>
  <c r="BE373" s="1"/>
  <c r="I28" i="3" s="1"/>
  <c r="BD345" i="4"/>
  <c r="BC345"/>
  <c r="BA345"/>
  <c r="K345"/>
  <c r="K373" s="1"/>
  <c r="I345"/>
  <c r="G345"/>
  <c r="BB345" s="1"/>
  <c r="B28" i="3"/>
  <c r="A28"/>
  <c r="BA373" i="4"/>
  <c r="E28" i="3" s="1"/>
  <c r="BE342" i="4"/>
  <c r="BE343" s="1"/>
  <c r="I27" i="3" s="1"/>
  <c r="BD342" i="4"/>
  <c r="BC342"/>
  <c r="BA342"/>
  <c r="BA343" s="1"/>
  <c r="E27" i="3" s="1"/>
  <c r="K342" i="4"/>
  <c r="K343" s="1"/>
  <c r="I342"/>
  <c r="G342"/>
  <c r="BB342" s="1"/>
  <c r="BE338"/>
  <c r="BD338"/>
  <c r="BC338"/>
  <c r="BA338"/>
  <c r="K338"/>
  <c r="I338"/>
  <c r="G338"/>
  <c r="BB338" s="1"/>
  <c r="BE336"/>
  <c r="BD336"/>
  <c r="BC336"/>
  <c r="BC343" s="1"/>
  <c r="G27" i="3" s="1"/>
  <c r="BA336" i="4"/>
  <c r="K336"/>
  <c r="I336"/>
  <c r="G336"/>
  <c r="BB336" s="1"/>
  <c r="BB343" s="1"/>
  <c r="F27" i="3" s="1"/>
  <c r="B27"/>
  <c r="A27"/>
  <c r="BD343" i="4"/>
  <c r="H27" i="3" s="1"/>
  <c r="I343" i="4"/>
  <c r="BE333"/>
  <c r="BD333"/>
  <c r="BC333"/>
  <c r="BA333"/>
  <c r="K333"/>
  <c r="I333"/>
  <c r="G333"/>
  <c r="BB333" s="1"/>
  <c r="BE332"/>
  <c r="BD332"/>
  <c r="BC332"/>
  <c r="BA332"/>
  <c r="K332"/>
  <c r="I332"/>
  <c r="G332"/>
  <c r="BB332" s="1"/>
  <c r="BE331"/>
  <c r="BD331"/>
  <c r="BC331"/>
  <c r="BA331"/>
  <c r="K331"/>
  <c r="I331"/>
  <c r="G331"/>
  <c r="BB331" s="1"/>
  <c r="BE330"/>
  <c r="BD330"/>
  <c r="BC330"/>
  <c r="BA330"/>
  <c r="K330"/>
  <c r="I330"/>
  <c r="G330"/>
  <c r="BB330" s="1"/>
  <c r="BE329"/>
  <c r="BD329"/>
  <c r="BC329"/>
  <c r="BA329"/>
  <c r="K329"/>
  <c r="I329"/>
  <c r="G329"/>
  <c r="BB329" s="1"/>
  <c r="BE328"/>
  <c r="BD328"/>
  <c r="BC328"/>
  <c r="BA328"/>
  <c r="K328"/>
  <c r="I328"/>
  <c r="G328"/>
  <c r="BB328" s="1"/>
  <c r="BE327"/>
  <c r="BD327"/>
  <c r="BC327"/>
  <c r="BA327"/>
  <c r="K327"/>
  <c r="I327"/>
  <c r="G327"/>
  <c r="BB327" s="1"/>
  <c r="BE325"/>
  <c r="BD325"/>
  <c r="BC325"/>
  <c r="BA325"/>
  <c r="K325"/>
  <c r="I325"/>
  <c r="G325"/>
  <c r="BB325" s="1"/>
  <c r="BE324"/>
  <c r="BD324"/>
  <c r="BC324"/>
  <c r="BA324"/>
  <c r="K324"/>
  <c r="I324"/>
  <c r="G324"/>
  <c r="BB324" s="1"/>
  <c r="BE321"/>
  <c r="BD321"/>
  <c r="BC321"/>
  <c r="BA321"/>
  <c r="K321"/>
  <c r="I321"/>
  <c r="G321"/>
  <c r="BB321" s="1"/>
  <c r="BE319"/>
  <c r="BD319"/>
  <c r="BC319"/>
  <c r="BA319"/>
  <c r="K319"/>
  <c r="I319"/>
  <c r="G319"/>
  <c r="BB319" s="1"/>
  <c r="BE317"/>
  <c r="BD317"/>
  <c r="BC317"/>
  <c r="BA317"/>
  <c r="K317"/>
  <c r="I317"/>
  <c r="G317"/>
  <c r="BB317" s="1"/>
  <c r="BE316"/>
  <c r="BD316"/>
  <c r="BC316"/>
  <c r="BA316"/>
  <c r="K316"/>
  <c r="I316"/>
  <c r="G316"/>
  <c r="BB316" s="1"/>
  <c r="BE314"/>
  <c r="BD314"/>
  <c r="BC314"/>
  <c r="BA314"/>
  <c r="K314"/>
  <c r="I314"/>
  <c r="G314"/>
  <c r="BB314" s="1"/>
  <c r="BE313"/>
  <c r="BD313"/>
  <c r="BC313"/>
  <c r="BA313"/>
  <c r="K313"/>
  <c r="I313"/>
  <c r="G313"/>
  <c r="BB313" s="1"/>
  <c r="BE312"/>
  <c r="BD312"/>
  <c r="BC312"/>
  <c r="BA312"/>
  <c r="K312"/>
  <c r="I312"/>
  <c r="G312"/>
  <c r="BB312" s="1"/>
  <c r="BE310"/>
  <c r="BD310"/>
  <c r="BC310"/>
  <c r="BA310"/>
  <c r="K310"/>
  <c r="I310"/>
  <c r="G310"/>
  <c r="BB310" s="1"/>
  <c r="BE309"/>
  <c r="BD309"/>
  <c r="BC309"/>
  <c r="BA309"/>
  <c r="K309"/>
  <c r="I309"/>
  <c r="G309"/>
  <c r="BB309" s="1"/>
  <c r="BE308"/>
  <c r="BD308"/>
  <c r="BC308"/>
  <c r="BA308"/>
  <c r="K308"/>
  <c r="I308"/>
  <c r="G308"/>
  <c r="BB308" s="1"/>
  <c r="BE306"/>
  <c r="BE334" s="1"/>
  <c r="I26" i="3" s="1"/>
  <c r="BD306" i="4"/>
  <c r="BC306"/>
  <c r="BA306"/>
  <c r="K306"/>
  <c r="K334" s="1"/>
  <c r="I306"/>
  <c r="G306"/>
  <c r="BB306" s="1"/>
  <c r="BE304"/>
  <c r="BD304"/>
  <c r="BC304"/>
  <c r="BA304"/>
  <c r="K304"/>
  <c r="I304"/>
  <c r="G304"/>
  <c r="BB304" s="1"/>
  <c r="BE303"/>
  <c r="BD303"/>
  <c r="BC303"/>
  <c r="BA303"/>
  <c r="BA334" s="1"/>
  <c r="E26" i="3" s="1"/>
  <c r="K303" i="4"/>
  <c r="I303"/>
  <c r="G303"/>
  <c r="BB303" s="1"/>
  <c r="B26" i="3"/>
  <c r="A26"/>
  <c r="BD334" i="4"/>
  <c r="H26" i="3" s="1"/>
  <c r="BC334" i="4"/>
  <c r="G26" i="3" s="1"/>
  <c r="I334" i="4"/>
  <c r="G334"/>
  <c r="BE300"/>
  <c r="BD300"/>
  <c r="BC300"/>
  <c r="BA300"/>
  <c r="K300"/>
  <c r="I300"/>
  <c r="G300"/>
  <c r="BB300" s="1"/>
  <c r="BE298"/>
  <c r="BD298"/>
  <c r="BC298"/>
  <c r="BA298"/>
  <c r="K298"/>
  <c r="I298"/>
  <c r="G298"/>
  <c r="BB298" s="1"/>
  <c r="BE296"/>
  <c r="BD296"/>
  <c r="BC296"/>
  <c r="BA296"/>
  <c r="K296"/>
  <c r="I296"/>
  <c r="G296"/>
  <c r="BB296" s="1"/>
  <c r="BE294"/>
  <c r="BD294"/>
  <c r="BC294"/>
  <c r="BA294"/>
  <c r="K294"/>
  <c r="I294"/>
  <c r="G294"/>
  <c r="BB294" s="1"/>
  <c r="BE292"/>
  <c r="BD292"/>
  <c r="BC292"/>
  <c r="BA292"/>
  <c r="K292"/>
  <c r="I292"/>
  <c r="G292"/>
  <c r="BB292" s="1"/>
  <c r="BE291"/>
  <c r="BD291"/>
  <c r="BC291"/>
  <c r="BA291"/>
  <c r="K291"/>
  <c r="I291"/>
  <c r="G291"/>
  <c r="BB291" s="1"/>
  <c r="BE288"/>
  <c r="BD288"/>
  <c r="BC288"/>
  <c r="BA288"/>
  <c r="K288"/>
  <c r="I288"/>
  <c r="G288"/>
  <c r="BB288" s="1"/>
  <c r="BE286"/>
  <c r="BD286"/>
  <c r="BC286"/>
  <c r="BA286"/>
  <c r="K286"/>
  <c r="I286"/>
  <c r="G286"/>
  <c r="BB286" s="1"/>
  <c r="BE283"/>
  <c r="BD283"/>
  <c r="BC283"/>
  <c r="BC301" s="1"/>
  <c r="G25" i="3" s="1"/>
  <c r="BA283" i="4"/>
  <c r="K283"/>
  <c r="I283"/>
  <c r="G283"/>
  <c r="BB283" s="1"/>
  <c r="BE281"/>
  <c r="BD281"/>
  <c r="BC281"/>
  <c r="BA281"/>
  <c r="K281"/>
  <c r="I281"/>
  <c r="G281"/>
  <c r="BB281" s="1"/>
  <c r="BE279"/>
  <c r="BD279"/>
  <c r="BD301" s="1"/>
  <c r="H25" i="3" s="1"/>
  <c r="BC279" i="4"/>
  <c r="BA279"/>
  <c r="K279"/>
  <c r="I279"/>
  <c r="I301" s="1"/>
  <c r="G279"/>
  <c r="BB279" s="1"/>
  <c r="B25" i="3"/>
  <c r="A25"/>
  <c r="BE301" i="4"/>
  <c r="I25" i="3" s="1"/>
  <c r="BA301" i="4"/>
  <c r="E25" i="3" s="1"/>
  <c r="K301" i="4"/>
  <c r="BE276"/>
  <c r="BD276"/>
  <c r="BC276"/>
  <c r="BA276"/>
  <c r="K276"/>
  <c r="I276"/>
  <c r="G276"/>
  <c r="BB276" s="1"/>
  <c r="BE275"/>
  <c r="BD275"/>
  <c r="BC275"/>
  <c r="BA275"/>
  <c r="K275"/>
  <c r="I275"/>
  <c r="G275"/>
  <c r="BB275" s="1"/>
  <c r="BE273"/>
  <c r="BD273"/>
  <c r="BC273"/>
  <c r="BA273"/>
  <c r="K273"/>
  <c r="I273"/>
  <c r="G273"/>
  <c r="BB273" s="1"/>
  <c r="BE272"/>
  <c r="BD272"/>
  <c r="BC272"/>
  <c r="BA272"/>
  <c r="K272"/>
  <c r="I272"/>
  <c r="G272"/>
  <c r="BB272" s="1"/>
  <c r="BE271"/>
  <c r="BD271"/>
  <c r="BC271"/>
  <c r="BA271"/>
  <c r="K271"/>
  <c r="I271"/>
  <c r="G271"/>
  <c r="BB271" s="1"/>
  <c r="BE270"/>
  <c r="BD270"/>
  <c r="BD277" s="1"/>
  <c r="H24" i="3" s="1"/>
  <c r="BC270" i="4"/>
  <c r="BA270"/>
  <c r="K270"/>
  <c r="I270"/>
  <c r="I277" s="1"/>
  <c r="G270"/>
  <c r="BB270" s="1"/>
  <c r="BE267"/>
  <c r="BD267"/>
  <c r="BC267"/>
  <c r="BA267"/>
  <c r="K267"/>
  <c r="I267"/>
  <c r="G267"/>
  <c r="BB267" s="1"/>
  <c r="BE266"/>
  <c r="BE277" s="1"/>
  <c r="I24" i="3" s="1"/>
  <c r="BD266" i="4"/>
  <c r="BC266"/>
  <c r="BA266"/>
  <c r="K266"/>
  <c r="K277" s="1"/>
  <c r="I266"/>
  <c r="G266"/>
  <c r="BB266" s="1"/>
  <c r="B24" i="3"/>
  <c r="A24"/>
  <c r="BC277" i="4"/>
  <c r="G24" i="3" s="1"/>
  <c r="BA277" i="4"/>
  <c r="E24" i="3" s="1"/>
  <c r="G277" i="4"/>
  <c r="BE259"/>
  <c r="BE264" s="1"/>
  <c r="I23" i="3" s="1"/>
  <c r="BD259" i="4"/>
  <c r="BC259"/>
  <c r="BA259"/>
  <c r="K259"/>
  <c r="K264" s="1"/>
  <c r="I259"/>
  <c r="G259"/>
  <c r="BB259" s="1"/>
  <c r="BB264" s="1"/>
  <c r="F23" i="3" s="1"/>
  <c r="B23"/>
  <c r="A23"/>
  <c r="BD264" i="4"/>
  <c r="H23" i="3" s="1"/>
  <c r="BC264" i="4"/>
  <c r="G23" i="3" s="1"/>
  <c r="BA264" i="4"/>
  <c r="E23" i="3" s="1"/>
  <c r="I264" i="4"/>
  <c r="G264"/>
  <c r="BE256"/>
  <c r="BD256"/>
  <c r="BC256"/>
  <c r="BB256"/>
  <c r="K256"/>
  <c r="I256"/>
  <c r="G256"/>
  <c r="BA256" s="1"/>
  <c r="BE255"/>
  <c r="BD255"/>
  <c r="BD257" s="1"/>
  <c r="H22" i="3" s="1"/>
  <c r="BC255" i="4"/>
  <c r="BB255"/>
  <c r="K255"/>
  <c r="I255"/>
  <c r="I257" s="1"/>
  <c r="G255"/>
  <c r="BA255" s="1"/>
  <c r="B22" i="3"/>
  <c r="A22"/>
  <c r="BE257" i="4"/>
  <c r="I22" i="3" s="1"/>
  <c r="BC257" i="4"/>
  <c r="G22" i="3" s="1"/>
  <c r="BB257" i="4"/>
  <c r="F22" i="3" s="1"/>
  <c r="K257" i="4"/>
  <c r="G257"/>
  <c r="BE251"/>
  <c r="BD251"/>
  <c r="BD253" s="1"/>
  <c r="H21" i="3" s="1"/>
  <c r="BC251" i="4"/>
  <c r="BB251"/>
  <c r="K251"/>
  <c r="I251"/>
  <c r="I253" s="1"/>
  <c r="G251"/>
  <c r="BA251" s="1"/>
  <c r="BA253" s="1"/>
  <c r="E21" i="3" s="1"/>
  <c r="B21"/>
  <c r="A21"/>
  <c r="BE253" i="4"/>
  <c r="I21" i="3" s="1"/>
  <c r="BC253" i="4"/>
  <c r="G21" i="3" s="1"/>
  <c r="BB253" i="4"/>
  <c r="F21" i="3" s="1"/>
  <c r="K253" i="4"/>
  <c r="G253"/>
  <c r="BE248"/>
  <c r="BD248"/>
  <c r="BC248"/>
  <c r="BB248"/>
  <c r="K248"/>
  <c r="I248"/>
  <c r="G248"/>
  <c r="BA248" s="1"/>
  <c r="BE247"/>
  <c r="BD247"/>
  <c r="BC247"/>
  <c r="BB247"/>
  <c r="K247"/>
  <c r="I247"/>
  <c r="G247"/>
  <c r="BA247" s="1"/>
  <c r="BE245"/>
  <c r="BD245"/>
  <c r="BD249" s="1"/>
  <c r="H20" i="3" s="1"/>
  <c r="BC245" i="4"/>
  <c r="BC249" s="1"/>
  <c r="G20" i="3" s="1"/>
  <c r="BB245" i="4"/>
  <c r="K245"/>
  <c r="I245"/>
  <c r="I249" s="1"/>
  <c r="G245"/>
  <c r="BA245" s="1"/>
  <c r="B20" i="3"/>
  <c r="A20"/>
  <c r="BE249" i="4"/>
  <c r="I20" i="3" s="1"/>
  <c r="BB249" i="4"/>
  <c r="F20" i="3" s="1"/>
  <c r="K249" i="4"/>
  <c r="G249"/>
  <c r="BE242"/>
  <c r="BD242"/>
  <c r="BC242"/>
  <c r="BB242"/>
  <c r="K242"/>
  <c r="I242"/>
  <c r="G242"/>
  <c r="BA242" s="1"/>
  <c r="BE239"/>
  <c r="BD239"/>
  <c r="BC239"/>
  <c r="BC243" s="1"/>
  <c r="G19" i="3" s="1"/>
  <c r="BB239" i="4"/>
  <c r="K239"/>
  <c r="I239"/>
  <c r="G239"/>
  <c r="BA239" s="1"/>
  <c r="BA243" s="1"/>
  <c r="E19" i="3" s="1"/>
  <c r="B19"/>
  <c r="A19"/>
  <c r="BE243" i="4"/>
  <c r="I19" i="3" s="1"/>
  <c r="BD243" i="4"/>
  <c r="H19" i="3" s="1"/>
  <c r="BB243" i="4"/>
  <c r="F19" i="3" s="1"/>
  <c r="K243" i="4"/>
  <c r="I243"/>
  <c r="BE236"/>
  <c r="BD236"/>
  <c r="BC236"/>
  <c r="BB236"/>
  <c r="K236"/>
  <c r="I236"/>
  <c r="G236"/>
  <c r="BA236" s="1"/>
  <c r="BE235"/>
  <c r="BD235"/>
  <c r="BC235"/>
  <c r="BB235"/>
  <c r="K235"/>
  <c r="I235"/>
  <c r="G235"/>
  <c r="BA235" s="1"/>
  <c r="BE233"/>
  <c r="BD233"/>
  <c r="BC233"/>
  <c r="BB233"/>
  <c r="K233"/>
  <c r="I233"/>
  <c r="G233"/>
  <c r="BA233" s="1"/>
  <c r="BE232"/>
  <c r="BD232"/>
  <c r="BD237" s="1"/>
  <c r="H18" i="3" s="1"/>
  <c r="BC232" i="4"/>
  <c r="BC237" s="1"/>
  <c r="G18" i="3" s="1"/>
  <c r="BB232" i="4"/>
  <c r="K232"/>
  <c r="K237" s="1"/>
  <c r="I232"/>
  <c r="I237" s="1"/>
  <c r="G232"/>
  <c r="BA232" s="1"/>
  <c r="BA237" s="1"/>
  <c r="E18" i="3" s="1"/>
  <c r="B18"/>
  <c r="A18"/>
  <c r="BE237" i="4"/>
  <c r="I18" i="3" s="1"/>
  <c r="BB237" i="4"/>
  <c r="F18" i="3" s="1"/>
  <c r="G237" i="4"/>
  <c r="BE229"/>
  <c r="BE230" s="1"/>
  <c r="I17" i="3" s="1"/>
  <c r="BD229" i="4"/>
  <c r="BC229"/>
  <c r="BB229"/>
  <c r="K229"/>
  <c r="K230" s="1"/>
  <c r="I229"/>
  <c r="G229"/>
  <c r="BA229" s="1"/>
  <c r="BA230" s="1"/>
  <c r="E17" i="3" s="1"/>
  <c r="B17"/>
  <c r="A17"/>
  <c r="BD230" i="4"/>
  <c r="H17" i="3" s="1"/>
  <c r="BC230" i="4"/>
  <c r="G17" i="3" s="1"/>
  <c r="BB230" i="4"/>
  <c r="F17" i="3" s="1"/>
  <c r="I230" i="4"/>
  <c r="G230"/>
  <c r="BE225"/>
  <c r="BD225"/>
  <c r="BC225"/>
  <c r="BB225"/>
  <c r="K225"/>
  <c r="I225"/>
  <c r="G225"/>
  <c r="BA225" s="1"/>
  <c r="BE222"/>
  <c r="BD222"/>
  <c r="BD227" s="1"/>
  <c r="H16" i="3" s="1"/>
  <c r="BC222" i="4"/>
  <c r="BB222"/>
  <c r="K222"/>
  <c r="I222"/>
  <c r="I227" s="1"/>
  <c r="G222"/>
  <c r="BA222" s="1"/>
  <c r="B16" i="3"/>
  <c r="A16"/>
  <c r="BE227" i="4"/>
  <c r="I16" i="3" s="1"/>
  <c r="BC227" i="4"/>
  <c r="G16" i="3" s="1"/>
  <c r="BB227" i="4"/>
  <c r="F16" i="3" s="1"/>
  <c r="K227" i="4"/>
  <c r="G227"/>
  <c r="BE219"/>
  <c r="BD219"/>
  <c r="BC219"/>
  <c r="BB219"/>
  <c r="K219"/>
  <c r="I219"/>
  <c r="G219"/>
  <c r="BA219" s="1"/>
  <c r="BE218"/>
  <c r="BD218"/>
  <c r="BC218"/>
  <c r="BB218"/>
  <c r="K218"/>
  <c r="I218"/>
  <c r="G218"/>
  <c r="BA218" s="1"/>
  <c r="BE216"/>
  <c r="BD216"/>
  <c r="BC216"/>
  <c r="BC220" s="1"/>
  <c r="G15" i="3" s="1"/>
  <c r="BB216" i="4"/>
  <c r="K216"/>
  <c r="I216"/>
  <c r="G216"/>
  <c r="BA216" s="1"/>
  <c r="BE215"/>
  <c r="BD215"/>
  <c r="BC215"/>
  <c r="BB215"/>
  <c r="K215"/>
  <c r="I215"/>
  <c r="G215"/>
  <c r="BA215" s="1"/>
  <c r="BE213"/>
  <c r="BD213"/>
  <c r="BD220" s="1"/>
  <c r="H15" i="3" s="1"/>
  <c r="BC213" i="4"/>
  <c r="BB213"/>
  <c r="K213"/>
  <c r="I213"/>
  <c r="I220" s="1"/>
  <c r="G213"/>
  <c r="BA213" s="1"/>
  <c r="B15" i="3"/>
  <c r="A15"/>
  <c r="BE220" i="4"/>
  <c r="I15" i="3" s="1"/>
  <c r="BB220" i="4"/>
  <c r="F15" i="3" s="1"/>
  <c r="K220" i="4"/>
  <c r="BE210"/>
  <c r="BD210"/>
  <c r="BC210"/>
  <c r="BB210"/>
  <c r="K210"/>
  <c r="I210"/>
  <c r="G210"/>
  <c r="BA210" s="1"/>
  <c r="BE207"/>
  <c r="BD207"/>
  <c r="BC207"/>
  <c r="BB207"/>
  <c r="K207"/>
  <c r="I207"/>
  <c r="G207"/>
  <c r="BA207" s="1"/>
  <c r="BE205"/>
  <c r="BD205"/>
  <c r="BC205"/>
  <c r="BB205"/>
  <c r="K205"/>
  <c r="I205"/>
  <c r="G205"/>
  <c r="BA205" s="1"/>
  <c r="BE201"/>
  <c r="BD201"/>
  <c r="BC201"/>
  <c r="BB201"/>
  <c r="K201"/>
  <c r="I201"/>
  <c r="G201"/>
  <c r="BA201" s="1"/>
  <c r="BE194"/>
  <c r="BD194"/>
  <c r="BC194"/>
  <c r="BB194"/>
  <c r="K194"/>
  <c r="I194"/>
  <c r="G194"/>
  <c r="BA194" s="1"/>
  <c r="BE193"/>
  <c r="BD193"/>
  <c r="BC193"/>
  <c r="BB193"/>
  <c r="K193"/>
  <c r="I193"/>
  <c r="G193"/>
  <c r="BA193" s="1"/>
  <c r="BE191"/>
  <c r="BD191"/>
  <c r="BC191"/>
  <c r="BB191"/>
  <c r="K191"/>
  <c r="I191"/>
  <c r="G191"/>
  <c r="BA191" s="1"/>
  <c r="BE187"/>
  <c r="BD187"/>
  <c r="BC187"/>
  <c r="BB187"/>
  <c r="K187"/>
  <c r="I187"/>
  <c r="G187"/>
  <c r="BA187" s="1"/>
  <c r="BE184"/>
  <c r="BD184"/>
  <c r="BC184"/>
  <c r="BC211" s="1"/>
  <c r="G14" i="3" s="1"/>
  <c r="BB184" i="4"/>
  <c r="K184"/>
  <c r="I184"/>
  <c r="G184"/>
  <c r="BA184" s="1"/>
  <c r="BE181"/>
  <c r="BD181"/>
  <c r="BC181"/>
  <c r="BB181"/>
  <c r="K181"/>
  <c r="I181"/>
  <c r="G181"/>
  <c r="BA181" s="1"/>
  <c r="BE180"/>
  <c r="BD180"/>
  <c r="BC180"/>
  <c r="BB180"/>
  <c r="K180"/>
  <c r="I180"/>
  <c r="G180"/>
  <c r="BA180" s="1"/>
  <c r="BE179"/>
  <c r="BD179"/>
  <c r="BC179"/>
  <c r="BB179"/>
  <c r="BA179"/>
  <c r="K179"/>
  <c r="I179"/>
  <c r="G179"/>
  <c r="BE178"/>
  <c r="BD178"/>
  <c r="BC178"/>
  <c r="BB178"/>
  <c r="BA178"/>
  <c r="K178"/>
  <c r="I178"/>
  <c r="G178"/>
  <c r="BE177"/>
  <c r="BD177"/>
  <c r="BC177"/>
  <c r="BB177"/>
  <c r="BA177"/>
  <c r="K177"/>
  <c r="I177"/>
  <c r="G177"/>
  <c r="G211" s="1"/>
  <c r="BE176"/>
  <c r="BD176"/>
  <c r="BC176"/>
  <c r="BB176"/>
  <c r="K176"/>
  <c r="I176"/>
  <c r="G176"/>
  <c r="BA176" s="1"/>
  <c r="BE174"/>
  <c r="BD174"/>
  <c r="BD211" s="1"/>
  <c r="H14" i="3" s="1"/>
  <c r="BC174" i="4"/>
  <c r="BB174"/>
  <c r="K174"/>
  <c r="I174"/>
  <c r="I211" s="1"/>
  <c r="G174"/>
  <c r="BA174" s="1"/>
  <c r="B14" i="3"/>
  <c r="A14"/>
  <c r="BE211" i="4"/>
  <c r="I14" i="3" s="1"/>
  <c r="BB211" i="4"/>
  <c r="F14" i="3" s="1"/>
  <c r="K211" i="4"/>
  <c r="BE163"/>
  <c r="BD163"/>
  <c r="BC163"/>
  <c r="BB163"/>
  <c r="K163"/>
  <c r="I163"/>
  <c r="G163"/>
  <c r="BA163" s="1"/>
  <c r="BE157"/>
  <c r="BD157"/>
  <c r="BC157"/>
  <c r="BB157"/>
  <c r="K157"/>
  <c r="I157"/>
  <c r="G157"/>
  <c r="BA157" s="1"/>
  <c r="BE155"/>
  <c r="BD155"/>
  <c r="BC155"/>
  <c r="BB155"/>
  <c r="K155"/>
  <c r="I155"/>
  <c r="G155"/>
  <c r="BA155" s="1"/>
  <c r="BE151"/>
  <c r="BD151"/>
  <c r="BC151"/>
  <c r="BB151"/>
  <c r="K151"/>
  <c r="I151"/>
  <c r="G151"/>
  <c r="BA151" s="1"/>
  <c r="BE146"/>
  <c r="BE172" s="1"/>
  <c r="I13" i="3" s="1"/>
  <c r="BD146" i="4"/>
  <c r="BC146"/>
  <c r="BB146"/>
  <c r="K146"/>
  <c r="K172" s="1"/>
  <c r="I146"/>
  <c r="G146"/>
  <c r="BA146" s="1"/>
  <c r="BE143"/>
  <c r="BD143"/>
  <c r="BC143"/>
  <c r="BB143"/>
  <c r="K143"/>
  <c r="I143"/>
  <c r="G143"/>
  <c r="BA143" s="1"/>
  <c r="BE138"/>
  <c r="BD138"/>
  <c r="BC138"/>
  <c r="BB138"/>
  <c r="BB172" s="1"/>
  <c r="F13" i="3" s="1"/>
  <c r="K138" i="4"/>
  <c r="I138"/>
  <c r="G138"/>
  <c r="BA138" s="1"/>
  <c r="B13" i="3"/>
  <c r="A13"/>
  <c r="BD172" i="4"/>
  <c r="H13" i="3" s="1"/>
  <c r="BC172" i="4"/>
  <c r="G13" i="3" s="1"/>
  <c r="I172" i="4"/>
  <c r="G172"/>
  <c r="BE135"/>
  <c r="BD135"/>
  <c r="BC135"/>
  <c r="BB135"/>
  <c r="BB136" s="1"/>
  <c r="F12" i="3" s="1"/>
  <c r="K135" i="4"/>
  <c r="I135"/>
  <c r="G135"/>
  <c r="BA135" s="1"/>
  <c r="BA136" s="1"/>
  <c r="E12" i="3" s="1"/>
  <c r="B12"/>
  <c r="A12"/>
  <c r="BE136" i="4"/>
  <c r="I12" i="3" s="1"/>
  <c r="BD136" i="4"/>
  <c r="H12" i="3" s="1"/>
  <c r="BC136" i="4"/>
  <c r="G12" i="3" s="1"/>
  <c r="K136" i="4"/>
  <c r="I136"/>
  <c r="G136"/>
  <c r="BE131"/>
  <c r="BD131"/>
  <c r="BC131"/>
  <c r="BC133" s="1"/>
  <c r="G11" i="3" s="1"/>
  <c r="BB131" i="4"/>
  <c r="K131"/>
  <c r="I131"/>
  <c r="G131"/>
  <c r="BA131" s="1"/>
  <c r="BE128"/>
  <c r="BD128"/>
  <c r="BC128"/>
  <c r="BB128"/>
  <c r="K128"/>
  <c r="I128"/>
  <c r="G128"/>
  <c r="BA128" s="1"/>
  <c r="BE126"/>
  <c r="BD126"/>
  <c r="BD133" s="1"/>
  <c r="H11" i="3" s="1"/>
  <c r="BC126" i="4"/>
  <c r="BB126"/>
  <c r="K126"/>
  <c r="I126"/>
  <c r="I133" s="1"/>
  <c r="G126"/>
  <c r="BA126" s="1"/>
  <c r="B11" i="3"/>
  <c r="A11"/>
  <c r="BE133" i="4"/>
  <c r="I11" i="3" s="1"/>
  <c r="BB133" i="4"/>
  <c r="F11" i="3" s="1"/>
  <c r="K133" i="4"/>
  <c r="BE123"/>
  <c r="BD123"/>
  <c r="BC123"/>
  <c r="BB123"/>
  <c r="K123"/>
  <c r="I123"/>
  <c r="G123"/>
  <c r="BA123" s="1"/>
  <c r="BE122"/>
  <c r="BD122"/>
  <c r="BC122"/>
  <c r="BB122"/>
  <c r="K122"/>
  <c r="I122"/>
  <c r="I124" s="1"/>
  <c r="G122"/>
  <c r="BA122" s="1"/>
  <c r="BE121"/>
  <c r="BD121"/>
  <c r="BC121"/>
  <c r="BB121"/>
  <c r="K121"/>
  <c r="I121"/>
  <c r="G121"/>
  <c r="BA121" s="1"/>
  <c r="BE119"/>
  <c r="BD119"/>
  <c r="BC119"/>
  <c r="BB119"/>
  <c r="K119"/>
  <c r="I119"/>
  <c r="G119"/>
  <c r="BA119" s="1"/>
  <c r="BE115"/>
  <c r="BE124" s="1"/>
  <c r="I10" i="3" s="1"/>
  <c r="BD115" i="4"/>
  <c r="BD124" s="1"/>
  <c r="H10" i="3" s="1"/>
  <c r="BC115" i="4"/>
  <c r="BB115"/>
  <c r="BA115"/>
  <c r="K115"/>
  <c r="K124" s="1"/>
  <c r="I115"/>
  <c r="G115"/>
  <c r="B10" i="3"/>
  <c r="A10"/>
  <c r="BC124" i="4"/>
  <c r="G10" i="3" s="1"/>
  <c r="BB124" i="4"/>
  <c r="F10" i="3" s="1"/>
  <c r="G124" i="4"/>
  <c r="BE111"/>
  <c r="BD111"/>
  <c r="BC111"/>
  <c r="BB111"/>
  <c r="K111"/>
  <c r="I111"/>
  <c r="G111"/>
  <c r="BA111" s="1"/>
  <c r="BE109"/>
  <c r="BD109"/>
  <c r="BC109"/>
  <c r="BB109"/>
  <c r="K109"/>
  <c r="I109"/>
  <c r="G109"/>
  <c r="BA109" s="1"/>
  <c r="BE107"/>
  <c r="BD107"/>
  <c r="BC107"/>
  <c r="BB107"/>
  <c r="K107"/>
  <c r="I107"/>
  <c r="G107"/>
  <c r="BA107" s="1"/>
  <c r="BE106"/>
  <c r="BD106"/>
  <c r="BC106"/>
  <c r="BB106"/>
  <c r="K106"/>
  <c r="I106"/>
  <c r="G106"/>
  <c r="BA106" s="1"/>
  <c r="BE105"/>
  <c r="BD105"/>
  <c r="BC105"/>
  <c r="BB105"/>
  <c r="K105"/>
  <c r="I105"/>
  <c r="G105"/>
  <c r="BA105" s="1"/>
  <c r="BE101"/>
  <c r="BD101"/>
  <c r="BC101"/>
  <c r="BB101"/>
  <c r="K101"/>
  <c r="I101"/>
  <c r="G101"/>
  <c r="BA101" s="1"/>
  <c r="BE100"/>
  <c r="BD100"/>
  <c r="BC100"/>
  <c r="BB100"/>
  <c r="K100"/>
  <c r="I100"/>
  <c r="G100"/>
  <c r="BA100" s="1"/>
  <c r="BE97"/>
  <c r="BD97"/>
  <c r="BC97"/>
  <c r="BB97"/>
  <c r="K97"/>
  <c r="I97"/>
  <c r="G97"/>
  <c r="BA97" s="1"/>
  <c r="BE93"/>
  <c r="BD93"/>
  <c r="BC93"/>
  <c r="BB93"/>
  <c r="K93"/>
  <c r="I93"/>
  <c r="G93"/>
  <c r="BA93" s="1"/>
  <c r="BE91"/>
  <c r="BD91"/>
  <c r="BC91"/>
  <c r="BB91"/>
  <c r="K91"/>
  <c r="I91"/>
  <c r="G91"/>
  <c r="BA91" s="1"/>
  <c r="BE89"/>
  <c r="BD89"/>
  <c r="BC89"/>
  <c r="BB89"/>
  <c r="K89"/>
  <c r="I89"/>
  <c r="G89"/>
  <c r="BA89" s="1"/>
  <c r="BE88"/>
  <c r="BD88"/>
  <c r="BC88"/>
  <c r="BB88"/>
  <c r="K88"/>
  <c r="I88"/>
  <c r="G88"/>
  <c r="BA88" s="1"/>
  <c r="BE87"/>
  <c r="BD87"/>
  <c r="BC87"/>
  <c r="BB87"/>
  <c r="K87"/>
  <c r="I87"/>
  <c r="G87"/>
  <c r="BA87" s="1"/>
  <c r="BE84"/>
  <c r="BD84"/>
  <c r="BC84"/>
  <c r="BB84"/>
  <c r="K84"/>
  <c r="I84"/>
  <c r="G84"/>
  <c r="BA84" s="1"/>
  <c r="BE80"/>
  <c r="BD80"/>
  <c r="BC80"/>
  <c r="BB80"/>
  <c r="K80"/>
  <c r="I80"/>
  <c r="G80"/>
  <c r="BA80" s="1"/>
  <c r="BE76"/>
  <c r="BD76"/>
  <c r="BC76"/>
  <c r="BB76"/>
  <c r="K76"/>
  <c r="I76"/>
  <c r="G76"/>
  <c r="BA76" s="1"/>
  <c r="BE75"/>
  <c r="BD75"/>
  <c r="BC75"/>
  <c r="BB75"/>
  <c r="K75"/>
  <c r="I75"/>
  <c r="G75"/>
  <c r="BA75" s="1"/>
  <c r="BE74"/>
  <c r="BD74"/>
  <c r="BC74"/>
  <c r="BB74"/>
  <c r="K74"/>
  <c r="I74"/>
  <c r="G74"/>
  <c r="BA74" s="1"/>
  <c r="BE73"/>
  <c r="BD73"/>
  <c r="BC73"/>
  <c r="BB73"/>
  <c r="K73"/>
  <c r="I73"/>
  <c r="G73"/>
  <c r="BA73" s="1"/>
  <c r="BE71"/>
  <c r="BD71"/>
  <c r="BC71"/>
  <c r="BB71"/>
  <c r="BB113" s="1"/>
  <c r="F9" i="3" s="1"/>
  <c r="K71" i="4"/>
  <c r="I71"/>
  <c r="G71"/>
  <c r="BA71" s="1"/>
  <c r="BE69"/>
  <c r="BD69"/>
  <c r="BC69"/>
  <c r="BB69"/>
  <c r="BA69"/>
  <c r="K69"/>
  <c r="I69"/>
  <c r="G69"/>
  <c r="BE67"/>
  <c r="BD67"/>
  <c r="BC67"/>
  <c r="BB67"/>
  <c r="BA67"/>
  <c r="K67"/>
  <c r="I67"/>
  <c r="G67"/>
  <c r="BE65"/>
  <c r="BD65"/>
  <c r="BC65"/>
  <c r="BB65"/>
  <c r="BA65"/>
  <c r="K65"/>
  <c r="I65"/>
  <c r="G65"/>
  <c r="BE62"/>
  <c r="BD62"/>
  <c r="BC62"/>
  <c r="BB62"/>
  <c r="BA62"/>
  <c r="K62"/>
  <c r="I62"/>
  <c r="G62"/>
  <c r="BE59"/>
  <c r="BD59"/>
  <c r="BC59"/>
  <c r="BB59"/>
  <c r="BA59"/>
  <c r="K59"/>
  <c r="I59"/>
  <c r="G59"/>
  <c r="BE56"/>
  <c r="BD56"/>
  <c r="BC56"/>
  <c r="BB56"/>
  <c r="K56"/>
  <c r="I56"/>
  <c r="G56"/>
  <c r="BA56" s="1"/>
  <c r="BE53"/>
  <c r="BD53"/>
  <c r="BC53"/>
  <c r="BC113" s="1"/>
  <c r="G9" i="3" s="1"/>
  <c r="BB53" i="4"/>
  <c r="K53"/>
  <c r="I53"/>
  <c r="G53"/>
  <c r="BA53" s="1"/>
  <c r="B9" i="3"/>
  <c r="A9"/>
  <c r="BE113" i="4"/>
  <c r="I9" i="3" s="1"/>
  <c r="BD113" i="4"/>
  <c r="H9" i="3" s="1"/>
  <c r="K113" i="4"/>
  <c r="I113"/>
  <c r="BE49"/>
  <c r="BD49"/>
  <c r="BC49"/>
  <c r="BB49"/>
  <c r="K49"/>
  <c r="I49"/>
  <c r="G49"/>
  <c r="BA49" s="1"/>
  <c r="BE47"/>
  <c r="BD47"/>
  <c r="BC47"/>
  <c r="BB47"/>
  <c r="K47"/>
  <c r="I47"/>
  <c r="G47"/>
  <c r="BA47" s="1"/>
  <c r="BE46"/>
  <c r="BD46"/>
  <c r="BC46"/>
  <c r="BB46"/>
  <c r="K46"/>
  <c r="I46"/>
  <c r="G46"/>
  <c r="BA46" s="1"/>
  <c r="BE43"/>
  <c r="BD43"/>
  <c r="BC43"/>
  <c r="BB43"/>
  <c r="K43"/>
  <c r="I43"/>
  <c r="G43"/>
  <c r="BA43" s="1"/>
  <c r="BE42"/>
  <c r="BD42"/>
  <c r="BC42"/>
  <c r="BB42"/>
  <c r="K42"/>
  <c r="I42"/>
  <c r="G42"/>
  <c r="BA42" s="1"/>
  <c r="BE41"/>
  <c r="BD41"/>
  <c r="BC41"/>
  <c r="BB41"/>
  <c r="K41"/>
  <c r="I41"/>
  <c r="G41"/>
  <c r="BA41" s="1"/>
  <c r="BE40"/>
  <c r="BD40"/>
  <c r="BC40"/>
  <c r="BB40"/>
  <c r="K40"/>
  <c r="I40"/>
  <c r="G40"/>
  <c r="BA40" s="1"/>
  <c r="BE38"/>
  <c r="BD38"/>
  <c r="BC38"/>
  <c r="BB38"/>
  <c r="BA38"/>
  <c r="K38"/>
  <c r="I38"/>
  <c r="G38"/>
  <c r="BE34"/>
  <c r="BD34"/>
  <c r="BC34"/>
  <c r="BB34"/>
  <c r="K34"/>
  <c r="I34"/>
  <c r="G34"/>
  <c r="BA34" s="1"/>
  <c r="BE33"/>
  <c r="BE51" s="1"/>
  <c r="I8" i="3" s="1"/>
  <c r="BD33" i="4"/>
  <c r="BC33"/>
  <c r="BB33"/>
  <c r="K33"/>
  <c r="K51" s="1"/>
  <c r="I33"/>
  <c r="G33"/>
  <c r="BA33" s="1"/>
  <c r="BE30"/>
  <c r="BD30"/>
  <c r="BC30"/>
  <c r="BB30"/>
  <c r="K30"/>
  <c r="I30"/>
  <c r="G30"/>
  <c r="BA30" s="1"/>
  <c r="BE29"/>
  <c r="BD29"/>
  <c r="BC29"/>
  <c r="BB29"/>
  <c r="BB51" s="1"/>
  <c r="F8" i="3" s="1"/>
  <c r="K29" i="4"/>
  <c r="I29"/>
  <c r="G29"/>
  <c r="BA29" s="1"/>
  <c r="B8" i="3"/>
  <c r="A8"/>
  <c r="BD51" i="4"/>
  <c r="H8" i="3" s="1"/>
  <c r="BC51" i="4"/>
  <c r="G8" i="3" s="1"/>
  <c r="I51" i="4"/>
  <c r="G51"/>
  <c r="BE26"/>
  <c r="BD26"/>
  <c r="BC26"/>
  <c r="BB26"/>
  <c r="K26"/>
  <c r="I26"/>
  <c r="G26"/>
  <c r="BA26" s="1"/>
  <c r="BE25"/>
  <c r="BD25"/>
  <c r="BC25"/>
  <c r="BB25"/>
  <c r="K25"/>
  <c r="I25"/>
  <c r="G25"/>
  <c r="BA25" s="1"/>
  <c r="BE24"/>
  <c r="BD24"/>
  <c r="BC24"/>
  <c r="BB24"/>
  <c r="K24"/>
  <c r="I24"/>
  <c r="G24"/>
  <c r="BA24" s="1"/>
  <c r="BE23"/>
  <c r="BD23"/>
  <c r="BC23"/>
  <c r="BB23"/>
  <c r="K23"/>
  <c r="I23"/>
  <c r="G23"/>
  <c r="BA23" s="1"/>
  <c r="BE22"/>
  <c r="BD22"/>
  <c r="BC22"/>
  <c r="BB22"/>
  <c r="K22"/>
  <c r="I22"/>
  <c r="G22"/>
  <c r="BA22" s="1"/>
  <c r="BE17"/>
  <c r="BD17"/>
  <c r="BC17"/>
  <c r="BB17"/>
  <c r="K17"/>
  <c r="I17"/>
  <c r="G17"/>
  <c r="BA17" s="1"/>
  <c r="BE14"/>
  <c r="BD14"/>
  <c r="BC14"/>
  <c r="BB14"/>
  <c r="K14"/>
  <c r="I14"/>
  <c r="G14"/>
  <c r="BA14" s="1"/>
  <c r="BE10"/>
  <c r="BD10"/>
  <c r="BC10"/>
  <c r="BB10"/>
  <c r="K10"/>
  <c r="I10"/>
  <c r="G10"/>
  <c r="BA10" s="1"/>
  <c r="BE9"/>
  <c r="BD9"/>
  <c r="BC9"/>
  <c r="BB9"/>
  <c r="K9"/>
  <c r="I9"/>
  <c r="G9"/>
  <c r="BA9" s="1"/>
  <c r="BE8"/>
  <c r="BD8"/>
  <c r="BD27" s="1"/>
  <c r="H7" i="3" s="1"/>
  <c r="BC8" i="4"/>
  <c r="BC27" s="1"/>
  <c r="G7" i="3" s="1"/>
  <c r="BB8" i="4"/>
  <c r="K8"/>
  <c r="I8"/>
  <c r="I27" s="1"/>
  <c r="G8"/>
  <c r="BA8" s="1"/>
  <c r="B7" i="3"/>
  <c r="A7"/>
  <c r="BE27" i="4"/>
  <c r="I7" i="3" s="1"/>
  <c r="BB27" i="4"/>
  <c r="F7" i="3" s="1"/>
  <c r="K27" i="4"/>
  <c r="E4"/>
  <c r="F3"/>
  <c r="G44" i="3"/>
  <c r="I44" s="1"/>
  <c r="H45" s="1"/>
  <c r="G23" i="2" s="1"/>
  <c r="C33"/>
  <c r="F33" s="1"/>
  <c r="C31"/>
  <c r="G15"/>
  <c r="D15"/>
  <c r="G7"/>
  <c r="H164" i="1"/>
  <c r="J146"/>
  <c r="I146"/>
  <c r="H146"/>
  <c r="G146"/>
  <c r="F146"/>
  <c r="H48"/>
  <c r="G48"/>
  <c r="I47"/>
  <c r="F47" s="1"/>
  <c r="I46"/>
  <c r="F46" s="1"/>
  <c r="I45"/>
  <c r="F45" s="1"/>
  <c r="I44"/>
  <c r="F44" s="1"/>
  <c r="I43"/>
  <c r="F43" s="1"/>
  <c r="I42"/>
  <c r="F42" s="1"/>
  <c r="I41"/>
  <c r="F41" s="1"/>
  <c r="I40"/>
  <c r="F40" s="1"/>
  <c r="I39"/>
  <c r="F39" s="1"/>
  <c r="I38"/>
  <c r="H37"/>
  <c r="G37"/>
  <c r="H31"/>
  <c r="G31"/>
  <c r="I19" s="1"/>
  <c r="I30"/>
  <c r="F30" s="1"/>
  <c r="H29"/>
  <c r="G29"/>
  <c r="D22"/>
  <c r="I21"/>
  <c r="I22" s="1"/>
  <c r="D20"/>
  <c r="I2"/>
  <c r="G30" i="6" l="1"/>
  <c r="C18" i="5" s="1"/>
  <c r="I30" i="6"/>
  <c r="C21" i="5" s="1"/>
  <c r="H13" i="9"/>
  <c r="C17" i="8" s="1"/>
  <c r="H13" i="24"/>
  <c r="C17" i="23" s="1"/>
  <c r="G13" i="9"/>
  <c r="C18" i="8" s="1"/>
  <c r="G15" i="18"/>
  <c r="C18" i="17" s="1"/>
  <c r="H11" i="30"/>
  <c r="C17" i="29" s="1"/>
  <c r="I15" i="18"/>
  <c r="C21" i="17" s="1"/>
  <c r="H15" i="18"/>
  <c r="C17" i="17" s="1"/>
  <c r="G16" i="12"/>
  <c r="C18" i="11" s="1"/>
  <c r="G11" i="30"/>
  <c r="C18" i="29" s="1"/>
  <c r="BA20" i="10"/>
  <c r="E7" i="9" s="1"/>
  <c r="E13" s="1"/>
  <c r="C15" i="8" s="1"/>
  <c r="BA150" i="16"/>
  <c r="E37" i="15" s="1"/>
  <c r="I17" i="27"/>
  <c r="C21" i="26" s="1"/>
  <c r="G39" i="3"/>
  <c r="C18" i="2" s="1"/>
  <c r="G113" i="4"/>
  <c r="G243"/>
  <c r="BA249"/>
  <c r="E20" i="3" s="1"/>
  <c r="G343" i="4"/>
  <c r="G439"/>
  <c r="G496"/>
  <c r="G500"/>
  <c r="BB510"/>
  <c r="F34" i="3" s="1"/>
  <c r="BA538" i="4"/>
  <c r="E38" i="3" s="1"/>
  <c r="G19" i="7"/>
  <c r="BE118" i="10"/>
  <c r="I12" i="9" s="1"/>
  <c r="H29" i="12"/>
  <c r="G23" i="11" s="1"/>
  <c r="I50" i="15"/>
  <c r="C21" i="14" s="1"/>
  <c r="G111" i="16"/>
  <c r="F13" i="24"/>
  <c r="C16" i="23" s="1"/>
  <c r="H26" i="24"/>
  <c r="G23" i="23" s="1"/>
  <c r="BA87" i="28"/>
  <c r="E11" i="27" s="1"/>
  <c r="I11" i="30"/>
  <c r="C21" i="29" s="1"/>
  <c r="G27" i="4"/>
  <c r="BA124"/>
  <c r="E10" i="3" s="1"/>
  <c r="G133" i="4"/>
  <c r="G220"/>
  <c r="BB277"/>
  <c r="F24" i="3" s="1"/>
  <c r="G301" i="4"/>
  <c r="BB373"/>
  <c r="F28" i="3" s="1"/>
  <c r="G417" i="4"/>
  <c r="BB481"/>
  <c r="F31" i="3" s="1"/>
  <c r="G510" i="4"/>
  <c r="BA58" i="7"/>
  <c r="E8" i="6" s="1"/>
  <c r="BA78" i="7"/>
  <c r="E9" i="6" s="1"/>
  <c r="H50" i="15"/>
  <c r="C17" i="14" s="1"/>
  <c r="BA115" i="16"/>
  <c r="E28" i="15" s="1"/>
  <c r="BA119" i="16"/>
  <c r="E29" i="15" s="1"/>
  <c r="BA127" i="16"/>
  <c r="E30" i="15" s="1"/>
  <c r="BA169" i="16"/>
  <c r="E41" i="15" s="1"/>
  <c r="BA197" i="16"/>
  <c r="E49" i="15" s="1"/>
  <c r="H28" i="18"/>
  <c r="G23" i="17" s="1"/>
  <c r="G57" i="25"/>
  <c r="H17" i="27"/>
  <c r="C17" i="26" s="1"/>
  <c r="BA61" i="28"/>
  <c r="E7" i="27" s="1"/>
  <c r="G94" i="28"/>
  <c r="BA107"/>
  <c r="E14" i="27" s="1"/>
  <c r="G22" i="29"/>
  <c r="G34" i="31"/>
  <c r="G373" i="4"/>
  <c r="G481"/>
  <c r="G522"/>
  <c r="G58" i="7"/>
  <c r="G78"/>
  <c r="G146"/>
  <c r="G150"/>
  <c r="I13" i="9"/>
  <c r="C21" i="8" s="1"/>
  <c r="H26" i="9"/>
  <c r="G23" i="8" s="1"/>
  <c r="BE103" i="13"/>
  <c r="I15" i="12" s="1"/>
  <c r="I16" s="1"/>
  <c r="C21" i="11" s="1"/>
  <c r="G50" i="15"/>
  <c r="C18" i="14" s="1"/>
  <c r="G60" i="16"/>
  <c r="G68"/>
  <c r="G80"/>
  <c r="BA82"/>
  <c r="BA83" s="1"/>
  <c r="E20" i="15" s="1"/>
  <c r="BA174" i="16"/>
  <c r="BA175" s="1"/>
  <c r="E43" i="15" s="1"/>
  <c r="G182" i="16"/>
  <c r="H27" i="21"/>
  <c r="G23" i="20" s="1"/>
  <c r="G22" s="1"/>
  <c r="BA33" i="25"/>
  <c r="E7" i="24" s="1"/>
  <c r="E13" s="1"/>
  <c r="C15" i="23" s="1"/>
  <c r="BE57" i="25"/>
  <c r="I12" i="24" s="1"/>
  <c r="I13" s="1"/>
  <c r="C21" i="23" s="1"/>
  <c r="G17" i="27"/>
  <c r="C18" i="26" s="1"/>
  <c r="I39" i="3"/>
  <c r="C21" i="2" s="1"/>
  <c r="BA113" i="4"/>
  <c r="E9" i="3" s="1"/>
  <c r="H30" i="6"/>
  <c r="C17" i="5" s="1"/>
  <c r="BB111" i="7"/>
  <c r="F18" i="6" s="1"/>
  <c r="F50" i="15"/>
  <c r="C16" i="14" s="1"/>
  <c r="G172" i="16"/>
  <c r="BA30" i="19"/>
  <c r="E7" i="18" s="1"/>
  <c r="G13" i="24"/>
  <c r="C18" i="23" s="1"/>
  <c r="F17" i="27"/>
  <c r="C16" i="26" s="1"/>
  <c r="G70" i="28"/>
  <c r="G100"/>
  <c r="BA118"/>
  <c r="E15" i="27" s="1"/>
  <c r="BA26" i="31"/>
  <c r="E7" i="30" s="1"/>
  <c r="E11" s="1"/>
  <c r="C15" i="29" s="1"/>
  <c r="C19" s="1"/>
  <c r="C22" s="1"/>
  <c r="C23" s="1"/>
  <c r="F30" s="1"/>
  <c r="G22" i="26"/>
  <c r="BA82" i="28"/>
  <c r="E10" i="27" s="1"/>
  <c r="BA70" i="28"/>
  <c r="E8" i="27" s="1"/>
  <c r="BA94" i="28"/>
  <c r="E12" i="27" s="1"/>
  <c r="BA100" i="28"/>
  <c r="E13" i="27" s="1"/>
  <c r="G22" i="23"/>
  <c r="G14" i="21"/>
  <c r="C18" i="20" s="1"/>
  <c r="F14" i="21"/>
  <c r="C16" i="20" s="1"/>
  <c r="H14" i="21"/>
  <c r="C17" i="20" s="1"/>
  <c r="E14" i="21"/>
  <c r="C15" i="20" s="1"/>
  <c r="BE56" i="22"/>
  <c r="I12" i="21" s="1"/>
  <c r="I14" s="1"/>
  <c r="C21" i="20" s="1"/>
  <c r="I48" i="1"/>
  <c r="G22" i="17"/>
  <c r="BA38" i="19"/>
  <c r="E9" i="18" s="1"/>
  <c r="E15" s="1"/>
  <c r="C15" i="17" s="1"/>
  <c r="BB54" i="19"/>
  <c r="F11" i="18" s="1"/>
  <c r="BB60" i="19"/>
  <c r="F12" i="18" s="1"/>
  <c r="G22" i="14"/>
  <c r="BA14" i="16"/>
  <c r="E7" i="15" s="1"/>
  <c r="BA21" i="16"/>
  <c r="E8" i="15" s="1"/>
  <c r="BA33" i="16"/>
  <c r="E9" i="15" s="1"/>
  <c r="BA44" i="16"/>
  <c r="E11" i="15" s="1"/>
  <c r="BA68" i="16"/>
  <c r="E16" i="15" s="1"/>
  <c r="BA72" i="16"/>
  <c r="E17" i="15" s="1"/>
  <c r="BA80" i="16"/>
  <c r="E19" i="15" s="1"/>
  <c r="BA140" i="16"/>
  <c r="E34" i="15" s="1"/>
  <c r="BA179" i="16"/>
  <c r="E44" i="15" s="1"/>
  <c r="G22" i="11"/>
  <c r="H16" i="12"/>
  <c r="C17" i="11" s="1"/>
  <c r="BB28" i="13"/>
  <c r="F9" i="12" s="1"/>
  <c r="BB51" i="13"/>
  <c r="F10" i="12" s="1"/>
  <c r="BB69" i="13"/>
  <c r="F11" i="12" s="1"/>
  <c r="G22" i="8"/>
  <c r="BB77" i="10"/>
  <c r="F10" i="9" s="1"/>
  <c r="F13" s="1"/>
  <c r="C16" i="8" s="1"/>
  <c r="G22" i="5"/>
  <c r="BB100" i="7"/>
  <c r="F15" i="6" s="1"/>
  <c r="BB104" i="7"/>
  <c r="F16" i="6" s="1"/>
  <c r="BB118" i="7"/>
  <c r="F20" i="6" s="1"/>
  <c r="BB136" i="7"/>
  <c r="F22" i="6" s="1"/>
  <c r="G22" i="2"/>
  <c r="E71" i="1"/>
  <c r="E96"/>
  <c r="E139"/>
  <c r="E82"/>
  <c r="E56"/>
  <c r="E89"/>
  <c r="E98"/>
  <c r="E123"/>
  <c r="E112"/>
  <c r="E79"/>
  <c r="E84"/>
  <c r="E95"/>
  <c r="E97"/>
  <c r="E134"/>
  <c r="E114"/>
  <c r="E110"/>
  <c r="E99"/>
  <c r="E136"/>
  <c r="E101"/>
  <c r="E117"/>
  <c r="E144"/>
  <c r="E127"/>
  <c r="E135"/>
  <c r="E137"/>
  <c r="E100"/>
  <c r="E102"/>
  <c r="E115"/>
  <c r="E119"/>
  <c r="E125"/>
  <c r="E107"/>
  <c r="E85"/>
  <c r="E131"/>
  <c r="E138"/>
  <c r="E120"/>
  <c r="E80"/>
  <c r="E91"/>
  <c r="E57"/>
  <c r="E116"/>
  <c r="E118"/>
  <c r="E121"/>
  <c r="E124"/>
  <c r="E142"/>
  <c r="E145"/>
  <c r="E104"/>
  <c r="E109"/>
  <c r="E141"/>
  <c r="E64"/>
  <c r="E83"/>
  <c r="E88"/>
  <c r="E94"/>
  <c r="E128"/>
  <c r="E62"/>
  <c r="E75"/>
  <c r="E103"/>
  <c r="E106"/>
  <c r="E108"/>
  <c r="E111"/>
  <c r="E122"/>
  <c r="E143"/>
  <c r="E63"/>
  <c r="E68"/>
  <c r="E81"/>
  <c r="E65"/>
  <c r="E86"/>
  <c r="E90"/>
  <c r="E92"/>
  <c r="E66"/>
  <c r="E113"/>
  <c r="E130"/>
  <c r="E59"/>
  <c r="E69"/>
  <c r="E73"/>
  <c r="E77"/>
  <c r="E140"/>
  <c r="E87"/>
  <c r="E93"/>
  <c r="E126"/>
  <c r="E129"/>
  <c r="E132"/>
  <c r="E58"/>
  <c r="E60"/>
  <c r="E67"/>
  <c r="E70"/>
  <c r="E72"/>
  <c r="E74"/>
  <c r="E76"/>
  <c r="E78"/>
  <c r="E105"/>
  <c r="E61"/>
  <c r="E133"/>
  <c r="E146"/>
  <c r="I20"/>
  <c r="I23" s="1"/>
  <c r="I31"/>
  <c r="F31"/>
  <c r="F38"/>
  <c r="F48" s="1"/>
  <c r="H39" i="3"/>
  <c r="C17" i="2" s="1"/>
  <c r="BA27" i="4"/>
  <c r="E7" i="3" s="1"/>
  <c r="BA51" i="4"/>
  <c r="E8" i="3" s="1"/>
  <c r="BA133" i="4"/>
  <c r="E11" i="3" s="1"/>
  <c r="BA172" i="4"/>
  <c r="E13" i="3" s="1"/>
  <c r="BA211" i="4"/>
  <c r="E14" i="3" s="1"/>
  <c r="BA220" i="4"/>
  <c r="E15" i="3" s="1"/>
  <c r="BA227" i="4"/>
  <c r="E16" i="3" s="1"/>
  <c r="BA257" i="4"/>
  <c r="E22" i="3" s="1"/>
  <c r="BB301" i="4"/>
  <c r="F25" i="3" s="1"/>
  <c r="BB334" i="4"/>
  <c r="F26" i="3" s="1"/>
  <c r="BB417" i="4"/>
  <c r="F29" i="3" s="1"/>
  <c r="BB500" i="4"/>
  <c r="F33" i="3" s="1"/>
  <c r="BB522" i="4"/>
  <c r="F35" i="3" s="1"/>
  <c r="E30" i="6" l="1"/>
  <c r="C15" i="5" s="1"/>
  <c r="C19" i="23"/>
  <c r="C22" s="1"/>
  <c r="C23" s="1"/>
  <c r="F30" s="1"/>
  <c r="F31" s="1"/>
  <c r="F34" s="1"/>
  <c r="C19" i="8"/>
  <c r="C22" s="1"/>
  <c r="C23" s="1"/>
  <c r="F30" s="1"/>
  <c r="F31" i="29"/>
  <c r="F34" s="1"/>
  <c r="E17" i="27"/>
  <c r="C15" i="26" s="1"/>
  <c r="C19" s="1"/>
  <c r="C22" s="1"/>
  <c r="C23" s="1"/>
  <c r="F30" s="1"/>
  <c r="F31" s="1"/>
  <c r="F34" s="1"/>
  <c r="C19" i="20"/>
  <c r="C22" s="1"/>
  <c r="C23" s="1"/>
  <c r="F30" s="1"/>
  <c r="F15" i="18"/>
  <c r="C16" i="17" s="1"/>
  <c r="C19" s="1"/>
  <c r="C22" s="1"/>
  <c r="C23" s="1"/>
  <c r="F30" s="1"/>
  <c r="E50" i="15"/>
  <c r="C15" i="14" s="1"/>
  <c r="C19" s="1"/>
  <c r="C22" s="1"/>
  <c r="C23" s="1"/>
  <c r="F30" s="1"/>
  <c r="F16" i="12"/>
  <c r="C16" i="11" s="1"/>
  <c r="C19" s="1"/>
  <c r="C22" s="1"/>
  <c r="C23" s="1"/>
  <c r="F30" s="1"/>
  <c r="F31" s="1"/>
  <c r="F34" s="1"/>
  <c r="F31" i="8"/>
  <c r="F34" s="1"/>
  <c r="F30" i="6"/>
  <c r="C16" i="5" s="1"/>
  <c r="F39" i="3"/>
  <c r="C16" i="2" s="1"/>
  <c r="J48" i="1"/>
  <c r="J47"/>
  <c r="J45"/>
  <c r="J43"/>
  <c r="J41"/>
  <c r="J39"/>
  <c r="J31"/>
  <c r="J46"/>
  <c r="J44"/>
  <c r="J42"/>
  <c r="J40"/>
  <c r="J38"/>
  <c r="J30"/>
  <c r="E39" i="3"/>
  <c r="C15" i="2" s="1"/>
  <c r="C19" i="5" l="1"/>
  <c r="C22" s="1"/>
  <c r="C23" s="1"/>
  <c r="F30" s="1"/>
  <c r="F31" s="1"/>
  <c r="F34" s="1"/>
  <c r="C19" i="2"/>
  <c r="C22" s="1"/>
  <c r="C23" s="1"/>
  <c r="F30" s="1"/>
  <c r="F31" s="1"/>
  <c r="F34" s="1"/>
  <c r="F31" i="20"/>
  <c r="F34" s="1"/>
  <c r="F31" i="17"/>
  <c r="F34" s="1"/>
  <c r="F31" i="14"/>
  <c r="F34" s="1"/>
</calcChain>
</file>

<file path=xl/sharedStrings.xml><?xml version="1.0" encoding="utf-8"?>
<sst xmlns="http://schemas.openxmlformats.org/spreadsheetml/2006/main" count="5154" uniqueCount="2115">
  <si>
    <t xml:space="preserve">Datum: </t>
  </si>
  <si>
    <t xml:space="preserve"> </t>
  </si>
  <si>
    <t>Stavba :</t>
  </si>
  <si>
    <t xml:space="preserve">Objednatel : </t>
  </si>
  <si>
    <t>IČO :</t>
  </si>
  <si>
    <t>DIČ :</t>
  </si>
  <si>
    <t xml:space="preserve">Zhotovitel : </t>
  </si>
  <si>
    <t>Za zhotovitele :</t>
  </si>
  <si>
    <t>Za objednatele :</t>
  </si>
  <si>
    <t>_______________</t>
  </si>
  <si>
    <t>Rozpočtové náklady</t>
  </si>
  <si>
    <t>Základ pro DPH</t>
  </si>
  <si>
    <t>%</t>
  </si>
  <si>
    <t xml:space="preserve">DPH </t>
  </si>
  <si>
    <t>Cena celkem za stavbu</t>
  </si>
  <si>
    <t>Rekapitulace stavebních objektů a provozních souborů</t>
  </si>
  <si>
    <t>Číslo a název objektu / provozního souboru</t>
  </si>
  <si>
    <t>Cena celkem</t>
  </si>
  <si>
    <t>DPH celkem</t>
  </si>
  <si>
    <t>Celkem za stavbu</t>
  </si>
  <si>
    <t>Rekapitulace stavebních rozpočtů</t>
  </si>
  <si>
    <t>Číslo objektu</t>
  </si>
  <si>
    <t>Číslo a název rozpočtu</t>
  </si>
  <si>
    <t>Rekapitulace stavebních dílů</t>
  </si>
  <si>
    <t>Číslo a název dílu</t>
  </si>
  <si>
    <t>HSV</t>
  </si>
  <si>
    <t>PSV</t>
  </si>
  <si>
    <t>Dodávka</t>
  </si>
  <si>
    <t>Montáž</t>
  </si>
  <si>
    <t>HZS</t>
  </si>
  <si>
    <t>Rekapitulace vedlejších rozpočtových nákladů</t>
  </si>
  <si>
    <t>Název vedlejšího nákladu</t>
  </si>
  <si>
    <t>Rozpočet</t>
  </si>
  <si>
    <t xml:space="preserve">JKSO </t>
  </si>
  <si>
    <t>Objekt</t>
  </si>
  <si>
    <t xml:space="preserve">SKP </t>
  </si>
  <si>
    <t>Měrná jednotka</t>
  </si>
  <si>
    <t>Stavba</t>
  </si>
  <si>
    <t>Počet jednotek</t>
  </si>
  <si>
    <t>Náklady na m.j.</t>
  </si>
  <si>
    <t>Projektant</t>
  </si>
  <si>
    <t>Typ rozpočtu</t>
  </si>
  <si>
    <t>Zpracovatel projektu</t>
  </si>
  <si>
    <t>Objednatel</t>
  </si>
  <si>
    <t>Dodavatel</t>
  </si>
  <si>
    <t xml:space="preserve">Zakázkové číslo </t>
  </si>
  <si>
    <t>Rozpočtoval</t>
  </si>
  <si>
    <t>Počet listů</t>
  </si>
  <si>
    <t>ROZPOČTOVÉ NÁKLADY</t>
  </si>
  <si>
    <t>Základní rozpočtové náklady</t>
  </si>
  <si>
    <t>Ostatní rozpočtové náklady</t>
  </si>
  <si>
    <t>HSV celkem</t>
  </si>
  <si>
    <t>Z</t>
  </si>
  <si>
    <t>PSV celkem</t>
  </si>
  <si>
    <t>R</t>
  </si>
  <si>
    <t>M práce celkem</t>
  </si>
  <si>
    <t>N</t>
  </si>
  <si>
    <t>M dodávky celkem</t>
  </si>
  <si>
    <t>ZRN celkem</t>
  </si>
  <si>
    <t>ZRN+HZS</t>
  </si>
  <si>
    <t>Ostatní náklady neuvedené</t>
  </si>
  <si>
    <t>ZRN+ost.náklady+HZS</t>
  </si>
  <si>
    <t>Ostatní náklady celkem</t>
  </si>
  <si>
    <t>Vypracoval</t>
  </si>
  <si>
    <t>Za zhotovitele</t>
  </si>
  <si>
    <t>Za objednatele</t>
  </si>
  <si>
    <t>Jméno :</t>
  </si>
  <si>
    <t>Datum :</t>
  </si>
  <si>
    <t>Podpis :</t>
  </si>
  <si>
    <t>Podpis:</t>
  </si>
  <si>
    <t xml:space="preserve">%  </t>
  </si>
  <si>
    <t>DPH</t>
  </si>
  <si>
    <t xml:space="preserve">% </t>
  </si>
  <si>
    <t>CENA ZA OBJEKT CELKEM</t>
  </si>
  <si>
    <t>Poznámka :</t>
  </si>
  <si>
    <t>Rozpočet :</t>
  </si>
  <si>
    <t>Objekt :</t>
  </si>
  <si>
    <t>REKAPITULACE  STAVEBNÍCH  DÍLŮ</t>
  </si>
  <si>
    <t>Stavební díl</t>
  </si>
  <si>
    <t>CELKEM  OBJEKT</t>
  </si>
  <si>
    <t>VEDLEJŠÍ ROZPOČTOVÉ  NÁKLADY</t>
  </si>
  <si>
    <t>Název VRN</t>
  </si>
  <si>
    <t>Kč</t>
  </si>
  <si>
    <t>Základna</t>
  </si>
  <si>
    <t>CELKEM VRN</t>
  </si>
  <si>
    <t>Rozpočet:</t>
  </si>
  <si>
    <t>P.č.</t>
  </si>
  <si>
    <t>Číslo položky</t>
  </si>
  <si>
    <t>Název položky</t>
  </si>
  <si>
    <t>MJ</t>
  </si>
  <si>
    <t>množství</t>
  </si>
  <si>
    <t>cena / MJ</t>
  </si>
  <si>
    <t>celkem (Kč)</t>
  </si>
  <si>
    <t>Jednotková hmotnost</t>
  </si>
  <si>
    <t>Celková hmotnost</t>
  </si>
  <si>
    <t>Jednotková dem.hmot.</t>
  </si>
  <si>
    <t>Celková dem.hmot.</t>
  </si>
  <si>
    <t>Díl:</t>
  </si>
  <si>
    <t>1</t>
  </si>
  <si>
    <t>Zemní práce</t>
  </si>
  <si>
    <t>ks</t>
  </si>
  <si>
    <t>Celkem za</t>
  </si>
  <si>
    <t>SLEPÝ ROZPOČET</t>
  </si>
  <si>
    <t>Slepý rozpočet</t>
  </si>
  <si>
    <t>2020/12</t>
  </si>
  <si>
    <t>RD se sociálními byty Študlov</t>
  </si>
  <si>
    <t>2020/12 RD se sociálními byty Študlov</t>
  </si>
  <si>
    <t>1 RD se sociálními byty Študlov</t>
  </si>
  <si>
    <t>Stavební část</t>
  </si>
  <si>
    <t>1 Zemní práce</t>
  </si>
  <si>
    <t>111200001RA0</t>
  </si>
  <si>
    <t xml:space="preserve">Odstranění křovin a stromů do 100 mm, spálení </t>
  </si>
  <si>
    <t>m2</t>
  </si>
  <si>
    <t>162201401R00</t>
  </si>
  <si>
    <t>Vod.přemístění větví listnatých, do D 30 cm do 1000 m</t>
  </si>
  <si>
    <t>kus</t>
  </si>
  <si>
    <t>132200010RA0</t>
  </si>
  <si>
    <t xml:space="preserve">Hloubení nezapaž. rýh šířky do 60 cm v hornině 1-4 </t>
  </si>
  <si>
    <t>m3</t>
  </si>
  <si>
    <t>op.zed , 02:2,13*0,65</t>
  </si>
  <si>
    <t>zadního zákl. závětří:2*0,6*0,6*0,6</t>
  </si>
  <si>
    <t>op.zed,  01:7*0,2</t>
  </si>
  <si>
    <t>133201101R00</t>
  </si>
  <si>
    <t xml:space="preserve">Hloubení šachet v hor.3 do 100 m3 </t>
  </si>
  <si>
    <t>STÁNÍ PRO AUTOMOBILY -patky gar.stání:5*0,6*0,6*0,78</t>
  </si>
  <si>
    <t>3*0,6*0,48*0,78</t>
  </si>
  <si>
    <t>122201101R00</t>
  </si>
  <si>
    <t xml:space="preserve">Odkopávky nezapažené v hor. 3 do 100 m3 </t>
  </si>
  <si>
    <t>chodník:38,47*0,25</t>
  </si>
  <si>
    <t>HTÚ opěrná zed:54*0,5</t>
  </si>
  <si>
    <t>Garážové stání:36*1,1</t>
  </si>
  <si>
    <t>HTÚ svahu:18*0,5</t>
  </si>
  <si>
    <t>162100010RA0</t>
  </si>
  <si>
    <t xml:space="preserve">Vodorovné přemístění výkopku </t>
  </si>
  <si>
    <t>162100010RAC</t>
  </si>
  <si>
    <t>Vodorovné přemístění výkopku, příplatek za každých dalších 10 km</t>
  </si>
  <si>
    <t>181101102R00</t>
  </si>
  <si>
    <t>Úprava pláně v zářezech v hor. 1-4, se zhutněním, plocha  vjezdu a stání  aut</t>
  </si>
  <si>
    <t>181101101R00</t>
  </si>
  <si>
    <t>Úprava pláně v zářezech v hor. 1-4, bez zhutnění, svah za přístřeškem+prostor před vstupem</t>
  </si>
  <si>
    <t>199000002R00</t>
  </si>
  <si>
    <t xml:space="preserve">Poplatek za skládku horniny 1- 4 </t>
  </si>
  <si>
    <t>2</t>
  </si>
  <si>
    <t>Základy,zvláštní zakládání</t>
  </si>
  <si>
    <t>2 Základy,zvláštní zakládání</t>
  </si>
  <si>
    <t>215901101RT5</t>
  </si>
  <si>
    <t>Zhutnění podloží z hornin nesoudržných do 92% PS, vibrační deskou-chodník okolo objektu</t>
  </si>
  <si>
    <t>273321311R00</t>
  </si>
  <si>
    <t xml:space="preserve">Železobeton základových desek C 16/20 </t>
  </si>
  <si>
    <t>deska závětří zadního vstupu:6*0,1</t>
  </si>
  <si>
    <t>deska plochy vstupu:15,5*0,1</t>
  </si>
  <si>
    <t>273361921RT4</t>
  </si>
  <si>
    <t>Výztuž základových desek ze svařovaných sítí, průměr drátu  6,0, oka 100/100 mm KH30</t>
  </si>
  <si>
    <t>t</t>
  </si>
  <si>
    <t>271100010RA0</t>
  </si>
  <si>
    <t xml:space="preserve">Polštář pod základy ze štěrkopísku </t>
  </si>
  <si>
    <t>základ přístup.chodníku:8,25*0,2*0,15</t>
  </si>
  <si>
    <t>patky:10*0,6*0,6*0,15</t>
  </si>
  <si>
    <t>základ opěrné zdi:6,65*0,65*0,15</t>
  </si>
  <si>
    <t>274351215R00</t>
  </si>
  <si>
    <t xml:space="preserve">Bednění stěn základových pasů - zřízení </t>
  </si>
  <si>
    <t>op.stěna 01:5</t>
  </si>
  <si>
    <t>274351292R00</t>
  </si>
  <si>
    <t xml:space="preserve">Odstranění bednění stěn základových pasů </t>
  </si>
  <si>
    <t>274361921R00</t>
  </si>
  <si>
    <t xml:space="preserve">Výztuž základových pasů ze svařovaných sítí </t>
  </si>
  <si>
    <t>274361821R00</t>
  </si>
  <si>
    <t xml:space="preserve">Výztuž základ. pasů z betonářské oceli 10505 (R) </t>
  </si>
  <si>
    <t>275321311R00</t>
  </si>
  <si>
    <t xml:space="preserve">Železobeton  základových patek C 16/20 </t>
  </si>
  <si>
    <t>základ př.:6*0,6*0,6*0,8</t>
  </si>
  <si>
    <t>zadní vstup:2*0,6*0,6*0,8</t>
  </si>
  <si>
    <t>275361921RT2</t>
  </si>
  <si>
    <t>Výztuž základových patek ze svařovaných sítí, průměr drátu  5,0, oka 100/100 mm KD35</t>
  </si>
  <si>
    <t>275351215R00</t>
  </si>
  <si>
    <t xml:space="preserve">Bednění stěn základových patek - zřízení </t>
  </si>
  <si>
    <t>STÁNÍ PRO AUTOMOBILY:8</t>
  </si>
  <si>
    <t>275351216R00</t>
  </si>
  <si>
    <t xml:space="preserve">Bednění stěn základových patek - odstranění </t>
  </si>
  <si>
    <t>3</t>
  </si>
  <si>
    <t>Svislé a kompletní konstrukce</t>
  </si>
  <si>
    <t>3 Svislé a kompletní konstrukce</t>
  </si>
  <si>
    <t>31794vp</t>
  </si>
  <si>
    <t>PR1,2-Osazení válcovaných profilů dodatečně, vysekání drážky, - mater. ve specif.</t>
  </si>
  <si>
    <t>PR1,2-vysekání, úprava  rozn.plochy, svaření  prof.pásovinou,osazení,:4</t>
  </si>
  <si>
    <t>zapravení zednické, včet. dod. pásoviny,plotny:</t>
  </si>
  <si>
    <t>PR 3,4-Osazení válcovaných profilů dodatečně, vysekání drážky, - mater. ve specif.</t>
  </si>
  <si>
    <t>PR3,4-vysekání, úprava  rozn.plochy, svaření  prof.pásovinou,osazení,:4</t>
  </si>
  <si>
    <t>PR 5,6,8-Osazení válcovaných profilů dodatečně, vysekání drážky, - mater. ve specif.</t>
  </si>
  <si>
    <t>1.n.p.:6</t>
  </si>
  <si>
    <t>PR 9,10,11,12-Osazení válcovaných profi dodatečně, vysekání drážky, - mater. ve specif.</t>
  </si>
  <si>
    <t>8</t>
  </si>
  <si>
    <t>13380520R</t>
  </si>
  <si>
    <t xml:space="preserve">Tyč průřezu I 120, střední, jakost oceli 11373 </t>
  </si>
  <si>
    <t>profil I 120:7,95*11,1*0,001</t>
  </si>
  <si>
    <t>13380515R</t>
  </si>
  <si>
    <t xml:space="preserve">Tyč průřezu I 100, střední, jakost oceli 11373 </t>
  </si>
  <si>
    <t>profil I 100:19,7*8,34*0,001</t>
  </si>
  <si>
    <t>13480815R</t>
  </si>
  <si>
    <t xml:space="preserve">Tyč průřezu I 200, hrubé, jakost oceli 11373 </t>
  </si>
  <si>
    <t>profil I 200:10,2*26,2*0,001</t>
  </si>
  <si>
    <t>13380630R</t>
  </si>
  <si>
    <t>Tyč průřezu I 160, střední, jakost oceli S235, 11375</t>
  </si>
  <si>
    <t>profil I 160:14,3*17,9*0,001</t>
  </si>
  <si>
    <t>31716001</t>
  </si>
  <si>
    <t>PR7,13-Překlad plynosilikát-100x249x1250 mm</t>
  </si>
  <si>
    <t>317234410RT2</t>
  </si>
  <si>
    <t>Vyzdívka mezi nosníky cihlami pálenými na MC, s použitím suché maltové směsi</t>
  </si>
  <si>
    <t>319201311R00</t>
  </si>
  <si>
    <t xml:space="preserve">Vyrovnání povrchu zdiva maltou tl.do 3 cm </t>
  </si>
  <si>
    <t>1.PP-ostění a nadpraží po vybourání otvoru dveří:2,4</t>
  </si>
  <si>
    <t>1.np- dtto:1,5</t>
  </si>
  <si>
    <t>podkroví-dtto:2,8</t>
  </si>
  <si>
    <t>34224vp</t>
  </si>
  <si>
    <t xml:space="preserve">Příčka jednoduchá plynosilikát tl.10cm </t>
  </si>
  <si>
    <t>suteren:3,95*2,23*2</t>
  </si>
  <si>
    <t>1.np:2,8*2,65</t>
  </si>
  <si>
    <t>2.np:1,1*2,45-1,2</t>
  </si>
  <si>
    <t xml:space="preserve">Příčka jednoduchá plynosilikát tl.12,5cm </t>
  </si>
  <si>
    <t>1.np:2*2,65</t>
  </si>
  <si>
    <t>1.np dozdívky:1,6*2,65</t>
  </si>
  <si>
    <t xml:space="preserve">Příčka jednoduchá plynosilikát tl.15cm </t>
  </si>
  <si>
    <t xml:space="preserve">Příčka jednoduchá keramická tl.14,5cm </t>
  </si>
  <si>
    <t>310239211RT2</t>
  </si>
  <si>
    <t>Zazdívka otvorů plochy do 4 m2 cihlami na MVC, s použitím suché maltové směsi</t>
  </si>
  <si>
    <t>dozdění otvoru gar.vrat:1*2,2*0,4</t>
  </si>
  <si>
    <t>311231732R00</t>
  </si>
  <si>
    <t xml:space="preserve">Zdivo z tvárnic ker.  brouš. 30 B P10, tl. 30 cm </t>
  </si>
  <si>
    <t>'dozdění  - střední a obvod. stěna:1,8*2,5</t>
  </si>
  <si>
    <t>311231733R00</t>
  </si>
  <si>
    <t xml:space="preserve">Zdivo z tvárnic brouš 38 B P10, tl. 38 cm </t>
  </si>
  <si>
    <t>1.np-zdivo obvodové:5,25*2,75</t>
  </si>
  <si>
    <t>otvor:-4,62</t>
  </si>
  <si>
    <t>podkroví-zdivo:1,1*2,85</t>
  </si>
  <si>
    <t>342270042RA0</t>
  </si>
  <si>
    <t xml:space="preserve">Příčka z desek plynosilik hladkých, tloušťka 10 cm </t>
  </si>
  <si>
    <t>1.np-balkony:3,05*1,2</t>
  </si>
  <si>
    <t>2.np balkony:7,7*1,25</t>
  </si>
  <si>
    <t>314200427RAA</t>
  </si>
  <si>
    <t>Komín ,v=11 m, 1průd. s šachtou, DN 20, nadstřešní část  + soupr. komínové hlavy</t>
  </si>
  <si>
    <t>soubor</t>
  </si>
  <si>
    <t>311321312R00</t>
  </si>
  <si>
    <t>Železobeton nadzákladových zdí C 20/25, kompletní dodávka vč. výztuže</t>
  </si>
  <si>
    <t>STĚNA  -01:8,26*0,85</t>
  </si>
  <si>
    <t>STĚNA   02:2,13*0,36</t>
  </si>
  <si>
    <t>STĚNA   02:8,04*0,3</t>
  </si>
  <si>
    <t>311351111R00</t>
  </si>
  <si>
    <t xml:space="preserve">OZ02-Bednění nadz. zdí oboustr. přesné - zřízení </t>
  </si>
  <si>
    <t>311351112R00</t>
  </si>
  <si>
    <t xml:space="preserve">Bednění nadzákl. zdí oboustranné přesné - odstr. </t>
  </si>
  <si>
    <t>342262113RS3</t>
  </si>
  <si>
    <t>Příčka sádrokart. dvoj. oc. kce, 2x opl. tl.255 mm , desky stand. impreg. tl.12,5 mm, minerál tl.2x8</t>
  </si>
  <si>
    <t>1.np- akustická příčka:3,95*2,6</t>
  </si>
  <si>
    <t>342280060RAB</t>
  </si>
  <si>
    <t>Podhled zavěšený z desek sádrokartonových, ocel. nosná kce, deska protipož. 12,5 mm, omítka</t>
  </si>
  <si>
    <t>podkroví, sdk podhled šikmý:38</t>
  </si>
  <si>
    <t>podkroví-podhled sdk rovný:3,26*11,3</t>
  </si>
  <si>
    <t>4</t>
  </si>
  <si>
    <t>Vodorovné konstrukce</t>
  </si>
  <si>
    <t>4 Vodorovné konstrukce</t>
  </si>
  <si>
    <t>434311114R00</t>
  </si>
  <si>
    <t xml:space="preserve">Stupně dusané na terén, na desku, z betonu C 16/20 </t>
  </si>
  <si>
    <t>m</t>
  </si>
  <si>
    <t>před hlavním schodištěm:2,0*3</t>
  </si>
  <si>
    <t>u garáže:1,5*3</t>
  </si>
  <si>
    <t>u zadního vstupu:1,9</t>
  </si>
  <si>
    <t>434351141R00</t>
  </si>
  <si>
    <t xml:space="preserve">Bednění stupňů přímočarých - zřízení </t>
  </si>
  <si>
    <t>12,4*0,3</t>
  </si>
  <si>
    <t>434351142R00</t>
  </si>
  <si>
    <t xml:space="preserve">Bednění stupňů přímočarých - odstranění </t>
  </si>
  <si>
    <t>446122001R00</t>
  </si>
  <si>
    <t xml:space="preserve">Montáž nadstřešních dílců - výlezů na střechu </t>
  </si>
  <si>
    <t>416091071RT1</t>
  </si>
  <si>
    <t>Příplatek za opláštění ostění střešního okna, včetně dodávky materiálu</t>
  </si>
  <si>
    <t>5</t>
  </si>
  <si>
    <t>Komunikace</t>
  </si>
  <si>
    <t>5 Komunikace</t>
  </si>
  <si>
    <t>591100020RAB</t>
  </si>
  <si>
    <t>Chodník z dlažby zámkové, podklad štěrkodrť, dlažba šedá tloušťka 6 cm-kompl.k-ce</t>
  </si>
  <si>
    <t>chodník  okolo domukompletní kce ,podkladní vrstvy, d+m obrubník  chodn. tl.50mm jednostranně,:38,74</t>
  </si>
  <si>
    <t>591050020RAB</t>
  </si>
  <si>
    <t>Komunikace z dlažby zámkové, podklad štěrkopísek, dlažba šedá tloušťka 8 cm</t>
  </si>
  <si>
    <t>Vjezd a stání-kompletní kce -vč.obrubníku:115,36</t>
  </si>
  <si>
    <t>,podkladních vrstev,dlažby,spárování ...:</t>
  </si>
  <si>
    <t>596841111RT6</t>
  </si>
  <si>
    <t>Kladení dlažby z dlaždic kom.pro pěší do lože z MC , včetně dlaždic betonových barevných 30/30/4 cm</t>
  </si>
  <si>
    <t>část chodníku před hlavním schodištěm-na stávajícím podkladě s doplněním drtě:15,5</t>
  </si>
  <si>
    <t>60</t>
  </si>
  <si>
    <t>Úpravy povrchů, omítky</t>
  </si>
  <si>
    <t>60 Úpravy povrchů, omítky</t>
  </si>
  <si>
    <t>602011121R00</t>
  </si>
  <si>
    <t xml:space="preserve">Omítka jádrová sanační  084, ručně </t>
  </si>
  <si>
    <t>61</t>
  </si>
  <si>
    <t>Upravy povrchů vnitřní</t>
  </si>
  <si>
    <t>61 Upravy povrchů vnitřní</t>
  </si>
  <si>
    <t>611421331RT2</t>
  </si>
  <si>
    <t>Oprava váp.omítek stropů do 30% plochy - štukových , s použitím suché maltové směsi</t>
  </si>
  <si>
    <t>1.pp-včetně ploch po odstraněném zdivu:58</t>
  </si>
  <si>
    <t>1.np:94</t>
  </si>
  <si>
    <t>podkroví:44</t>
  </si>
  <si>
    <t>oprava spočívá v příp.otlučení,obroušení, penetraci,lešení:</t>
  </si>
  <si>
    <t>612421739R00</t>
  </si>
  <si>
    <t>Omítka vnitřní zdiva, MVC, na pletivu, štuková, , vč. výztužného pletiva,hloubk.penetrace,vyrovnání</t>
  </si>
  <si>
    <t>1np:84,8</t>
  </si>
  <si>
    <t>podkroví:78</t>
  </si>
  <si>
    <t>612425931RT2</t>
  </si>
  <si>
    <t>Omítka vápenná vnitřního ostění - štuková, s použitím suché maltové směsi</t>
  </si>
  <si>
    <t>1.pp:2,3</t>
  </si>
  <si>
    <t>1.np:4,8</t>
  </si>
  <si>
    <t>podkroví:16,7*0,3</t>
  </si>
  <si>
    <t>4,8</t>
  </si>
  <si>
    <t>610991001R00</t>
  </si>
  <si>
    <t xml:space="preserve">Začišťovací okenní lišta pro vnitř.omítku tl. 6 mm </t>
  </si>
  <si>
    <t>1.pp:26,84</t>
  </si>
  <si>
    <t>1.np:42,02</t>
  </si>
  <si>
    <t>podkroví:32,34</t>
  </si>
  <si>
    <t>612409991RT2</t>
  </si>
  <si>
    <t>Začištění omítek kolem oken,dveří apod., s použitím suché maltové směsi</t>
  </si>
  <si>
    <t>výplně otvorů:101,2</t>
  </si>
  <si>
    <t>612421615R00</t>
  </si>
  <si>
    <t xml:space="preserve">Omítka vnitřní zdiva, MVC, hrubá zatřená </t>
  </si>
  <si>
    <t>1.np-pod obklad stěn:(4,6+10,03)*2,1</t>
  </si>
  <si>
    <t>1.np kuchyn:5,95*0,6</t>
  </si>
  <si>
    <t>podkroví-pod obklad:12,86*2,1</t>
  </si>
  <si>
    <t>10,71*2,1</t>
  </si>
  <si>
    <t>podkr. kuchyn:4,3*0,6</t>
  </si>
  <si>
    <t>612421637R00</t>
  </si>
  <si>
    <t xml:space="preserve">Omítka vnitřní zdiva, MVC, štuková </t>
  </si>
  <si>
    <t>1.pp:3,95*3*2,2</t>
  </si>
  <si>
    <t>0,675*2,2</t>
  </si>
  <si>
    <t>1.np:19,1*0,45</t>
  </si>
  <si>
    <t>2,9*2,55</t>
  </si>
  <si>
    <t>podkroví:18,55*0,45</t>
  </si>
  <si>
    <t>6,3*2,55</t>
  </si>
  <si>
    <t>14,65*0,45</t>
  </si>
  <si>
    <t>GARÁŽ:8,69</t>
  </si>
  <si>
    <t>62</t>
  </si>
  <si>
    <t>Upravy povrchů vnější</t>
  </si>
  <si>
    <t>62 Upravy povrchů vnější</t>
  </si>
  <si>
    <t>622904112R00</t>
  </si>
  <si>
    <t xml:space="preserve">Očištění fasád tlakovou vodou složitost 1 - 2 </t>
  </si>
  <si>
    <t>stáv. fasáda:87,2+227,6+16,57+80,79</t>
  </si>
  <si>
    <t>622300141R00</t>
  </si>
  <si>
    <t xml:space="preserve">Montáž vyrovnávací vrstvy izolantem </t>
  </si>
  <si>
    <t>622300151R00</t>
  </si>
  <si>
    <t xml:space="preserve">Montáž soklové lišty + kot.materiál </t>
  </si>
  <si>
    <t>5539276015R</t>
  </si>
  <si>
    <t>Lišta soklová š. 150 mm / 2 m, základová lišta pro zateplení AL</t>
  </si>
  <si>
    <t>55392753.AR</t>
  </si>
  <si>
    <t>Lišta soklová š. 50 mm / 2 m, základová lišta pro zateplení AL</t>
  </si>
  <si>
    <t>620991005R00</t>
  </si>
  <si>
    <t xml:space="preserve">Začišťovací okenní lišta s tkaninou </t>
  </si>
  <si>
    <t>622319522RV1</t>
  </si>
  <si>
    <t>Zateplovací systém , sokl, XPS tl. 100 mm, zakončený stěrkou s výztužnou tkaninou</t>
  </si>
  <si>
    <t>sokl:49,9</t>
  </si>
  <si>
    <t>sokl pod úrovní chodníku:10</t>
  </si>
  <si>
    <t>622319553RV1</t>
  </si>
  <si>
    <t>Zatepl.sys.therm, ostění, XPS 30 mm, zakončený stěrkou s výztužnou tkaninou</t>
  </si>
  <si>
    <t>1.pp-okna , dveře:33,26*0,2</t>
  </si>
  <si>
    <t>zadní závětří-na dřev.kci:4,1*2,5</t>
  </si>
  <si>
    <t>622319563R00</t>
  </si>
  <si>
    <t xml:space="preserve">Zateplovací systém , parapet, XPS tl. 30 mm </t>
  </si>
  <si>
    <t>1.PP:4,62*0,2</t>
  </si>
  <si>
    <t>1.np:11,05*0,2</t>
  </si>
  <si>
    <t>podkroví:9,85*0,2</t>
  </si>
  <si>
    <t>622319134RT3</t>
  </si>
  <si>
    <t>zatepl.systém , etics, včetně všech doplnkových prfilů,lišt neuvedených:227,6</t>
  </si>
  <si>
    <t>622391121RT2</t>
  </si>
  <si>
    <t>Příplatek za zapuštěné hmoždinky (STR) 6 ks/m2, pouze práce - bez dodávky hmoždinek</t>
  </si>
  <si>
    <t>622319130RT5</t>
  </si>
  <si>
    <t>Zatepl.  elastic, fasáda, EPS F 50 mm, s omítkou pas silikát, zrno 2 mm</t>
  </si>
  <si>
    <t>1.pp:(0,9+1+1+0,4+1+0,5)*2</t>
  </si>
  <si>
    <t>1.np:(0,9+2+2,15+1,5)*1,5</t>
  </si>
  <si>
    <t>podkroví:(3,55+0,75+3+2,15+0,75)*1,5</t>
  </si>
  <si>
    <t>0,5*4,2</t>
  </si>
  <si>
    <t>pozn. systémové řešení etics, d+m včetně  všech doplnkových profilů,lišt-neuvedených:</t>
  </si>
  <si>
    <t>pozn. systémové řešení - výměra zahrnuje i provedení na dřev. obklad podbití:</t>
  </si>
  <si>
    <t>622319153RT3</t>
  </si>
  <si>
    <t>-ostění oken:74,36*0,27</t>
  </si>
  <si>
    <t>- střecha - kotveno do dřeva:1,55*12,9-2</t>
  </si>
  <si>
    <t>- střecha šíkmá část podbití:13*0,8</t>
  </si>
  <si>
    <t>622319132RV1</t>
  </si>
  <si>
    <t>Zatepl.  elastic, fasáda, EPS F 100 mm, zakončený stěrkou s výztužnou tkaninou</t>
  </si>
  <si>
    <t>zateplení podhledu prostoru interieru1.pp  včetně úpravy stěrky pro malbu:98</t>
  </si>
  <si>
    <t>622300181RT2</t>
  </si>
  <si>
    <t>Montáž chráničky kabelu do zateplení z polystyrenu , vč. chráničky flex DN 40 mm</t>
  </si>
  <si>
    <t>hromosvod:10,25</t>
  </si>
  <si>
    <t>přívod el.:8</t>
  </si>
  <si>
    <t>622300175RT3</t>
  </si>
  <si>
    <t>Montáž elekroinstalační krabice PVC do zateplení, včetně dodávky krabice 100x230x250 mm</t>
  </si>
  <si>
    <t>63</t>
  </si>
  <si>
    <t>Podlahy a podlahové konstrukce</t>
  </si>
  <si>
    <t>63 Podlahy a podlahové konstrukce</t>
  </si>
  <si>
    <t>631572111R00</t>
  </si>
  <si>
    <t>Doplnění násypů pískem neupraveným -rýhy nové , kanalizace 1.pp</t>
  </si>
  <si>
    <t>zásyp rýh nové vnitřní kanalizace:2</t>
  </si>
  <si>
    <t>631312141R00</t>
  </si>
  <si>
    <t xml:space="preserve">Doplnění rýh betonem v dosavadních mazaninách </t>
  </si>
  <si>
    <t>632451236R00</t>
  </si>
  <si>
    <t xml:space="preserve">Potěr pískocementový hlazený ocel. hlad. tl. 50 mm </t>
  </si>
  <si>
    <t>lodžie- spádová vrstva:1</t>
  </si>
  <si>
    <t>632922911R00</t>
  </si>
  <si>
    <t xml:space="preserve">Kladení dlaždic 30 x 30 cm na terče plastové </t>
  </si>
  <si>
    <t>59247414R</t>
  </si>
  <si>
    <t>Dlažba teracová hladká  , 300x300x30 mm, podklad bílý, drť černá, bílá velká</t>
  </si>
  <si>
    <t>64</t>
  </si>
  <si>
    <t>Výplně otvorů</t>
  </si>
  <si>
    <t>64 Výplně otvorů</t>
  </si>
  <si>
    <t>642942111RU4</t>
  </si>
  <si>
    <t>Osazení zárubní dveřních ocelových, pl. do 2,5 m2, včetně dodávky zárubně  80 x 197 x 16 cm</t>
  </si>
  <si>
    <t>1.pp:5</t>
  </si>
  <si>
    <t>642944121RT5</t>
  </si>
  <si>
    <t>Osazení ocelových zárubní dodatečně do 2,5 m2, včetně dodávky zárubně  90x197x11 cm</t>
  </si>
  <si>
    <t>1.pp:1</t>
  </si>
  <si>
    <t>Trubní vedení</t>
  </si>
  <si>
    <t>8 Trubní vedení</t>
  </si>
  <si>
    <t>899101111R00</t>
  </si>
  <si>
    <t>Osazení poklopu s rámem do 50 kg, -do dlažby chodníku</t>
  </si>
  <si>
    <t>94</t>
  </si>
  <si>
    <t>Lešení a stavební výtahy</t>
  </si>
  <si>
    <t>94 Lešení a stavební výtahy</t>
  </si>
  <si>
    <t>941941031R00</t>
  </si>
  <si>
    <t xml:space="preserve">Montáž lešení leh.řad.s podlahami,š.do 1 m, H 10 m </t>
  </si>
  <si>
    <t>941941191R00</t>
  </si>
  <si>
    <t xml:space="preserve">Příplatek za každý měsíc použití lešení k pol.1031 </t>
  </si>
  <si>
    <t>3*480</t>
  </si>
  <si>
    <t>941955001R00</t>
  </si>
  <si>
    <t xml:space="preserve">Lešení lehké pomocné, výška podlahy do 1,2 m </t>
  </si>
  <si>
    <t>941941831R00</t>
  </si>
  <si>
    <t xml:space="preserve">Demontáž lešení leh.řad.s podlahami,š.1 m, H 10 m </t>
  </si>
  <si>
    <t>95</t>
  </si>
  <si>
    <t>Dokončovací kce na pozem.stav.</t>
  </si>
  <si>
    <t>95 Dokončovací kce na pozem.stav.</t>
  </si>
  <si>
    <t>952902110R00</t>
  </si>
  <si>
    <t xml:space="preserve">Čištění zametáním v místnostech a chodbách </t>
  </si>
  <si>
    <t>plochy všech podlaží:102,91+104,1+108,43-26,9</t>
  </si>
  <si>
    <t>GARÁŽ:26,9</t>
  </si>
  <si>
    <t>952901110R00</t>
  </si>
  <si>
    <t xml:space="preserve">Čištění mytím vnějších ploch oken a dveří </t>
  </si>
  <si>
    <t>96</t>
  </si>
  <si>
    <t>Bourání konstrukcí</t>
  </si>
  <si>
    <t>96 Bourání konstrukcí</t>
  </si>
  <si>
    <t>961044111R00</t>
  </si>
  <si>
    <t xml:space="preserve">Bourání základů z betonu prostého </t>
  </si>
  <si>
    <t>přechod kanaliz.vnitř přes stávající pasy:1</t>
  </si>
  <si>
    <t>965048515R00</t>
  </si>
  <si>
    <t xml:space="preserve">Broušení betonových povrchů do tl. 5 mm </t>
  </si>
  <si>
    <t>967042712R00</t>
  </si>
  <si>
    <t>Odsekání zdiva plošné z kamene, betonu tl. 10 cm, -kam.sokl</t>
  </si>
  <si>
    <t>97</t>
  </si>
  <si>
    <t>Prorážení otvorů</t>
  </si>
  <si>
    <t>97 Prorážení otvorů</t>
  </si>
  <si>
    <t>974049-vp</t>
  </si>
  <si>
    <t xml:space="preserve">Vysekání rýh v betonových zdech 5x10 cm </t>
  </si>
  <si>
    <t>vysekání drážek pro rozvod potrubí ÚT v podlaze-zdi , včetně řezání diam.pil., přesunem suti nošením z objektu:86</t>
  </si>
  <si>
    <t>99</t>
  </si>
  <si>
    <t>Staveništní přesun hmot</t>
  </si>
  <si>
    <t>99 Staveništní přesun hmot</t>
  </si>
  <si>
    <t>999281105R00</t>
  </si>
  <si>
    <t xml:space="preserve">Přesun hmot pro opravy a údržbu do výšky 6 m </t>
  </si>
  <si>
    <t>998009101R00</t>
  </si>
  <si>
    <t xml:space="preserve">Přesun hmot lešení samostatně budovaného </t>
  </si>
  <si>
    <t>711</t>
  </si>
  <si>
    <t>Izolace proti vodě</t>
  </si>
  <si>
    <t>711 Izolace proti vodě</t>
  </si>
  <si>
    <t>711210020RAB</t>
  </si>
  <si>
    <t>Stěrka hydroizolační těsnicí hmotou, 2 K, proti tlakové vodě</t>
  </si>
  <si>
    <t>koupelny - hydroizol.stěrka , izol.pás 10cm, kouty,provedeno v části sprch do v.2m, mimo sprch do v.20cm:0</t>
  </si>
  <si>
    <t>2.06-1np:(1+3,3+0,2)*2</t>
  </si>
  <si>
    <t>3.08-podkroví:(1+3,15)*2</t>
  </si>
  <si>
    <t>3.04-podkroví:(1+3)*2</t>
  </si>
  <si>
    <t>712</t>
  </si>
  <si>
    <t>Živičné krytiny</t>
  </si>
  <si>
    <t>712 Živičné krytiny</t>
  </si>
  <si>
    <t>712378002R00</t>
  </si>
  <si>
    <t xml:space="preserve">Atiková okapnice pvc RŠ 200 mm-systémové řešení </t>
  </si>
  <si>
    <t>712378005R00</t>
  </si>
  <si>
    <t xml:space="preserve">Stěnová lišta vyhnutá L RŠ 70 mm </t>
  </si>
  <si>
    <t>1.np:9,7</t>
  </si>
  <si>
    <t>podkroví:23,4</t>
  </si>
  <si>
    <t>673vp</t>
  </si>
  <si>
    <t>D+m geotextilie netkaná PET 200 g/m2, - sep.podklad pod folii</t>
  </si>
  <si>
    <t>712378110R00</t>
  </si>
  <si>
    <t xml:space="preserve">Vnitřní rohová tvarovka </t>
  </si>
  <si>
    <t>712378111R00</t>
  </si>
  <si>
    <t xml:space="preserve">Vnější rohová tvarovka </t>
  </si>
  <si>
    <t>712371801RZ4</t>
  </si>
  <si>
    <t>D+m povlaková krytina střech do 10°, fólií PVC, 1 vrstva - včetně dod. fólie 810 tl.1,5mm</t>
  </si>
  <si>
    <t>lodžie:3,89+4,61+3,97</t>
  </si>
  <si>
    <t>712871801RZ4</t>
  </si>
  <si>
    <t>Samostatné vytažení izolace, fólií PVC polož.volně , 1 vrstva-vč.dodávky folie 810 1,5 mm</t>
  </si>
  <si>
    <t>998712101R00</t>
  </si>
  <si>
    <t xml:space="preserve">Přesun hmot pro povlakové krytiny, výšky do 6 m </t>
  </si>
  <si>
    <t>713</t>
  </si>
  <si>
    <t>Izolace tepelné</t>
  </si>
  <si>
    <t>713 Izolace tepelné</t>
  </si>
  <si>
    <t>713121411RAE</t>
  </si>
  <si>
    <t>Izolace podlah, systém s kříži polyst., výška 250 mm, včetně záklopu z OSB desek</t>
  </si>
  <si>
    <t>d+m izlace stropu- polyst.kříže+osb deska:1,85*11,8</t>
  </si>
  <si>
    <t>713111111RV4</t>
  </si>
  <si>
    <t>Izolace tepelné stropů vrchem kladené volně, 2 vrstvy - včetně dodávky  tl. 160 mm</t>
  </si>
  <si>
    <t>strop pod střechou na kleštinách u šikminy:3*11,8*2</t>
  </si>
  <si>
    <t>713111130RV8</t>
  </si>
  <si>
    <t>Izolace tepelné stropů, vložené mezi krokve a rošt , 2 vrstvy - včetně dodávky izol. 180+80 mm</t>
  </si>
  <si>
    <t>šikmina stropu- krov střechy:11,8*1,55</t>
  </si>
  <si>
    <t>min.vata tl.180+80mm:</t>
  </si>
  <si>
    <t>713111111RT2</t>
  </si>
  <si>
    <t>Izolace tepelné stropů vrchem kladené volně, 2 vrstvy - materiál ve specifikaci</t>
  </si>
  <si>
    <t>strop pod střechou 2 vrstvy 150+100:4,15*11,8</t>
  </si>
  <si>
    <t>67352317.AR</t>
  </si>
  <si>
    <t xml:space="preserve">Fólie    podstřešní difúzní </t>
  </si>
  <si>
    <t>folie volně na tep.izolaci pod strechou:125</t>
  </si>
  <si>
    <t>folie krovu:170</t>
  </si>
  <si>
    <t>713111275RS2</t>
  </si>
  <si>
    <t>Utěsnění styku parozábr. s jinou konstrukcí tmelem , včetně lepidla</t>
  </si>
  <si>
    <t>713110010RAD</t>
  </si>
  <si>
    <t xml:space="preserve">Izolace tepelné stropu spodem , tloušťka 16 cm </t>
  </si>
  <si>
    <t>min vata mez  kleštiny st. stropu:43,6</t>
  </si>
  <si>
    <t>713111130R00</t>
  </si>
  <si>
    <t xml:space="preserve">Izolace tepelné stropů, vložené mezi krokve </t>
  </si>
  <si>
    <t>tep.izolace vložená  do SDK kce šikminy:11,8*1,55</t>
  </si>
  <si>
    <t>713111211RK6</t>
  </si>
  <si>
    <t>Montáž parozábrany krovů spodem s přelepením spojů včetně dodávky</t>
  </si>
  <si>
    <t>rovná + šikmá část:5,1*11,8</t>
  </si>
  <si>
    <t>713105428R00</t>
  </si>
  <si>
    <t xml:space="preserve">Odstranění tep.izol.střech šikmých,foukané,minerál </t>
  </si>
  <si>
    <t>60,18*0,14</t>
  </si>
  <si>
    <t>71312vp</t>
  </si>
  <si>
    <t>D+m Izolace tepelná podlah na sucho, jednovrstvá, EPS 150S- lodžie</t>
  </si>
  <si>
    <t>762</t>
  </si>
  <si>
    <t>Konstrukce tesařské</t>
  </si>
  <si>
    <t>762 Konstrukce tesařské</t>
  </si>
  <si>
    <t>762088113R00</t>
  </si>
  <si>
    <t xml:space="preserve">Zakrývání provizorní plachtou 12x15m,vč.odstranění </t>
  </si>
  <si>
    <t>76233vp</t>
  </si>
  <si>
    <t>Montáž vázaných krovů pravidelných do 120 cm2, včetně dodávky řeziva, fošny 6/16</t>
  </si>
  <si>
    <t>DK1-doplnění krovu,včet.pomocné kce z OSB- d+m:13</t>
  </si>
  <si>
    <t>762811100RT3</t>
  </si>
  <si>
    <t>Montáž záklopu, vrchní přesahovaný, hrubá prkna, včetně dodávky řeziva, prkna tl. 24 mm</t>
  </si>
  <si>
    <t>záklop stropu  podkroví-dřevěná kce:3*11,8</t>
  </si>
  <si>
    <t>762342202RT4</t>
  </si>
  <si>
    <t>Montáž laťování střech, vzdálenost latí do 35 cm, včetně dodávky řeziva, latě 4/6 cm</t>
  </si>
  <si>
    <t>762342204RT2</t>
  </si>
  <si>
    <t>Montáž kontralatí přibitím, včetně dodávky řeziva, latě 3/5 cm</t>
  </si>
  <si>
    <t>762712120R00</t>
  </si>
  <si>
    <t xml:space="preserve">Montáž vázaných konstrukcí hraněných do 224 cm2 </t>
  </si>
  <si>
    <t>kce přístřešku zádveří:16</t>
  </si>
  <si>
    <t>762354111R00</t>
  </si>
  <si>
    <t xml:space="preserve">Montáž střešních vikýřů pultových pl. do 0,5 m2 </t>
  </si>
  <si>
    <t>762395000R00</t>
  </si>
  <si>
    <t xml:space="preserve">Spojovací a ochranné prostředky pro střechy </t>
  </si>
  <si>
    <t>762712110RT2</t>
  </si>
  <si>
    <t>PK3-montáž vázaných kons hraněných do 120 cm2, včetně dodávky řeziva, fošny 3/18</t>
  </si>
  <si>
    <t>PK 1 příložka:12,36</t>
  </si>
  <si>
    <t>PK 4:82,42</t>
  </si>
  <si>
    <t>762712110R00</t>
  </si>
  <si>
    <t>PK4-montáž vázaných konst. hraněných do 120 cm2, -prodloužení krokve 60/140</t>
  </si>
  <si>
    <t>PK4:30,8</t>
  </si>
  <si>
    <t>762333110R00</t>
  </si>
  <si>
    <t>d+montáž vázaných krovů nepravidelných do120 cm2, -kce pomocn.roštu stro z fošen40/80-vč.spoj.mater.</t>
  </si>
  <si>
    <t>PV1-příložka vaznice:3,45</t>
  </si>
  <si>
    <t>PV2:3,05</t>
  </si>
  <si>
    <t>KL 1 kleštiny:109,2</t>
  </si>
  <si>
    <t>762712130RT3</t>
  </si>
  <si>
    <t>ST1-montáž vázaných konstr hraněných do 288 cm2, včetně dodávky řeziva, hranoly 80/160</t>
  </si>
  <si>
    <t>762340032RAA</t>
  </si>
  <si>
    <t>Laťování střech rozteč 36 cm+kontralatě, latě 3 x 5 cm, včetně dodávky řeziva</t>
  </si>
  <si>
    <t>762311103R00</t>
  </si>
  <si>
    <t xml:space="preserve">Montáž kotevních želez, příložek, patek, táhel </t>
  </si>
  <si>
    <t>762313112R00</t>
  </si>
  <si>
    <t xml:space="preserve">Montáž svorníků, šroubů délky 300 mm </t>
  </si>
  <si>
    <t>998762102R00</t>
  </si>
  <si>
    <t xml:space="preserve">Přesun hmot pro tesařské konstrukce, výšky do 12 m </t>
  </si>
  <si>
    <t>763</t>
  </si>
  <si>
    <t>Dřevostavby</t>
  </si>
  <si>
    <t>763 Dřevostavby</t>
  </si>
  <si>
    <t>763614232RT6</t>
  </si>
  <si>
    <t>M.podlahy z desek nad tl.18 mm, P+D, šroubov., vč. dodávky desky OSB ECO 3N tl. 22 mm</t>
  </si>
  <si>
    <t>podlaha pod střechou:1,2*11,8</t>
  </si>
  <si>
    <t>76361vp</t>
  </si>
  <si>
    <t>M.obložení stěn z desek OSB tl.15mm, vč. dodávky desky</t>
  </si>
  <si>
    <t>stěny kce závětří zadního vstupu:4*2,1</t>
  </si>
  <si>
    <t>podhled:2</t>
  </si>
  <si>
    <t>šikmý záklop OSB 25:2</t>
  </si>
  <si>
    <t>M.podbití krovu z desek OSB tl.15mm,na sraz, , vč.dodávky desek OSB</t>
  </si>
  <si>
    <t>764</t>
  </si>
  <si>
    <t>Konstrukce klempířské</t>
  </si>
  <si>
    <t>764 Konstrukce klempířské</t>
  </si>
  <si>
    <t>764816140RT2</t>
  </si>
  <si>
    <t>K1-1O oplech. parapetů, lakovaný Pzn, rš 400 mm, lepení</t>
  </si>
  <si>
    <t>764817125RT2</t>
  </si>
  <si>
    <t>Oplechování zdí (atik) z lak.Pz plechu, rš 250 mm, nalepení</t>
  </si>
  <si>
    <t>764901101RU2</t>
  </si>
  <si>
    <t>D+m střešní krytina profil.tabule ,na dřevo,do 30° ,  tl.0,6 mm, , barva tmavě šedá</t>
  </si>
  <si>
    <t>764319010RA0</t>
  </si>
  <si>
    <t>D+m - střecha přístřešku vstupu zadního- komplet, ní dodávka- KL18-23</t>
  </si>
  <si>
    <t>stříška závětří -zadní vstup:2,4</t>
  </si>
  <si>
    <t>komplet dodávka včetně lišt, okapnice, lemu, spoj.materiálu:</t>
  </si>
  <si>
    <t>764901204RT3</t>
  </si>
  <si>
    <t xml:space="preserve">štítové lemování spodní, povrchová úprava elite </t>
  </si>
  <si>
    <t>764901302RT3</t>
  </si>
  <si>
    <t>hřeben, střecha jednoduchá, do 30°, hřebenáč , povrchová úprava</t>
  </si>
  <si>
    <t>764901317R00</t>
  </si>
  <si>
    <t xml:space="preserve">pás větrací hřebene  75x1000 mm </t>
  </si>
  <si>
    <t>764901318R00</t>
  </si>
  <si>
    <t xml:space="preserve">mřížka ochranná větrací 60x1000 mm </t>
  </si>
  <si>
    <t>764908102RT2</t>
  </si>
  <si>
    <t xml:space="preserve">kotlík žlabový kónický ,vel.žlabu 150 mm, tm.šedá </t>
  </si>
  <si>
    <t>764908105RT2</t>
  </si>
  <si>
    <t>žlab podokapní půlkruhový R,velikost 150 mm, tm.šedá</t>
  </si>
  <si>
    <t>RD:25,8</t>
  </si>
  <si>
    <t>přístřešek:6</t>
  </si>
  <si>
    <t>764908109RT2</t>
  </si>
  <si>
    <t xml:space="preserve">odpadní trouby kruhové , D 120 mm, tm.šedá </t>
  </si>
  <si>
    <t>764719431R00</t>
  </si>
  <si>
    <t xml:space="preserve">Oplechování komína 450x450 mm z plechu-tm.š. </t>
  </si>
  <si>
    <t>55351266.9R</t>
  </si>
  <si>
    <t xml:space="preserve">Hák žlabový velikost 150 mm tm.šedá </t>
  </si>
  <si>
    <t>Střecha RD - hák kotv.do dřeva:28</t>
  </si>
  <si>
    <t>Střecha  přístřešku:7</t>
  </si>
  <si>
    <t>55351292.AR</t>
  </si>
  <si>
    <t xml:space="preserve">Koleno svodové roury BK d 120 tm.šedá </t>
  </si>
  <si>
    <t>55351280.AR</t>
  </si>
  <si>
    <t xml:space="preserve">Čelo žlabové RG velikost 125tm.šedá </t>
  </si>
  <si>
    <t>5535128421R</t>
  </si>
  <si>
    <t xml:space="preserve">Objímka s klínovým uzávěrem SV 120tm.šedá </t>
  </si>
  <si>
    <t>55351114.AR</t>
  </si>
  <si>
    <t xml:space="preserve">Čelo hřebenáče ,tm.šedá </t>
  </si>
  <si>
    <t>764904205RT3</t>
  </si>
  <si>
    <t>KL19-okapový plech, RŠ 205 mm, povrchová úprava HB polyester-tm.šedá</t>
  </si>
  <si>
    <t>Přístřešek:26,4</t>
  </si>
  <si>
    <t>76491833--</t>
  </si>
  <si>
    <t>KL21,22-Z+M.lemov.z lak.plech.na plochých střech, r.š.690,525-viz výpis</t>
  </si>
  <si>
    <t>764905402RT1</t>
  </si>
  <si>
    <t>Přístřešek- krytina z trapéz.plechů T35Dn, na ocel , typ T35, tl. 0,5 mm, povrchová úprava pozink</t>
  </si>
  <si>
    <t>D+m krytiny přístřešku - viz PD, vč.kotev,materiálu,lešení:36</t>
  </si>
  <si>
    <t>766</t>
  </si>
  <si>
    <t>Konstrukce truhlářské</t>
  </si>
  <si>
    <t>766 Konstrukce truhlářské</t>
  </si>
  <si>
    <t>766670010RA0</t>
  </si>
  <si>
    <t>Okno plastové jednokřídlové plochy do1,5 m2, -viz. výpis</t>
  </si>
  <si>
    <t>76667vp</t>
  </si>
  <si>
    <t>Okno plastové dvoukřídlové  plochy 2,7 m2, -viz výpis</t>
  </si>
  <si>
    <t xml:space="preserve">Dveře balkónové plastové ,dvoukřídlé-viz výpis </t>
  </si>
  <si>
    <t>DV1-dveře vstupní plastové, vč.kování - viz specif , 1050/2100,štítek,klika,zámek dozický</t>
  </si>
  <si>
    <t>DV2-dveře vstupní plastové, vč.kování - viz specif , 900/2100,štítek,klika,zámek dozický</t>
  </si>
  <si>
    <t>611813102R</t>
  </si>
  <si>
    <t>Zárubeň obkladová OKZ š. 70 cm/stěna 6-17 cm fólie , bílá, dub, buk, třešeň, javor, ořech AM</t>
  </si>
  <si>
    <t>1np, podkroví:4</t>
  </si>
  <si>
    <t>611813103R</t>
  </si>
  <si>
    <t>Zárubeň obkladová OKZ š. 80 cm/stěna 6-17 cm fólie , bílá, dub, buk, třešeň, javor, ořech AM</t>
  </si>
  <si>
    <t>1np+podkroví:5</t>
  </si>
  <si>
    <t>6118131205R</t>
  </si>
  <si>
    <t>Zárubeň obkladová OKZ š. 125cm/stěna 26-35cm fólie , bílá, dub, buk, třešeň, javor, ořech AM</t>
  </si>
  <si>
    <t>61181103R</t>
  </si>
  <si>
    <t>Zárubeň obklad. protipožární š. 80 cm/st. 8-30 cm, fólie, požární odolnost 30 minut</t>
  </si>
  <si>
    <t>DV3-dveře vstupní plastové, vč.kování - viz specif , 1950/2300,štítek,klika,zámek dozický</t>
  </si>
  <si>
    <t>766661112R00</t>
  </si>
  <si>
    <t xml:space="preserve">Montáž dveří do zárubně,otevíravých 1kř.do 0,8 m </t>
  </si>
  <si>
    <t>766670011R00</t>
  </si>
  <si>
    <t xml:space="preserve">Montáž obložkové zárubně a dřevěného křídla dveří </t>
  </si>
  <si>
    <t>1.np:8</t>
  </si>
  <si>
    <t>podkroví:8</t>
  </si>
  <si>
    <t>611vp</t>
  </si>
  <si>
    <t xml:space="preserve">Dveře vnitřní 1 kříd. 60x197 -viz výpis </t>
  </si>
  <si>
    <t xml:space="preserve">Dveře vnitřní  1kř. 70x197 cm-viz výpis </t>
  </si>
  <si>
    <t xml:space="preserve">Dveře vnitřní  1kř. 80x197 - viz výpis </t>
  </si>
  <si>
    <t xml:space="preserve">Dveře vnitřní 1 kříd. 90x197 - viz výpis </t>
  </si>
  <si>
    <t>Dveře protipožární  1kř. 80x197 cm, vnitřní-vz výpis</t>
  </si>
  <si>
    <t>54926045R</t>
  </si>
  <si>
    <t xml:space="preserve">Zámek stavební vložkový typ 24026 (80 mm)  L/P </t>
  </si>
  <si>
    <t>766670021R00</t>
  </si>
  <si>
    <t xml:space="preserve">Montáž kliky a štítku </t>
  </si>
  <si>
    <t>54914584R</t>
  </si>
  <si>
    <t xml:space="preserve">Kliky se štítem </t>
  </si>
  <si>
    <t>kliky a štítky kovové, viz výpis:27</t>
  </si>
  <si>
    <t>5534451000R</t>
  </si>
  <si>
    <t>Vrata  privátní, š 2400, h 2160 mm,  GARÁŽ-sekční garážová, ovládání - elekropohon</t>
  </si>
  <si>
    <t>1.pp., viz  výpis specifikace:1</t>
  </si>
  <si>
    <t>60780013R</t>
  </si>
  <si>
    <t>Parapet interiér standard š. 300 mm bílý, s nosem výšky 40 mm</t>
  </si>
  <si>
    <t>766694111R00</t>
  </si>
  <si>
    <t xml:space="preserve">Montáž parapetních desek š.do 30 cm,dl.do 100 cm </t>
  </si>
  <si>
    <t>766694112R00</t>
  </si>
  <si>
    <t xml:space="preserve">Montáž parapetních desek š.do 30 cm,dl.do 160 cm </t>
  </si>
  <si>
    <t>766694123R00</t>
  </si>
  <si>
    <t xml:space="preserve">Montáž parapetních desek š.nad 30 cm,dl.do 260 cm </t>
  </si>
  <si>
    <t>60780050R</t>
  </si>
  <si>
    <t xml:space="preserve">Krytka boční pro parapety t šíře 600 mm </t>
  </si>
  <si>
    <t>998766102R00</t>
  </si>
  <si>
    <t xml:space="preserve">Přesun hmot pro truhlářské konstr., výšky do 12 m </t>
  </si>
  <si>
    <t>766620052RA0</t>
  </si>
  <si>
    <t xml:space="preserve">Okno střešní  - so01,02 - viz výpis </t>
  </si>
  <si>
    <t>61140600R</t>
  </si>
  <si>
    <t>Výlez střešní  46 x 61 cm, pro neobývané podkroví</t>
  </si>
  <si>
    <t>766231111R00</t>
  </si>
  <si>
    <t xml:space="preserve">Montáž stahovacích půdních schodů </t>
  </si>
  <si>
    <t>612vp</t>
  </si>
  <si>
    <t xml:space="preserve">Schody skládací protipožární </t>
  </si>
  <si>
    <t>766601211R00</t>
  </si>
  <si>
    <t xml:space="preserve">Těsnění okenní spáry, ostění, PT fólie+ PP páska </t>
  </si>
  <si>
    <t>766601229R00</t>
  </si>
  <si>
    <t xml:space="preserve">Těsnění oken.spáry,parapet,PT folie+PP folie+páska </t>
  </si>
  <si>
    <t>538vp</t>
  </si>
  <si>
    <t xml:space="preserve">Sporák kombinovaný  s troubou </t>
  </si>
  <si>
    <t xml:space="preserve">digestoř </t>
  </si>
  <si>
    <t>61581624.AR</t>
  </si>
  <si>
    <t xml:space="preserve">D+m - kuchyňská atypická 300 cm </t>
  </si>
  <si>
    <t>767</t>
  </si>
  <si>
    <t>Konstrukce zámečnické</t>
  </si>
  <si>
    <t>767 Konstrukce zámečnické</t>
  </si>
  <si>
    <t>76720vp</t>
  </si>
  <si>
    <t>D+m zábradlí schodištové vnitřní, -kompletní dodávka</t>
  </si>
  <si>
    <t>zábradlí vnitřní-viz výpis,  včetne kot.materiálu:6,2</t>
  </si>
  <si>
    <t xml:space="preserve">D+m zábradlí balkonové,nerez </t>
  </si>
  <si>
    <t>zábradlí  lodžii - viz výpis:8,55</t>
  </si>
  <si>
    <t xml:space="preserve">madlo-3 ks, -kompletní dodávka </t>
  </si>
  <si>
    <t>madlo nerez- 3ks viz  výpis:7,3</t>
  </si>
  <si>
    <t>kotvení zábradlí - U profil, -kompletní dodávka vč.montáže,nátěru</t>
  </si>
  <si>
    <t>kotvení - viz výpis spec.:12</t>
  </si>
  <si>
    <t>d+m ocel kotev pro dřev sloupky a kotvení do zdiva , -viz výpis</t>
  </si>
  <si>
    <t>ocel.kotvy dřev. sloupků, včet kot.mater. - viz výpis spec.:2</t>
  </si>
  <si>
    <t>ocel kotvy - tyče včet. kotev.materiálu:7</t>
  </si>
  <si>
    <t>767914120R00</t>
  </si>
  <si>
    <t xml:space="preserve">Montáž oplocení rámového H do 1,5 m </t>
  </si>
  <si>
    <t>553vp</t>
  </si>
  <si>
    <t>Branka oplocení,pozink, 120x120 cm, pozink 240 g/m2</t>
  </si>
  <si>
    <t>D+m-brána dvoukřídlá 120x360 cm-atyp, pozink 240 g/m2</t>
  </si>
  <si>
    <t>Sloupek  oplocení, d 60 mm, h=160 cm, pozink 240 g/m2</t>
  </si>
  <si>
    <t>767990010RAF</t>
  </si>
  <si>
    <t>Atypické ocelové konstrukce-přístřešek, 250 - 500 kg/kus</t>
  </si>
  <si>
    <t>kg</t>
  </si>
  <si>
    <t>Přístřešek:1590,1</t>
  </si>
  <si>
    <t>d+m ocel kce-viz  PD - včetně povrchové úpravy, spoj.materiálu:</t>
  </si>
  <si>
    <t>lešení,přesunu hmot a dílenské dokumentace:</t>
  </si>
  <si>
    <t>44984114R</t>
  </si>
  <si>
    <t xml:space="preserve">Přístroj hasicí - dle PBŘ, 34A, 183B </t>
  </si>
  <si>
    <t>771</t>
  </si>
  <si>
    <t>Podlahy z dlaždic a obklady</t>
  </si>
  <si>
    <t>771 Podlahy z dlaždic a obklady</t>
  </si>
  <si>
    <t>771120111R00</t>
  </si>
  <si>
    <t>Kladení dlaždic na stupnice do tmele, jedna řada, venkovní schody chodníku</t>
  </si>
  <si>
    <t>771120211R00</t>
  </si>
  <si>
    <t>Kladení dlaždic na podstupnice do tmele, 1 řada, -venkovní schody chodníku</t>
  </si>
  <si>
    <t>771101111R00</t>
  </si>
  <si>
    <t xml:space="preserve">Vyrovnání podkladů maltou ze SMS tl. do 10 mm </t>
  </si>
  <si>
    <t>venkovní schodiště:6,96</t>
  </si>
  <si>
    <t>vnitřní schodiště 1.pp:4,87</t>
  </si>
  <si>
    <t>1.np-m.č.2,05-2,06:5,2</t>
  </si>
  <si>
    <t>771101210RT1</t>
  </si>
  <si>
    <t>Penetrace podkladu pod dlažby, penetrační nátěr dod.</t>
  </si>
  <si>
    <t>plocha 1.pp+ schod.ramena 1.pp:83+11,83</t>
  </si>
  <si>
    <t>1.np - m.č 2.05, 2.06,2.03,2.02:1,6+3,6+6,05+4,96</t>
  </si>
  <si>
    <t>podkroví:4,73+6,65</t>
  </si>
  <si>
    <t>771570014RAI</t>
  </si>
  <si>
    <t>Dlažba z dlaždic keramických 30 x 30 cm, do tmele, dlažba ve specifikaci</t>
  </si>
  <si>
    <t>1.PP:68,86</t>
  </si>
  <si>
    <t>1.np:16,21</t>
  </si>
  <si>
    <t>59764202R</t>
  </si>
  <si>
    <t xml:space="preserve">Dlažba  matná 300x300x9 mm </t>
  </si>
  <si>
    <t>1.PP:85,76*1,1</t>
  </si>
  <si>
    <t>1.np:16,21*1,1</t>
  </si>
  <si>
    <t>771475014RT1</t>
  </si>
  <si>
    <t>Obklad soklíků keram.rovných, tmel,výška 10 cm, lepidlo , spár.hm.v dod.</t>
  </si>
  <si>
    <t>1.pp:66,4+56-16,8</t>
  </si>
  <si>
    <t>1.np:3,6</t>
  </si>
  <si>
    <t>GARÁŽ:16,8</t>
  </si>
  <si>
    <t>59764241R</t>
  </si>
  <si>
    <t xml:space="preserve">Dlažba  matná sokl 300x80x9 mm </t>
  </si>
  <si>
    <t>1.pp:367-27-56</t>
  </si>
  <si>
    <t>1.np:3,6*3,1</t>
  </si>
  <si>
    <t>1.pp+1.np sokl schodiště:14,3*2*3,1</t>
  </si>
  <si>
    <t>GARÁŽ:56</t>
  </si>
  <si>
    <t>771275106RV4</t>
  </si>
  <si>
    <t>Obklad keram.schod.stupňů hladkých do tmele , (lepidlo),  (spár.hmota)</t>
  </si>
  <si>
    <t>1.pp schody:14*0,3*0,9</t>
  </si>
  <si>
    <t>- podstupnice:14*0,17*0,9</t>
  </si>
  <si>
    <t>1.np:17*0,3*0,975</t>
  </si>
  <si>
    <t>-podstupnice:17*0,17*0,975</t>
  </si>
  <si>
    <t>771130211R00</t>
  </si>
  <si>
    <t xml:space="preserve">Obklad sokl. schodišť. stupňov., TM, v. do 100 mm </t>
  </si>
  <si>
    <t>1.PP-schody soklík:3,5</t>
  </si>
  <si>
    <t>1.PP-podesta sokl:3,3</t>
  </si>
  <si>
    <t>1.np-schody:2*3,79</t>
  </si>
  <si>
    <t>1.np-podesta:3,95</t>
  </si>
  <si>
    <t>592vp</t>
  </si>
  <si>
    <t>Dlažba betonová 300x300x30 mm hladká- schody hlavn , -kompletní dod. včetně úpravy stáv.povrchu schod</t>
  </si>
  <si>
    <t>schody hlavní venkovní-dlažba pro stupnice  s nosem, +podesta+podstupnice:6,96</t>
  </si>
  <si>
    <t>venkovní závětří  zadního vstupu- včetně schodnice s nosem + podstupnice:1,9</t>
  </si>
  <si>
    <t>podstupnice:9*1,95*0,17</t>
  </si>
  <si>
    <t>2,2</t>
  </si>
  <si>
    <t>776</t>
  </si>
  <si>
    <t>Podlahy povlakové</t>
  </si>
  <si>
    <t>776 Podlahy povlakové</t>
  </si>
  <si>
    <t>776101115R00</t>
  </si>
  <si>
    <t>Vyrovnání podkladů samonivelační hmotou, tl.do 3 mm</t>
  </si>
  <si>
    <t>1.np:72,6</t>
  </si>
  <si>
    <t>podkroví:73,08</t>
  </si>
  <si>
    <t>776101121R00</t>
  </si>
  <si>
    <t xml:space="preserve">Provedení penetrace podkladu pod.povlak.podlahy </t>
  </si>
  <si>
    <t>284101501R</t>
  </si>
  <si>
    <t xml:space="preserve">Linoleum tl. 2,0 mm, š. 2 m dl. 20m </t>
  </si>
  <si>
    <t>776992111R00</t>
  </si>
  <si>
    <t xml:space="preserve">Svařování povlak. podlah  z pásů nebo čtverců </t>
  </si>
  <si>
    <t>776421100RU1</t>
  </si>
  <si>
    <t>Lepení podlahových soklíků z PVC a vinylu, včetně dodávky soklíku PVC</t>
  </si>
  <si>
    <t>1.np:85,9</t>
  </si>
  <si>
    <t>podkroví:80,4</t>
  </si>
  <si>
    <t>776981113RV1</t>
  </si>
  <si>
    <t>D+m lišta Al přechod.,různá výška povl.podlah, profil 29/ST, š.40mm,v.6,5-10 mm, s naráž.profilem</t>
  </si>
  <si>
    <t>776974100R00</t>
  </si>
  <si>
    <t xml:space="preserve">Škrabák žárově zinkovaný bez rámu-do dlažby </t>
  </si>
  <si>
    <t>776996110R00</t>
  </si>
  <si>
    <t xml:space="preserve">Napuštění povlakových podlah pastou </t>
  </si>
  <si>
    <t>998776101R00</t>
  </si>
  <si>
    <t xml:space="preserve">Přesun hmot pro podlahy povlakové, výšky do 6 m </t>
  </si>
  <si>
    <t>782</t>
  </si>
  <si>
    <t>Konstrukce z přírodního kamene</t>
  </si>
  <si>
    <t>782 Konstrukce z přírodního kamene</t>
  </si>
  <si>
    <t>782511323R00</t>
  </si>
  <si>
    <t xml:space="preserve">D+m Obklad ostění kamenem měkkým tl. 2,5 - 3 cm </t>
  </si>
  <si>
    <t>782111140R00</t>
  </si>
  <si>
    <t xml:space="preserve">D+m Obklad stěn kam.měkkým, rovným tl. 2,5 a 3 cm </t>
  </si>
  <si>
    <t>783</t>
  </si>
  <si>
    <t>Nátěry</t>
  </si>
  <si>
    <t>783 Nátěry</t>
  </si>
  <si>
    <t>783222100R00</t>
  </si>
  <si>
    <t xml:space="preserve">Nátěr syntetický kovových konstrukcí dvojnásobný </t>
  </si>
  <si>
    <t>1.PP-ocel.zárubně:10*0,85</t>
  </si>
  <si>
    <t>783101821R00</t>
  </si>
  <si>
    <t xml:space="preserve">Odstranění nátěrů z ocel. konstrukcí </t>
  </si>
  <si>
    <t>zárubně 1.PP:0,6</t>
  </si>
  <si>
    <t>783782211R00</t>
  </si>
  <si>
    <t xml:space="preserve">Nátěr tesařských konstrukcí  2x </t>
  </si>
  <si>
    <t>783851223R00</t>
  </si>
  <si>
    <t xml:space="preserve">Nátěr epoxidový betonových podlah </t>
  </si>
  <si>
    <t>783122710R00</t>
  </si>
  <si>
    <t xml:space="preserve">Nátěr syntetický OK 'A' základní </t>
  </si>
  <si>
    <t>783124220R00</t>
  </si>
  <si>
    <t xml:space="preserve">Nátěr syntetický OK 'B' 1x + 2x email </t>
  </si>
  <si>
    <t>784</t>
  </si>
  <si>
    <t>Malby</t>
  </si>
  <si>
    <t>784 Malby</t>
  </si>
  <si>
    <t>784191301R00</t>
  </si>
  <si>
    <t xml:space="preserve">Penetrace podkladu protiplísňová 1x </t>
  </si>
  <si>
    <t>1.PP-:(122,4*2,2)-26,9-38,5</t>
  </si>
  <si>
    <t>otvory - dveře,okna:-14,8-4,62</t>
  </si>
  <si>
    <t>strop:98,25</t>
  </si>
  <si>
    <t>GARÁŽ:26,9+38,5</t>
  </si>
  <si>
    <t>784195112R00</t>
  </si>
  <si>
    <t xml:space="preserve">Malba Standard, bílá, bez penetrace, 2 x </t>
  </si>
  <si>
    <t>všechna podlaží:348,11-26,9-38,5</t>
  </si>
  <si>
    <t>784011211RT2</t>
  </si>
  <si>
    <t>Olepování vnitřních ploch, včetně maskovací pásky šířky 30 mm</t>
  </si>
  <si>
    <t>784011222R00</t>
  </si>
  <si>
    <t xml:space="preserve">Zakrytí podlah </t>
  </si>
  <si>
    <t>M22</t>
  </si>
  <si>
    <t>Montáž sdělovací a zabezp.tech</t>
  </si>
  <si>
    <t>M22 Montáž sdělovací a zabezp.tech</t>
  </si>
  <si>
    <t>222330892R00</t>
  </si>
  <si>
    <t xml:space="preserve">Kouřový nasávací hlásič 4kanálový, na úchytné body </t>
  </si>
  <si>
    <t>M46</t>
  </si>
  <si>
    <t>Zemní práce při montážích</t>
  </si>
  <si>
    <t>M46 Zemní práce při montážích</t>
  </si>
  <si>
    <t>460030081RT3</t>
  </si>
  <si>
    <t>Řezání spáry v asfaltu nebo betonu, v tloušťce vrstvy do 8-10 cm</t>
  </si>
  <si>
    <t>VN</t>
  </si>
  <si>
    <t>Vedlejší náklady</t>
  </si>
  <si>
    <t>VN Vedlejší náklady</t>
  </si>
  <si>
    <t>004111010R</t>
  </si>
  <si>
    <t xml:space="preserve">Průzkumné práce </t>
  </si>
  <si>
    <t>Soubor</t>
  </si>
  <si>
    <t>005121010R</t>
  </si>
  <si>
    <t xml:space="preserve">Vybudování zařízení staveniště </t>
  </si>
  <si>
    <t>005211010R</t>
  </si>
  <si>
    <t xml:space="preserve">Předání a převzetí staveniště </t>
  </si>
  <si>
    <t>005121020R</t>
  </si>
  <si>
    <t xml:space="preserve">Provoz zařízení staveniště </t>
  </si>
  <si>
    <t>005211080R</t>
  </si>
  <si>
    <t xml:space="preserve">Bezpečnostní a hygienická opatření na staveništi </t>
  </si>
  <si>
    <t>005241020R</t>
  </si>
  <si>
    <t xml:space="preserve">Geodetické zaměření skutečného provedení </t>
  </si>
  <si>
    <t>005121030R</t>
  </si>
  <si>
    <t xml:space="preserve">Odstranění zařízení staveniště </t>
  </si>
  <si>
    <t>005231010R</t>
  </si>
  <si>
    <t xml:space="preserve">Revize </t>
  </si>
  <si>
    <t>1 Stavební část</t>
  </si>
  <si>
    <t>Bourací práce</t>
  </si>
  <si>
    <t>113106005RAB</t>
  </si>
  <si>
    <t>Odstranění beton.dlažby vč.podkladu, pl.do 50 m2, včetně naložení a odvozu na skládku do 1 km</t>
  </si>
  <si>
    <t>113109318R00</t>
  </si>
  <si>
    <t xml:space="preserve">Odstranění podkladu pl.50 m2, bet.prostý tl.18 cm </t>
  </si>
  <si>
    <t>bet.plocha vjezdu:36,95</t>
  </si>
  <si>
    <t>chodníky:48,45</t>
  </si>
  <si>
    <t>113107735R00</t>
  </si>
  <si>
    <t xml:space="preserve">Odstranění podkladu pl.50 m2,drcené+štět tl.35 cm </t>
  </si>
  <si>
    <t>podklad vjezd:36,95</t>
  </si>
  <si>
    <t>112101113R00</t>
  </si>
  <si>
    <t xml:space="preserve">Kácení stromů listnatých průměru 40 cm, svah 1:5 </t>
  </si>
  <si>
    <t>112201113R00</t>
  </si>
  <si>
    <t xml:space="preserve">Odstranění pařezů o průměru do 40 cm, svah 1:5 </t>
  </si>
  <si>
    <t>121101103R00</t>
  </si>
  <si>
    <t xml:space="preserve">Sejmutí ornice s přemístěním přes 100 do 250 m </t>
  </si>
  <si>
    <t>plocha pro stání,chodníky,..:193,75*0,2</t>
  </si>
  <si>
    <t>111251111R00</t>
  </si>
  <si>
    <t xml:space="preserve">Drcení ořezaných větví průměru do 10 cm </t>
  </si>
  <si>
    <t>962052211R00</t>
  </si>
  <si>
    <t xml:space="preserve">Bourání zdiva železobetonového nadzákladového </t>
  </si>
  <si>
    <t>opěrná zed:6,7*0,3*1,2</t>
  </si>
  <si>
    <t>966067111R00</t>
  </si>
  <si>
    <t xml:space="preserve">Rozebrání plotu tyč. lať. prken. drátěného, plech. </t>
  </si>
  <si>
    <t>základ zadního zádveří:0,85*0,4*1,2</t>
  </si>
  <si>
    <t>965042231R00</t>
  </si>
  <si>
    <t xml:space="preserve">Bourání mazanin betonových tl. nad 10 cm, pl. 4 m2 </t>
  </si>
  <si>
    <t>bet.deska zadního zádveří:1*3,65*0,15</t>
  </si>
  <si>
    <t>968061113R00</t>
  </si>
  <si>
    <t xml:space="preserve">Vyvěšení dřevěných okenních křídel pl. nad 1,5 m2 </t>
  </si>
  <si>
    <t>968095001R00</t>
  </si>
  <si>
    <t xml:space="preserve">Bourání parapetů dřevěných š. do 25 cm </t>
  </si>
  <si>
    <t>968061125R00</t>
  </si>
  <si>
    <t xml:space="preserve">Vyvěšení dřevěných dveřních křídel pl. do 2 m2 </t>
  </si>
  <si>
    <t>968091001R00</t>
  </si>
  <si>
    <t xml:space="preserve">Bourání parapetů teracových š. do 30 cm tl.3 cm </t>
  </si>
  <si>
    <t>968062354R00</t>
  </si>
  <si>
    <t xml:space="preserve">Vybourání dřevěných rámů oken dvojitých pl. 1 m2 </t>
  </si>
  <si>
    <t>968062355R00</t>
  </si>
  <si>
    <t xml:space="preserve">Vybourání dřevěných rámů oken dvojitých pl. 2 m2 </t>
  </si>
  <si>
    <t>968072455R00</t>
  </si>
  <si>
    <t xml:space="preserve">Vybourání kovových dveřních zárubní pl. do 2 m2 </t>
  </si>
  <si>
    <t>968062455R00</t>
  </si>
  <si>
    <t xml:space="preserve">Vybourání dřevěných dveřních zárubní pl. do 2 m2 </t>
  </si>
  <si>
    <t>963012510R00</t>
  </si>
  <si>
    <t xml:space="preserve">Bourání stropů z desek žb. š. 30 cm, tl. do 14 cm </t>
  </si>
  <si>
    <t>strop zadního závětří:0,91*0,15</t>
  </si>
  <si>
    <t>962032241R00</t>
  </si>
  <si>
    <t xml:space="preserve">Bourání zdiva z cihel pálených na MC </t>
  </si>
  <si>
    <t>zdivo zadního zádveří:2*0,65*0,2*2,215</t>
  </si>
  <si>
    <t>968061112R00</t>
  </si>
  <si>
    <t xml:space="preserve">Vyvěšení dřevěných okenních křídel pl. do 1,5 m2 </t>
  </si>
  <si>
    <t>zdivo 1.p.p.:4,1*0,35*2,25</t>
  </si>
  <si>
    <t>zdivo 1.n.p.:5,25*0,4*2,25</t>
  </si>
  <si>
    <t>zdivo 2.n.p.:1,45*0,35*2,5</t>
  </si>
  <si>
    <t>962300011RA0</t>
  </si>
  <si>
    <t xml:space="preserve">Bourání komínů z cihel s jedním průduchem </t>
  </si>
  <si>
    <t>962300012RA0</t>
  </si>
  <si>
    <t xml:space="preserve">Bourání komínů z cihel se dvěma průduchy </t>
  </si>
  <si>
    <t>962300013RA0</t>
  </si>
  <si>
    <t xml:space="preserve">Bourání komínů z cihel se třemi průduchy </t>
  </si>
  <si>
    <t>962200011RAB</t>
  </si>
  <si>
    <t xml:space="preserve">Bourání příček z cihel pálených, tloušťka 15 cm </t>
  </si>
  <si>
    <t>1.n.p.:7,3*0,15*2,5</t>
  </si>
  <si>
    <t>2.n.p.:11,2*0,15*2,5</t>
  </si>
  <si>
    <t>96508vp</t>
  </si>
  <si>
    <t xml:space="preserve">Bourání dlažeb keramických a dalš.povrch.kcí </t>
  </si>
  <si>
    <t>1.pp-odstr.st. dlažeb,soklů,pvc,dalš...:98,5</t>
  </si>
  <si>
    <t>1.np--dtto:104,1</t>
  </si>
  <si>
    <t>2.np--dtto:108,43</t>
  </si>
  <si>
    <t>968072558R00</t>
  </si>
  <si>
    <t xml:space="preserve">Vybourání kovových vrat plochy do 5 m2 </t>
  </si>
  <si>
    <t>968071136R00</t>
  </si>
  <si>
    <t xml:space="preserve">Vyvěšení, zavěšení kovových křídel vrat do 4 m2 </t>
  </si>
  <si>
    <t>96902vp</t>
  </si>
  <si>
    <t>Vybourání koksového filtru, včetně nakládky,odvozu suti na skládku</t>
  </si>
  <si>
    <t>971100021RAB</t>
  </si>
  <si>
    <t xml:space="preserve">Vybourání otvorů ve zdivu cihelném, tloušťka 45 cm </t>
  </si>
  <si>
    <t>nové otvory pro dveře,posun gar.vrat:2,3*0,4*2,2</t>
  </si>
  <si>
    <t>vytvoření  nové lodžie:5,25*0,4*2,5</t>
  </si>
  <si>
    <t>nové okno:1,5*0,4*0,8</t>
  </si>
  <si>
    <t>971100021RAA</t>
  </si>
  <si>
    <t xml:space="preserve">Vybourání otvorů ve zdivu cihelném, tloušťka 30 cm </t>
  </si>
  <si>
    <t>nové otvory pro dveře:</t>
  </si>
  <si>
    <t>1.pp:1,8*0,3*2,25</t>
  </si>
  <si>
    <t>1.np:0,8*0,3*2,25</t>
  </si>
  <si>
    <t>2.np:0,9*0,3*2,25</t>
  </si>
  <si>
    <t>979083116R00</t>
  </si>
  <si>
    <t xml:space="preserve">Vodorovné přemístění suti na skládku do 5000 m </t>
  </si>
  <si>
    <t>973100020RA0</t>
  </si>
  <si>
    <t xml:space="preserve">Vysekání kapes ve zdivu z cihel, 30 x 30 x 30 cm </t>
  </si>
  <si>
    <t>978100010RA0</t>
  </si>
  <si>
    <t xml:space="preserve">Otlučení vnitřních omítek stropů vápenocem. 100 % </t>
  </si>
  <si>
    <t>978200010RA0</t>
  </si>
  <si>
    <t xml:space="preserve">Otlučení vnitřních omítek stěn vápenocem. 100 % </t>
  </si>
  <si>
    <t>978500010RA0</t>
  </si>
  <si>
    <t xml:space="preserve">Odsekání vnitřních obkladů </t>
  </si>
  <si>
    <t>979100011RA0</t>
  </si>
  <si>
    <t xml:space="preserve">Odvoz suti a vyb.hmot do 10 km, vnitrost. 15 m </t>
  </si>
  <si>
    <t>979990102R00</t>
  </si>
  <si>
    <t xml:space="preserve">Poplat.za sklád.suti-směs bet.a cihel nad 30x30cm </t>
  </si>
  <si>
    <t>976085311R00</t>
  </si>
  <si>
    <t xml:space="preserve">Vybourání kanal.rámů a poklopů plochy do 0,6 m2 </t>
  </si>
  <si>
    <t>976081111R00</t>
  </si>
  <si>
    <t xml:space="preserve">Vybourání pozedního madla z jakéhokoliv zdiva </t>
  </si>
  <si>
    <t>98</t>
  </si>
  <si>
    <t>Demolice</t>
  </si>
  <si>
    <t>98 Demolice</t>
  </si>
  <si>
    <t>981512114R00</t>
  </si>
  <si>
    <t xml:space="preserve">Demolice konstrukcí jiným způsobem, železobeton </t>
  </si>
  <si>
    <t>septik-odstranění 50%:(12*2*0,25)*0,5</t>
  </si>
  <si>
    <t>71114vp</t>
  </si>
  <si>
    <t xml:space="preserve">odstranění - izolace proti vodě vod přitavená, 1x </t>
  </si>
  <si>
    <t>713101111R00</t>
  </si>
  <si>
    <t xml:space="preserve">Odstr.tep.izolace stropů,volně, EPS tl. do 100 mm </t>
  </si>
  <si>
    <t>721</t>
  </si>
  <si>
    <t>Vnitřní kanalizace</t>
  </si>
  <si>
    <t>721 Vnitřní kanalizace</t>
  </si>
  <si>
    <t>721300010RAA</t>
  </si>
  <si>
    <t>Demontáž potrubí ležatého z kameniny, do DN 200, vybourání podlahy, výkop</t>
  </si>
  <si>
    <t>1.pp-vzbourání a výkop  rýhy pro novou lež.kanalizaci:16,25</t>
  </si>
  <si>
    <t>722</t>
  </si>
  <si>
    <t>Vnitřní vodovod</t>
  </si>
  <si>
    <t>722 Vnitřní vodovod</t>
  </si>
  <si>
    <t>722200010RAA</t>
  </si>
  <si>
    <t>Demontáž potrubí ocelového do DN 50, s vysekáním ze zdi</t>
  </si>
  <si>
    <t>725</t>
  </si>
  <si>
    <t>Zařizovací předměty</t>
  </si>
  <si>
    <t>725 Zařizovací předměty</t>
  </si>
  <si>
    <t>725290010RA0</t>
  </si>
  <si>
    <t xml:space="preserve">Demontáž klozetu včetně splachovací nádrže </t>
  </si>
  <si>
    <t>725290020RA0</t>
  </si>
  <si>
    <t xml:space="preserve">Demontáž umyvadla včetně baterie a konzol </t>
  </si>
  <si>
    <t>725290030RA0</t>
  </si>
  <si>
    <t xml:space="preserve">Demontáž vany , včetně baterie a obezdění </t>
  </si>
  <si>
    <t>731</t>
  </si>
  <si>
    <t>Kotelny</t>
  </si>
  <si>
    <t>731 Kotelny</t>
  </si>
  <si>
    <t>731200815R00</t>
  </si>
  <si>
    <t xml:space="preserve">Demontáž kotle ocel. na tuhá paliva do 40 kW </t>
  </si>
  <si>
    <t>731391812R00</t>
  </si>
  <si>
    <t xml:space="preserve">Vypouštění vody z kotlů samospádem do 10 m2 </t>
  </si>
  <si>
    <t>732</t>
  </si>
  <si>
    <t>Strojovny</t>
  </si>
  <si>
    <t>732 Strojovny</t>
  </si>
  <si>
    <t>732890801R00</t>
  </si>
  <si>
    <t xml:space="preserve">Přemístění vybouraných hmot - strojovny, H do 6 m </t>
  </si>
  <si>
    <t>733</t>
  </si>
  <si>
    <t>Rozvod potrubí</t>
  </si>
  <si>
    <t>733 Rozvod potrubí</t>
  </si>
  <si>
    <t>733200010RA0</t>
  </si>
  <si>
    <t xml:space="preserve">Demontáž potrubí ocelového do DN 40 </t>
  </si>
  <si>
    <t>735</t>
  </si>
  <si>
    <t>Otopná tělesa</t>
  </si>
  <si>
    <t>735 Otopná tělesa</t>
  </si>
  <si>
    <t>735200010RA0</t>
  </si>
  <si>
    <t xml:space="preserve">Demontáž otopných těles litinových článkových </t>
  </si>
  <si>
    <t>762900040RAB</t>
  </si>
  <si>
    <t xml:space="preserve">Demontáž samostatných prvků krovů, bednění </t>
  </si>
  <si>
    <t>762900080RA0</t>
  </si>
  <si>
    <t xml:space="preserve">Demontáž záklopu stropů </t>
  </si>
  <si>
    <t>764900010RAA</t>
  </si>
  <si>
    <t xml:space="preserve">Demontáž krytiny střech, z plechu pozinkovaného </t>
  </si>
  <si>
    <t>764900050RAA</t>
  </si>
  <si>
    <t>Demontáž oplechování parapetů, z plechu pozinkovaného</t>
  </si>
  <si>
    <t>764900035RAA</t>
  </si>
  <si>
    <t>Demontáž podokapních žlabů půlkruhových, z plechu pozinkovaného</t>
  </si>
  <si>
    <t>764900040RAA</t>
  </si>
  <si>
    <t xml:space="preserve">Demontáž odpadních trub, z plechu pozinkovaného </t>
  </si>
  <si>
    <t>766900020RAB</t>
  </si>
  <si>
    <t xml:space="preserve">Demontáž obložení podhledů, z palubek </t>
  </si>
  <si>
    <t>766662811R00</t>
  </si>
  <si>
    <t xml:space="preserve">Demontáž prahů dveří 1křídlových </t>
  </si>
  <si>
    <t>766111820R00</t>
  </si>
  <si>
    <t xml:space="preserve">Demontáž dřevěných stěn plných </t>
  </si>
  <si>
    <t>766421822R00</t>
  </si>
  <si>
    <t xml:space="preserve">Demontáž podkladových roštů obložení podhledů </t>
  </si>
  <si>
    <t>766411821R00</t>
  </si>
  <si>
    <t xml:space="preserve">Demontáž obložení stěn palubkami </t>
  </si>
  <si>
    <t>766411822R00</t>
  </si>
  <si>
    <t xml:space="preserve">Demontáž podkladových roštů obložení stěn </t>
  </si>
  <si>
    <t>766825821R00</t>
  </si>
  <si>
    <t xml:space="preserve">Demontáž vestavěných skříní 2křídlových </t>
  </si>
  <si>
    <t>766812840R00</t>
  </si>
  <si>
    <t xml:space="preserve">Demontáž kuchyňských linek do 2,1 m </t>
  </si>
  <si>
    <t>76681vp</t>
  </si>
  <si>
    <t xml:space="preserve">Demontáž výlezu na půdu </t>
  </si>
  <si>
    <t>998766101R00</t>
  </si>
  <si>
    <t xml:space="preserve">Přesun hmot pro truhlářské konstr., výšky do 6 m </t>
  </si>
  <si>
    <t>767920840R00</t>
  </si>
  <si>
    <t xml:space="preserve">Demontáž vrat k oplocení plochy do 10 m2 </t>
  </si>
  <si>
    <t>767920810R00</t>
  </si>
  <si>
    <t xml:space="preserve">Demontáž vrat k oplocení plochy do 2 m2 </t>
  </si>
  <si>
    <t>767911821R00</t>
  </si>
  <si>
    <t xml:space="preserve">Demontáž drátěného pletiva výšky do 1,6 m </t>
  </si>
  <si>
    <t>767996801R00</t>
  </si>
  <si>
    <t xml:space="preserve">Demontáž atypických ocelových konstr. do 50 kg </t>
  </si>
  <si>
    <t>odstr.ocel.sloupů,včet.patky bet, strojně:95</t>
  </si>
  <si>
    <t>767900090RAC</t>
  </si>
  <si>
    <t>Demontáž atypických ocelových konstrukcí, 100 - 250 kg/kus</t>
  </si>
  <si>
    <t>zábradlí stěna, jakl profil:218</t>
  </si>
  <si>
    <t>zábradlí 2.np:246</t>
  </si>
  <si>
    <t>771990010RA0</t>
  </si>
  <si>
    <t xml:space="preserve">Vybourání keramické nebo teracové dlažby </t>
  </si>
  <si>
    <t>B2 podlaha 1 pp,schody:104,43</t>
  </si>
  <si>
    <t>775</t>
  </si>
  <si>
    <t>Podlahy vlysové a parketové</t>
  </si>
  <si>
    <t>775 Podlahy vlysové a parketové</t>
  </si>
  <si>
    <t>775519010RA0</t>
  </si>
  <si>
    <t xml:space="preserve">Demontáž podlah vlysových lepených </t>
  </si>
  <si>
    <t>776200010RA0</t>
  </si>
  <si>
    <t xml:space="preserve">Demontáž povlakových podlah schodišťových stupňů </t>
  </si>
  <si>
    <t>781</t>
  </si>
  <si>
    <t>Obklady keramické</t>
  </si>
  <si>
    <t>781 Obklady keramické</t>
  </si>
  <si>
    <t>781900010RA0</t>
  </si>
  <si>
    <t xml:space="preserve">Odsekání obkladů vnitřních </t>
  </si>
  <si>
    <t>784900010RAB</t>
  </si>
  <si>
    <t xml:space="preserve">Odstranění stávajících maleb, oškrábáním </t>
  </si>
  <si>
    <t>M21</t>
  </si>
  <si>
    <t>Elektromontáže</t>
  </si>
  <si>
    <t>M21 Elektromontáže</t>
  </si>
  <si>
    <t>21020vp</t>
  </si>
  <si>
    <t xml:space="preserve">Demontáž zařízení,vypínačů,svítidel, a dalších </t>
  </si>
  <si>
    <t xml:space="preserve">Demontáž el.skříně </t>
  </si>
  <si>
    <t>2 Bourací práce</t>
  </si>
  <si>
    <t>ZTI</t>
  </si>
  <si>
    <t>871111104R00</t>
  </si>
  <si>
    <t xml:space="preserve">M.plast.potr ve výkopu na gum.těsnění do DN 300 mm </t>
  </si>
  <si>
    <t>877313123R00</t>
  </si>
  <si>
    <t xml:space="preserve">Montáž tvarovek plast. gum.kroužek do DN 150 </t>
  </si>
  <si>
    <t>28611141.A</t>
  </si>
  <si>
    <t>Trubka kanalizační KGEM SN 4 PVC 110x3,2x1000</t>
  </si>
  <si>
    <t>28611146.A</t>
  </si>
  <si>
    <t>Trubka kanalizační KGEM SN 4 PVC 125x3,2x1000</t>
  </si>
  <si>
    <t>28611151.A</t>
  </si>
  <si>
    <t>Trubka kanalizační KGEM SN 4 PVC 160x4,0x1000</t>
  </si>
  <si>
    <t>28651652.A</t>
  </si>
  <si>
    <t>Koleno kanalizační KGB 110/ 45° PVC</t>
  </si>
  <si>
    <t>28651657.A</t>
  </si>
  <si>
    <t>Koleno kanalizační KGB 125/ 45° PVC</t>
  </si>
  <si>
    <t>28651690.A</t>
  </si>
  <si>
    <t>Redukce kanalizační KGR 125/ 110 PVC</t>
  </si>
  <si>
    <t>28651692.A</t>
  </si>
  <si>
    <t>Redukce kanalizační KGR 160/ 125 PVC</t>
  </si>
  <si>
    <t>28651701.A</t>
  </si>
  <si>
    <t>Odbočka kanalizační KGEA 125/ 110/45° PVC</t>
  </si>
  <si>
    <t>28651704.A</t>
  </si>
  <si>
    <t>Odbočka kanalizační KGEA 160/ 125/45° PVC</t>
  </si>
  <si>
    <t>28654193.A</t>
  </si>
  <si>
    <t>Redukce excentrická kanalizační d 110/75 mm</t>
  </si>
  <si>
    <t>909   R00</t>
  </si>
  <si>
    <t>Hzs-nezmeritelne stavebni prace vysekáná drážek a otvorů vč. zapravení</t>
  </si>
  <si>
    <t>h</t>
  </si>
  <si>
    <t>721290111R00</t>
  </si>
  <si>
    <t xml:space="preserve">Zkouška těsnosti kanalizace vodou do DN 160 </t>
  </si>
  <si>
    <t>733174255R00</t>
  </si>
  <si>
    <t xml:space="preserve">Montáž potrubí z plastů HT D 40 mm </t>
  </si>
  <si>
    <t>733174256R00</t>
  </si>
  <si>
    <t xml:space="preserve">Montáž potrubí z plastů HT D 50 mm </t>
  </si>
  <si>
    <t>733174258R00</t>
  </si>
  <si>
    <t xml:space="preserve">Montáž potrubí z plastů HT D 75 mm </t>
  </si>
  <si>
    <t>733174260R00</t>
  </si>
  <si>
    <t xml:space="preserve">Montáž potrubí z plastů HT D 110 mm </t>
  </si>
  <si>
    <t>7210020</t>
  </si>
  <si>
    <t xml:space="preserve">Uchycení potrubí </t>
  </si>
  <si>
    <t>soub</t>
  </si>
  <si>
    <t>28349014</t>
  </si>
  <si>
    <t>Dvířka revizní plná rozměr 300x300 mm</t>
  </si>
  <si>
    <t>28615204.A</t>
  </si>
  <si>
    <t>Trubka HT s hrdlem D 40 mm délka 1000 mm PP</t>
  </si>
  <si>
    <t>28615214.A</t>
  </si>
  <si>
    <t>Trubka HT s hrdlem D 50 mm délka 1000 mm PP</t>
  </si>
  <si>
    <t>28615224.A</t>
  </si>
  <si>
    <t>Trubka HT s hrdlem D 75 mm délka 1000 mm PP</t>
  </si>
  <si>
    <t>28615234.A</t>
  </si>
  <si>
    <t>Trubka HT s hrdlem D 110 mm délka 1000 mm PP</t>
  </si>
  <si>
    <t>28615284.A</t>
  </si>
  <si>
    <t>Fitinka HT D 40 mm odbočky, kolena</t>
  </si>
  <si>
    <t>28615289.A</t>
  </si>
  <si>
    <t>Fitinka HT D 50 mm odbočky, kolena</t>
  </si>
  <si>
    <t>28615292.A</t>
  </si>
  <si>
    <t>Fitinka HT D 75 mm odbočky, kolena</t>
  </si>
  <si>
    <t>28615297.A</t>
  </si>
  <si>
    <t>Fitinka HT D 110 mm odbočky, kolena</t>
  </si>
  <si>
    <t>28615443.A</t>
  </si>
  <si>
    <t>Kus čisticí HTRE D 110 mm PP</t>
  </si>
  <si>
    <t>55162545.A</t>
  </si>
  <si>
    <t>Ventil(hlavice) přivzdušňovací DN 50/75/100 nebo střešní nástavec (taška) vč. přip.sady</t>
  </si>
  <si>
    <t>998721201R00</t>
  </si>
  <si>
    <t xml:space="preserve">Přesun hmot pro vnitřní kanalizaci, výšky do 6 m </t>
  </si>
  <si>
    <t>722174212R00</t>
  </si>
  <si>
    <t xml:space="preserve">Montáž potrubí z plastů rovné polyfúz. svař. DN 20 </t>
  </si>
  <si>
    <t>722174213R00</t>
  </si>
  <si>
    <t xml:space="preserve">Montáž potrubí z plastů rovné polyfúz. svař. DN 25 </t>
  </si>
  <si>
    <t>722174214R00</t>
  </si>
  <si>
    <t xml:space="preserve">Montáž potrubí z plastů rovné polyfúz. svař. DN 32 </t>
  </si>
  <si>
    <t>722174215R00</t>
  </si>
  <si>
    <t xml:space="preserve">Montáž potrubí z plastů rovné polyfúz. svař. DN 40 </t>
  </si>
  <si>
    <t>722181214RT7</t>
  </si>
  <si>
    <t>Izolace návleková tl. stěny 20 mm vnitřní průměr 22 mm</t>
  </si>
  <si>
    <t>722181214RT8</t>
  </si>
  <si>
    <t>Izolace návleková tl. stěny 20 mm vnitřní průměr 25 mm</t>
  </si>
  <si>
    <t>722181214RU1</t>
  </si>
  <si>
    <t>Izolace návleková tl. stěny 20 mm vnitřní průměr 32 mm</t>
  </si>
  <si>
    <t>722181214RW2</t>
  </si>
  <si>
    <t>Izolace návleková tl. stěny 20 mm vnitřní průměr 40 mm</t>
  </si>
  <si>
    <t>722239103R00</t>
  </si>
  <si>
    <t xml:space="preserve">Montáž vodovodních armatur 2závity, G 1 </t>
  </si>
  <si>
    <t>722269113R00</t>
  </si>
  <si>
    <t xml:space="preserve">Montáž vodoměru závitového G1" </t>
  </si>
  <si>
    <t>722290226R00</t>
  </si>
  <si>
    <t xml:space="preserve">Zkouška tlaku potrubí závitového DN 50 </t>
  </si>
  <si>
    <t>734149112R00</t>
  </si>
  <si>
    <t xml:space="preserve">Montáž ventilů redukčních  DN 25 </t>
  </si>
  <si>
    <t>28615133</t>
  </si>
  <si>
    <t>Trubka D 20 x 2,8 mm délka 4 m PN 16 PPR</t>
  </si>
  <si>
    <t>28615135</t>
  </si>
  <si>
    <t>Trubka D 25 x 3,5 mm délka 4 m PN 16 PPR</t>
  </si>
  <si>
    <t>28615138</t>
  </si>
  <si>
    <t>Trubka D 32 x 4,4 mm délka 4 m PN 16 PPR</t>
  </si>
  <si>
    <t>28615140</t>
  </si>
  <si>
    <t>Trubka D 40 x 5,5 mm délka 4 m PN 16 PPR</t>
  </si>
  <si>
    <t>28654002</t>
  </si>
  <si>
    <t>Fitinka PPR  D 20 mm</t>
  </si>
  <si>
    <t>28654004</t>
  </si>
  <si>
    <t>Fitinka PPR  D 25 mm</t>
  </si>
  <si>
    <t>28654006</t>
  </si>
  <si>
    <t>Fitinka PPR  D 32 mm</t>
  </si>
  <si>
    <t>28654008</t>
  </si>
  <si>
    <t>Fitinka PPR  D 40 mm</t>
  </si>
  <si>
    <t>31179107</t>
  </si>
  <si>
    <t>Tyč závitová M12, DIN 975</t>
  </si>
  <si>
    <t>38821352</t>
  </si>
  <si>
    <t>Vodoměr lopatk. na studenou vodu DN25</t>
  </si>
  <si>
    <t>42310113</t>
  </si>
  <si>
    <t>Objímka dvoušroubová 25-30 mm  3/4"</t>
  </si>
  <si>
    <t>42310114</t>
  </si>
  <si>
    <t>Objímka dvoušroubová 31-38 mm  1"</t>
  </si>
  <si>
    <t>42310115</t>
  </si>
  <si>
    <t>Objímka dvoušroubová 40-46 mm  5/4"</t>
  </si>
  <si>
    <t>551100124</t>
  </si>
  <si>
    <t xml:space="preserve">Kohout kulový voda  1" </t>
  </si>
  <si>
    <t>551100203</t>
  </si>
  <si>
    <t xml:space="preserve">Klapka zpětná voda 1" </t>
  </si>
  <si>
    <t>551100222</t>
  </si>
  <si>
    <t xml:space="preserve">Ventil tlakový redukční  1" </t>
  </si>
  <si>
    <t>551100304</t>
  </si>
  <si>
    <t xml:space="preserve">Filtr závitový 1" </t>
  </si>
  <si>
    <t>55166501</t>
  </si>
  <si>
    <t>Ventil pojistný pro el.tlakové ohřívače T1847 1/2"</t>
  </si>
  <si>
    <t>721-0020</t>
  </si>
  <si>
    <t>Uchycení potrubí</t>
  </si>
  <si>
    <t>998722201R00</t>
  </si>
  <si>
    <t xml:space="preserve">Přesun hmot pro vnitřní vodovod, výšky do 6 m </t>
  </si>
  <si>
    <t>725119306R00</t>
  </si>
  <si>
    <t xml:space="preserve">Montáž klozetu závěsného </t>
  </si>
  <si>
    <t>725119402R00</t>
  </si>
  <si>
    <t xml:space="preserve">Montáž předstěnových systémů do sádrokartonu </t>
  </si>
  <si>
    <t>725219401R00</t>
  </si>
  <si>
    <t xml:space="preserve">Montáž umyvadel na šrouby do zdiva </t>
  </si>
  <si>
    <t>725219503R00</t>
  </si>
  <si>
    <t xml:space="preserve">Montáž krytu sifonu umyvadel </t>
  </si>
  <si>
    <t>725249102R00</t>
  </si>
  <si>
    <t xml:space="preserve">Montáž sprchových mís a vaniček </t>
  </si>
  <si>
    <t>725249103R00</t>
  </si>
  <si>
    <t xml:space="preserve">Montáž sprchových koutů </t>
  </si>
  <si>
    <t>725319101R00</t>
  </si>
  <si>
    <t xml:space="preserve">Montáž dřezů </t>
  </si>
  <si>
    <t>725539103R00</t>
  </si>
  <si>
    <t xml:space="preserve">Montáž elektr.ohřívačů, ostatní typy  125 l </t>
  </si>
  <si>
    <t>725829202R00</t>
  </si>
  <si>
    <t xml:space="preserve">Montáž baterie umyv.a dřezové nástěnné </t>
  </si>
  <si>
    <t>725829301R00</t>
  </si>
  <si>
    <t xml:space="preserve">Montáž baterie umyv.a dřezové stojánkové </t>
  </si>
  <si>
    <t>725849200R00</t>
  </si>
  <si>
    <t xml:space="preserve">Montáž baterií sprchových, nastavitelná výška </t>
  </si>
  <si>
    <t>732239101R00</t>
  </si>
  <si>
    <t xml:space="preserve">Montáž bytové měřící stanice k odečtu vody </t>
  </si>
  <si>
    <t>725029</t>
  </si>
  <si>
    <t>Rohový ventil 1/2“ x 3/8”, včetne připojovacích flexi hadic 3/8“xM10</t>
  </si>
  <si>
    <t>28656226</t>
  </si>
  <si>
    <t>Bytová měřící sada pro odpočet vody</t>
  </si>
  <si>
    <t>28696751</t>
  </si>
  <si>
    <t>Modul-WC s ovládáním zepředu komplet</t>
  </si>
  <si>
    <t>28696752</t>
  </si>
  <si>
    <t>Tlačítko ovládací plastové</t>
  </si>
  <si>
    <t>541322423</t>
  </si>
  <si>
    <t xml:space="preserve">Ohřívač vody elektrický zásobníkový 125l </t>
  </si>
  <si>
    <t>55145000</t>
  </si>
  <si>
    <t>Baterie umyvadlová stojánk s otvíráním odpadu</t>
  </si>
  <si>
    <t>55145019</t>
  </si>
  <si>
    <t>Baterie dřezová nástěnná</t>
  </si>
  <si>
    <t>551450380</t>
  </si>
  <si>
    <t xml:space="preserve">Baterie sprchová nástěnná </t>
  </si>
  <si>
    <t>55162325</t>
  </si>
  <si>
    <t>zápachová uzávěrka DN 50 x 6/4"</t>
  </si>
  <si>
    <t>55162328.A</t>
  </si>
  <si>
    <t>uzávěrka zápachová DN 30 5/4"pro umyvadla</t>
  </si>
  <si>
    <t>55162358.A</t>
  </si>
  <si>
    <t>Trubka pro připojení WC  DN100</t>
  </si>
  <si>
    <t>55162420.A</t>
  </si>
  <si>
    <t>Zápachová uzávěrka pro pračky DN 40/50</t>
  </si>
  <si>
    <t>55162454.A</t>
  </si>
  <si>
    <t>Uzávěrka zápach.d 90 mm sprchové kouty</t>
  </si>
  <si>
    <t>551673931</t>
  </si>
  <si>
    <t xml:space="preserve">Sedátko klozetové </t>
  </si>
  <si>
    <t>55220113.M</t>
  </si>
  <si>
    <t>Vanička sprchová</t>
  </si>
  <si>
    <t>55231346</t>
  </si>
  <si>
    <t>Dřez nerez odkapní</t>
  </si>
  <si>
    <t>55484451.A</t>
  </si>
  <si>
    <t>Dveře sprchové kloubové 90cm</t>
  </si>
  <si>
    <t>64215323.A</t>
  </si>
  <si>
    <t>Umyvadlo bílé s otv.bat. š. 600 mm</t>
  </si>
  <si>
    <t>64221370</t>
  </si>
  <si>
    <t>Umývátko s otvorem pro bat. 45x37 cm</t>
  </si>
  <si>
    <t>64240053</t>
  </si>
  <si>
    <t>Mísa klozet. závěsná hlub.splach.</t>
  </si>
  <si>
    <t>64286105</t>
  </si>
  <si>
    <t>Šrouby k umyvadlům</t>
  </si>
  <si>
    <t>pár</t>
  </si>
  <si>
    <t>64291560</t>
  </si>
  <si>
    <t>Kryt na sifón  bílý polosloup</t>
  </si>
  <si>
    <t>998725201R00</t>
  </si>
  <si>
    <t xml:space="preserve">Přesun hmot pro zařizovací předměty, výšky do 6 m </t>
  </si>
  <si>
    <t>M23</t>
  </si>
  <si>
    <t>Montáže potrubí</t>
  </si>
  <si>
    <t>M23 Montáže potrubí</t>
  </si>
  <si>
    <t>905   R01</t>
  </si>
  <si>
    <t xml:space="preserve">Hzs-revize provoz.souboru a st.obj. Revize </t>
  </si>
  <si>
    <t>910   R00</t>
  </si>
  <si>
    <t xml:space="preserve">Hzs - predbezne obhlidky a revize </t>
  </si>
  <si>
    <t>Ztížené výrobní podmínky</t>
  </si>
  <si>
    <t>Oborová přirážka</t>
  </si>
  <si>
    <t>Přesun stavebních kapacit</t>
  </si>
  <si>
    <t>Mimostaveništní doprava</t>
  </si>
  <si>
    <t>Zařízení staveniště</t>
  </si>
  <si>
    <t>Provoz investora</t>
  </si>
  <si>
    <t>Kompletační činnost (IČD)</t>
  </si>
  <si>
    <t>Rezerva rozpočtu</t>
  </si>
  <si>
    <t>3 ZTI</t>
  </si>
  <si>
    <t>UT</t>
  </si>
  <si>
    <t>Hzs-nezmeritelne stavebni prace bourání otvorů a drážek vč. zapravení</t>
  </si>
  <si>
    <t>731249125R00</t>
  </si>
  <si>
    <t xml:space="preserve">Montáž kotle ocel.teplov.,kapalina/plyn do 35 kW </t>
  </si>
  <si>
    <t>732339104R00</t>
  </si>
  <si>
    <t xml:space="preserve">Montáž nádoby expanzní tlakové do 50 l </t>
  </si>
  <si>
    <t>48411802š00</t>
  </si>
  <si>
    <t>Kotel plynový závěsný kondenzační 35 kW vč.rozšiřovací sady pro řízení a uchycení</t>
  </si>
  <si>
    <t>48411803š00</t>
  </si>
  <si>
    <t xml:space="preserve">Odtah spalin </t>
  </si>
  <si>
    <t>48462100š00</t>
  </si>
  <si>
    <t xml:space="preserve">Nádoba tlakový expanzní objem 50 litrů </t>
  </si>
  <si>
    <t>998731202R00</t>
  </si>
  <si>
    <t xml:space="preserve">Přesun hmot pro kotelny, výšky do 12 m </t>
  </si>
  <si>
    <t xml:space="preserve">Montáž bytové měřící stanice k odečtu tepla </t>
  </si>
  <si>
    <t>732349103R00</t>
  </si>
  <si>
    <t xml:space="preserve">Montáž anuloidu </t>
  </si>
  <si>
    <t>732429112R00</t>
  </si>
  <si>
    <t xml:space="preserve">Montáž čerpadlových skupin do DN 32 </t>
  </si>
  <si>
    <t>28656317</t>
  </si>
  <si>
    <t>Bytová měřící sada pro odpočet tepla</t>
  </si>
  <si>
    <t>38822152</t>
  </si>
  <si>
    <t>Měřič tepla kompakt 3/4"standart</t>
  </si>
  <si>
    <t>42227107</t>
  </si>
  <si>
    <t>Anuloid</t>
  </si>
  <si>
    <t>42610682</t>
  </si>
  <si>
    <t>Čerpadlová sestava s čerpadlem DN 25, h-8m box</t>
  </si>
  <si>
    <t>5512010024</t>
  </si>
  <si>
    <t xml:space="preserve">Ventil pojistný </t>
  </si>
  <si>
    <t>998732202R00</t>
  </si>
  <si>
    <t xml:space="preserve">Přesun hmot pro strojovny, výšky do 12 m </t>
  </si>
  <si>
    <t>723164102RT3</t>
  </si>
  <si>
    <t>Montáž potrubí z měděných trubek D 15 mm spoj lisovaný</t>
  </si>
  <si>
    <t>723164103RT3</t>
  </si>
  <si>
    <t>Montáž potrubí z měděných trubek D 18 mm spoj lisovaný</t>
  </si>
  <si>
    <t>723164104RT3</t>
  </si>
  <si>
    <t>Montáž potrubí z měděných trubek D 22 mm spoj lisovaný</t>
  </si>
  <si>
    <t>723164105RT3</t>
  </si>
  <si>
    <t>Montáž potrubí z měděných trubek D 28 mm spoj lisovaný</t>
  </si>
  <si>
    <t>723165212R00</t>
  </si>
  <si>
    <t xml:space="preserve">Montáž tvar.Cu lisováním D15-22 mm 2 spoje </t>
  </si>
  <si>
    <t>723165213R00</t>
  </si>
  <si>
    <t xml:space="preserve">Montáž tvar.Cu lisováním D 28 mm 2 spoje </t>
  </si>
  <si>
    <t>723190907R00</t>
  </si>
  <si>
    <t xml:space="preserve">Odvzdušnění a napuštění potrubí </t>
  </si>
  <si>
    <t>733190108R00</t>
  </si>
  <si>
    <t xml:space="preserve">Tlaková zkouška potrubí do DN 50 </t>
  </si>
  <si>
    <t>19632350</t>
  </si>
  <si>
    <t>Trubka měděná Cu polotvr. 15x1 mm</t>
  </si>
  <si>
    <t>19632365</t>
  </si>
  <si>
    <t>Trubka měděná Cu polotvr. 18x1 mm</t>
  </si>
  <si>
    <t>19632375</t>
  </si>
  <si>
    <t>Trubka měděná Cu polotvr. 22x1 mm</t>
  </si>
  <si>
    <t>19632696</t>
  </si>
  <si>
    <t>Trubka měděná Cu tvrdá 28x1,5 mm</t>
  </si>
  <si>
    <t>283771433</t>
  </si>
  <si>
    <t xml:space="preserve">Trubice izolační 15x20 mm </t>
  </si>
  <si>
    <t>28377146</t>
  </si>
  <si>
    <t>Trubice izolační 18x20 mm</t>
  </si>
  <si>
    <t>283771484</t>
  </si>
  <si>
    <t xml:space="preserve">Trubice izolační 22x20 mm </t>
  </si>
  <si>
    <t>283771533</t>
  </si>
  <si>
    <t xml:space="preserve">Trubice izolační 28x20 mm </t>
  </si>
  <si>
    <t>Sh</t>
  </si>
  <si>
    <t>31945502</t>
  </si>
  <si>
    <t>Fitinka d 15 mm  měď koleno, T-kus, redukce, a.j.</t>
  </si>
  <si>
    <t>31945503</t>
  </si>
  <si>
    <t>Fitinka d 18 mm  měď koleno, T-kus, redukce, a.j.</t>
  </si>
  <si>
    <t>31945504</t>
  </si>
  <si>
    <t>Fitinka d 22 mm  měď koleno, T-kus, redukce, a.j.</t>
  </si>
  <si>
    <t>31945505</t>
  </si>
  <si>
    <t>Fitinka d 28 mm  měď koleno, T-kus, redukce, a.j.</t>
  </si>
  <si>
    <t>998733201R00</t>
  </si>
  <si>
    <t xml:space="preserve">Přesun hmot pro rozvody potrubí, výšky do 6 m </t>
  </si>
  <si>
    <t>734</t>
  </si>
  <si>
    <t>Armatury</t>
  </si>
  <si>
    <t>734 Armatury</t>
  </si>
  <si>
    <t>722229101R00</t>
  </si>
  <si>
    <t xml:space="preserve">Montáž vodovodních armatur,1závit, G 1/2 </t>
  </si>
  <si>
    <t>722239101R00</t>
  </si>
  <si>
    <t xml:space="preserve">Montáž vodovodních armatur 2závity, G 1/2 </t>
  </si>
  <si>
    <t>734432111R00</t>
  </si>
  <si>
    <t xml:space="preserve">Prostorový termostat </t>
  </si>
  <si>
    <t>001</t>
  </si>
  <si>
    <t>Doplňkový drobný instalační materiál spojky, vsuvky, šroubení, přechodky, atp.</t>
  </si>
  <si>
    <t>301010102T</t>
  </si>
  <si>
    <t xml:space="preserve">Vypouštěcí kulový uzávěr s páčkou - 1/2 </t>
  </si>
  <si>
    <t>500561T</t>
  </si>
  <si>
    <t xml:space="preserve">Radiátorový přímý ventil s přednastavením </t>
  </si>
  <si>
    <t>500642T</t>
  </si>
  <si>
    <t xml:space="preserve">Regulační šroubení - přímé - 1/2" </t>
  </si>
  <si>
    <t xml:space="preserve">Kohout kulový 1" </t>
  </si>
  <si>
    <t>551100212</t>
  </si>
  <si>
    <t xml:space="preserve">Klapka zpětná 1" </t>
  </si>
  <si>
    <t xml:space="preserve">Filtr závitovýmosaz PN 20 FF 1" </t>
  </si>
  <si>
    <t>551200010</t>
  </si>
  <si>
    <t xml:space="preserve">Ventil automatický odvzdušňovací 3/8" </t>
  </si>
  <si>
    <t>551200121</t>
  </si>
  <si>
    <t>Šroubení regulační rohové 1/2" pro připojení těles VK</t>
  </si>
  <si>
    <t>551200160</t>
  </si>
  <si>
    <t xml:space="preserve">Hlavice termostatická kapalinová </t>
  </si>
  <si>
    <t>5512001849</t>
  </si>
  <si>
    <t xml:space="preserve">Termostatická jednobodová armatura 1/2"xEK; rohová </t>
  </si>
  <si>
    <t>998734203R00</t>
  </si>
  <si>
    <t xml:space="preserve">Přesun hmot pro armatury, výšky do 24 m </t>
  </si>
  <si>
    <t>735159240R00</t>
  </si>
  <si>
    <t xml:space="preserve">Montáž panelových těles 2řadých do délky 2820 mm </t>
  </si>
  <si>
    <t>735179110R00</t>
  </si>
  <si>
    <t xml:space="preserve">Montáž otopných těles koupelnových (žebříků) </t>
  </si>
  <si>
    <t>4845175014</t>
  </si>
  <si>
    <t xml:space="preserve">Těleso otopné trubkové 1220-600 </t>
  </si>
  <si>
    <t>48460258.O</t>
  </si>
  <si>
    <t>Těleso otopné pravé VK 11-600/400 mm</t>
  </si>
  <si>
    <t>48460262.O</t>
  </si>
  <si>
    <t>Těleso otopné pravé VK 11-600/600 mm</t>
  </si>
  <si>
    <t>48460264.O</t>
  </si>
  <si>
    <t>Těleso otopné levé VK 11-600/600 mm</t>
  </si>
  <si>
    <t>48460266.O</t>
  </si>
  <si>
    <t>Těleso otopné pravé VK 11-600/800 mm</t>
  </si>
  <si>
    <t>48460605.O</t>
  </si>
  <si>
    <t>Těleso otopné pravé klasické 22-600/800 mm</t>
  </si>
  <si>
    <t>48460606.O</t>
  </si>
  <si>
    <t>Těleso otopné levé klasické 22-600/800 mm</t>
  </si>
  <si>
    <t>48460611.O</t>
  </si>
  <si>
    <t>Těleso otopné pravé klasické 22-600/1600 mm</t>
  </si>
  <si>
    <t>48460612.O</t>
  </si>
  <si>
    <t>Těleso otopné levé klasické 22-600/1600 mm</t>
  </si>
  <si>
    <t>48460744.O</t>
  </si>
  <si>
    <t>Těleso otopné pravé VK 22-600/1200mm</t>
  </si>
  <si>
    <t>48460745.O</t>
  </si>
  <si>
    <t>Těleso otopné levé VK 22-600/1200mm</t>
  </si>
  <si>
    <t>48460748.O</t>
  </si>
  <si>
    <t>Těleso otopné pravé VK 22-600/1400mm</t>
  </si>
  <si>
    <t>48460750.O</t>
  </si>
  <si>
    <t>Těleso otopné pravé VK 22-600/1600mm</t>
  </si>
  <si>
    <t>48460751.O</t>
  </si>
  <si>
    <t>Těleso otopné levé VK 22-600/1600mm</t>
  </si>
  <si>
    <t>998735202R00</t>
  </si>
  <si>
    <t xml:space="preserve">Přesun hmot pro otopná tělesa, výšky do 12 m </t>
  </si>
  <si>
    <t>767995103R00</t>
  </si>
  <si>
    <t xml:space="preserve">Montáž kovových atypických konstrukcí do 20 kg </t>
  </si>
  <si>
    <t>354000222</t>
  </si>
  <si>
    <t xml:space="preserve">Doplňkový závěsný materiál </t>
  </si>
  <si>
    <t>998767202R00</t>
  </si>
  <si>
    <t xml:space="preserve">Přesun hmot pro zámečnické konstr., výšky do 12 m </t>
  </si>
  <si>
    <t>Elektropráce, MaR, spuštění kotelny jiné související</t>
  </si>
  <si>
    <t>komple</t>
  </si>
  <si>
    <t>PC</t>
  </si>
  <si>
    <t xml:space="preserve">Zkouška těsnosti otopné soustavy </t>
  </si>
  <si>
    <t>kpl</t>
  </si>
  <si>
    <t xml:space="preserve">Napuštění, proplach a ovzdušnění otopné soustavy </t>
  </si>
  <si>
    <t>904   R02</t>
  </si>
  <si>
    <t xml:space="preserve">Hzs-zkousky v ramci montaz.praci Topná zkouška </t>
  </si>
  <si>
    <t>4 UT</t>
  </si>
  <si>
    <t>elektroinstalace</t>
  </si>
  <si>
    <t>112</t>
  </si>
  <si>
    <t>Dodávky - Rozvaděče</t>
  </si>
  <si>
    <t>112 Dodávky - Rozvaděče</t>
  </si>
  <si>
    <t xml:space="preserve">RE-1 úprava. přezbrojení </t>
  </si>
  <si>
    <t xml:space="preserve">RH </t>
  </si>
  <si>
    <t xml:space="preserve">RB 1 </t>
  </si>
  <si>
    <t xml:space="preserve">RB  2 </t>
  </si>
  <si>
    <t xml:space="preserve">RB 3 </t>
  </si>
  <si>
    <t>6</t>
  </si>
  <si>
    <t xml:space="preserve">skříň přípojková SP100/NVP1P </t>
  </si>
  <si>
    <t>113</t>
  </si>
  <si>
    <t>Nosný systém, trubkování</t>
  </si>
  <si>
    <t>113 Nosný systém, trubkování</t>
  </si>
  <si>
    <t>7</t>
  </si>
  <si>
    <t xml:space="preserve">KU 68-1901 KRABICE UNIVERZÁLNÍ </t>
  </si>
  <si>
    <t xml:space="preserve">KU 68-1902 KRABICE ODBOČNÁ </t>
  </si>
  <si>
    <t>9</t>
  </si>
  <si>
    <t xml:space="preserve">KO 125 E KRABICE ODBOČNÁ </t>
  </si>
  <si>
    <t>10</t>
  </si>
  <si>
    <t>A11/5     Krabice odbočná plastová, 5-ti pólová svork. IP 54,12 otv.</t>
  </si>
  <si>
    <t>11</t>
  </si>
  <si>
    <t xml:space="preserve">KO 97/5 KRABICE ODBOČNÁ </t>
  </si>
  <si>
    <t>12</t>
  </si>
  <si>
    <t>SVORKOVNICE KRABICOVÁ</t>
  </si>
  <si>
    <t>12 SVORKOVNICE KRABICOVÁ</t>
  </si>
  <si>
    <t>13</t>
  </si>
  <si>
    <t xml:space="preserve">273-112 2x1-2,5mm2 </t>
  </si>
  <si>
    <t>14</t>
  </si>
  <si>
    <t xml:space="preserve">273-104 3x1-2,5mm2 </t>
  </si>
  <si>
    <t>15</t>
  </si>
  <si>
    <t xml:space="preserve">273-102 4x1-2,5mm2 </t>
  </si>
  <si>
    <t>16</t>
  </si>
  <si>
    <t xml:space="preserve">273-105 5x1-2,5mm2 </t>
  </si>
  <si>
    <t>17</t>
  </si>
  <si>
    <t xml:space="preserve">224-101 svorka lustrová </t>
  </si>
  <si>
    <t>18</t>
  </si>
  <si>
    <t>19</t>
  </si>
  <si>
    <t>20</t>
  </si>
  <si>
    <t>21</t>
  </si>
  <si>
    <t>22</t>
  </si>
  <si>
    <t xml:space="preserve">Sádra stavební, balení 30kg </t>
  </si>
  <si>
    <t>23</t>
  </si>
  <si>
    <t>KABEL SILOVÝ,IZOLACE PVC</t>
  </si>
  <si>
    <t>23 KABEL SILOVÝ,IZOLACE PVC</t>
  </si>
  <si>
    <t>24</t>
  </si>
  <si>
    <t xml:space="preserve">CYKY-O 3x1.5 , pevně </t>
  </si>
  <si>
    <t>25</t>
  </si>
  <si>
    <t>25 KABEL SILOVÝ,IZOLACE PVC</t>
  </si>
  <si>
    <t>26</t>
  </si>
  <si>
    <t xml:space="preserve">CYKY-J 3x1.5 , pevně </t>
  </si>
  <si>
    <t>27</t>
  </si>
  <si>
    <t xml:space="preserve">CYKY-J 3x2.5 , pevně </t>
  </si>
  <si>
    <t>28</t>
  </si>
  <si>
    <t xml:space="preserve">CYKY-J 5x1.5 , pevně </t>
  </si>
  <si>
    <t>29</t>
  </si>
  <si>
    <t xml:space="preserve">CYKY-J 5x2.5 , pevně </t>
  </si>
  <si>
    <t>30</t>
  </si>
  <si>
    <t xml:space="preserve">CYKY-J 5x10 , pevně </t>
  </si>
  <si>
    <t>31</t>
  </si>
  <si>
    <t xml:space="preserve">CYKY-J 5x16 , pevně </t>
  </si>
  <si>
    <t>32</t>
  </si>
  <si>
    <t>VODIČ JEDNOŽILOVÝ  (CY)</t>
  </si>
  <si>
    <t>32 VODIČ JEDNOŽILOVÝ  (CY)</t>
  </si>
  <si>
    <t>33</t>
  </si>
  <si>
    <t xml:space="preserve">H07V-U 4   mm2 , pevně, žz </t>
  </si>
  <si>
    <t>34</t>
  </si>
  <si>
    <t xml:space="preserve">H07V-U 6   mm2 , pevně,žz </t>
  </si>
  <si>
    <t>35</t>
  </si>
  <si>
    <t xml:space="preserve">H07V-R 10  mm2 , pevně, žz </t>
  </si>
  <si>
    <t>36</t>
  </si>
  <si>
    <t>Ukončení vodičů v rozváděči nebo na přístroji do 2 ,5 mm2</t>
  </si>
  <si>
    <t>37</t>
  </si>
  <si>
    <t>Ukončení vodičů v rozváděči nebo na přístroji do 10 mm2</t>
  </si>
  <si>
    <t>38</t>
  </si>
  <si>
    <t>Ukončení vodičů v rozváděči nebo na přístroji do 16 mm2</t>
  </si>
  <si>
    <t>115</t>
  </si>
  <si>
    <t>Spínače a zásuvky - standart ABB Tango</t>
  </si>
  <si>
    <t>115 Spínače a zásuvky - standart ABB Tango</t>
  </si>
  <si>
    <t>39</t>
  </si>
  <si>
    <t>3559-A01345 Přístroj spínače jednopólového (bezšroubové svorky), řazení 1, 1So (do hořlavých</t>
  </si>
  <si>
    <t>40</t>
  </si>
  <si>
    <t>3559-A05345 Přístroj přepínače sériového (bezšroubové svorky), řazení 5 (do hořlavých podkl</t>
  </si>
  <si>
    <t>41</t>
  </si>
  <si>
    <t>3559-A06345 Přístroj přepínače střídavého (bezšroubové svorky), řazení 6, 6So (do hořlavých</t>
  </si>
  <si>
    <t>42</t>
  </si>
  <si>
    <t>PŘÍSTROJ OVLÁDAČE (s bezšroubovými svorkami), pro</t>
  </si>
  <si>
    <t>42 PŘÍSTROJ OVLÁDAČE (s bezšroubovými svorkami), pro</t>
  </si>
  <si>
    <t>43</t>
  </si>
  <si>
    <t>3559-A91345 Přístroj ovládače zapínacího se svorkou N (bezšroubové svorky), řazení 1/0, 1/0So,</t>
  </si>
  <si>
    <t>44</t>
  </si>
  <si>
    <t>PŘÍSTROJ SPÍNAČE TROJPÓLOVÉHO (se šroubovými svork</t>
  </si>
  <si>
    <t>44 PŘÍSTROJ SPÍNAČE TROJPÓLOVÉHO (se šroubovými svork</t>
  </si>
  <si>
    <t>45</t>
  </si>
  <si>
    <t>2000/3 US Přístroj spínače trojpólového, řazení 3, 3S</t>
  </si>
  <si>
    <t>46</t>
  </si>
  <si>
    <t>KRYT SPÍNAČE, TANGO</t>
  </si>
  <si>
    <t>46 KRYT SPÍNAČE, TANGO</t>
  </si>
  <si>
    <t>47</t>
  </si>
  <si>
    <t>3558A-A651 B Kryt spínače kolébkového, d. Tango, b. bílá</t>
  </si>
  <si>
    <t>48</t>
  </si>
  <si>
    <t>3558A-A652 B Kryt spínače kolébkového, dělený, d. Tango, b. bílá</t>
  </si>
  <si>
    <t>49</t>
  </si>
  <si>
    <t>3558A-A00933 B Kryt spínače kolébkového, s potiskem, s čirým průzorem (pro řazení 3S), d. Tan</t>
  </si>
  <si>
    <t>50</t>
  </si>
  <si>
    <t>SPÍNAČ, PŘEPÍNAČ KOMPLETNÍ, TANGO IP 44</t>
  </si>
  <si>
    <t>50 SPÍNAČ, PŘEPÍNAČ KOMPLETNÍ, TANGO IP 44</t>
  </si>
  <si>
    <t>51</t>
  </si>
  <si>
    <t>3558A-06940 B Přepínač střídavý IP 44, zapuštěná montáž, řazení 6 (1), d. Tango, b. bílá</t>
  </si>
  <si>
    <t>52</t>
  </si>
  <si>
    <t>3558A-52940 B Přepínač střídavý dvojitý IP 44, zapuštěná montáž, řazení 6+6 (6+1, 5B), d. Tango,</t>
  </si>
  <si>
    <t>53</t>
  </si>
  <si>
    <t>POHYBOVÝ SPÍNAČ AUTOMATICKÝ,  KOMPLETNÍ, BÍLÝ, IP4</t>
  </si>
  <si>
    <t>53 POHYBOVÝ SPÍNAČ AUTOMATICKÝ,  KOMPLETNÍ, BÍLÝ, IP4</t>
  </si>
  <si>
    <t>54</t>
  </si>
  <si>
    <t xml:space="preserve">STROPNÍ, 360°, spínací prvek relé </t>
  </si>
  <si>
    <t>55</t>
  </si>
  <si>
    <t xml:space="preserve">zapuštěná montáž, 120°, spínací prvek relé </t>
  </si>
  <si>
    <t>56</t>
  </si>
  <si>
    <t>ZÁSUVKA NN, TANGO</t>
  </si>
  <si>
    <t>56 ZÁSUVKA NN, TANGO</t>
  </si>
  <si>
    <t>57</t>
  </si>
  <si>
    <t>5519A-A02357 B Zásuvka jednonásobná (bezšroubové svorky), s ochranným kolíkem, s clonkami, řazení 2</t>
  </si>
  <si>
    <t>58</t>
  </si>
  <si>
    <t>5513A-C02357 B Zásuvka dvojnásobná (bezšroubové svorky), s ochrannými kolíky, s natočenou dutinou,</t>
  </si>
  <si>
    <t>59</t>
  </si>
  <si>
    <t>ZÁSUVKA NN, S OCHRANOU PŘED PŘEPĚTÍM, TANGO</t>
  </si>
  <si>
    <t>59 ZÁSUVKA NN, S OCHRANOU PŘED PŘEPĚTÍM, TANGO</t>
  </si>
  <si>
    <t>5599A-A02357 B Zásuvka jednonásobná (bezšroubové svorky), s ochranným kolíkem, s clonkami, s ochran</t>
  </si>
  <si>
    <t>ZÁSUVKA NN KOMPLETNÍ, TANGO IP 44</t>
  </si>
  <si>
    <t>61 ZÁSUVKA NN KOMPLETNÍ, TANGO IP 44</t>
  </si>
  <si>
    <t>5518A-2999 B Zásuvka jednonásobná IP 44, s ochranným kolíkem, s clonkami, s víčkem, řazení 2P</t>
  </si>
  <si>
    <t>RÁMEČEK, TANGO</t>
  </si>
  <si>
    <t>63 RÁMEČEK, TANGO</t>
  </si>
  <si>
    <t>3901A-B10 B Rámeček pro elektroinstalační přístroje, jednonásobný, d. Tango, b. bílá</t>
  </si>
  <si>
    <t>65</t>
  </si>
  <si>
    <t>3901A-B20 B Rámeček pro elektroinstalační přístroje, dvojnásobný vodorovný, d. Tango, b. bíl</t>
  </si>
  <si>
    <t>66</t>
  </si>
  <si>
    <t>3901A-B30 B Rámeček pro elektroinstalační přístroje, trojnásobný vodorovný, d. Tango, b. bíl</t>
  </si>
  <si>
    <t>67</t>
  </si>
  <si>
    <t xml:space="preserve">Zásuvka průmyslová 3P+N+PE vestavná 16 A, IP44 </t>
  </si>
  <si>
    <t>68</t>
  </si>
  <si>
    <t>Ventilátor do koupelny s automatickou žaluzií a časovým spínačem O 100 mm, úsporný a tichý</t>
  </si>
  <si>
    <t>116</t>
  </si>
  <si>
    <t>Svítidla komplet vč. zdrojů, závěsů, upevnění ...</t>
  </si>
  <si>
    <t>116 Svítidla komplet vč. zdrojů, závěsů, upevnění ...</t>
  </si>
  <si>
    <t>69</t>
  </si>
  <si>
    <t xml:space="preserve">A - svítidlo LED, stropní, 230-240V, 24W/830, IP44 </t>
  </si>
  <si>
    <t>70</t>
  </si>
  <si>
    <t>B - svítidlo LED, stropní/nástěnné, 230-240V, 12W/830, IP44</t>
  </si>
  <si>
    <t>71</t>
  </si>
  <si>
    <t xml:space="preserve">C - LED panel225x225x40, 230-240V, 12W/830 </t>
  </si>
  <si>
    <t>72</t>
  </si>
  <si>
    <t xml:space="preserve">D- LED 52W/830 OPAL 2L,LEDline 120cm, IP65 </t>
  </si>
  <si>
    <t>74</t>
  </si>
  <si>
    <t>OCELOVÝ DRÁT POZINKOVANÝ</t>
  </si>
  <si>
    <t>74 OCELOVÝ DRÁT POZINKOVANÝ</t>
  </si>
  <si>
    <t>75</t>
  </si>
  <si>
    <t xml:space="preserve">Drát 10 drát o 10mm(0,62kg/m), pevně </t>
  </si>
  <si>
    <t>76</t>
  </si>
  <si>
    <t>ZEMNIČE</t>
  </si>
  <si>
    <t>76 ZEMNIČE</t>
  </si>
  <si>
    <t>77</t>
  </si>
  <si>
    <t xml:space="preserve">ZT 2,0k zemnící tyč z křížového profilu, L 2000mm </t>
  </si>
  <si>
    <t>79</t>
  </si>
  <si>
    <t>DRÁT</t>
  </si>
  <si>
    <t>79 DRÁT</t>
  </si>
  <si>
    <t>80</t>
  </si>
  <si>
    <t>Drát 8 AlMgSi T/4 drát o 8mm AlMgSi T/4 (0, 135kg/m) měkký, pevně</t>
  </si>
  <si>
    <t>81</t>
  </si>
  <si>
    <t>JÍMACÍ TYČ A OCHRANNÁ TRUBKA</t>
  </si>
  <si>
    <t>81 JÍMACÍ TYČ A OCHRANNÁ TRUBKA</t>
  </si>
  <si>
    <t>82</t>
  </si>
  <si>
    <t xml:space="preserve">JR 1,5 18/10t AlMgSi trubková, L 1500mm </t>
  </si>
  <si>
    <t>83</t>
  </si>
  <si>
    <t>ODDÁLENÝ HROMOSVOD</t>
  </si>
  <si>
    <t>83 ODDÁLENÝ HROMOSVOD</t>
  </si>
  <si>
    <t>84</t>
  </si>
  <si>
    <t xml:space="preserve">DOHS ,,T,, držák oddáleného hromosvodu </t>
  </si>
  <si>
    <t>85</t>
  </si>
  <si>
    <t xml:space="preserve">ITJc 68 izolační tyč pro jímací tyč 680mm </t>
  </si>
  <si>
    <t>86</t>
  </si>
  <si>
    <t>OCHRANNÝ ÚHELNÍK A DRŽÁKY</t>
  </si>
  <si>
    <t>86 OCHRANNÝ ÚHELNÍK A DRŽÁKY</t>
  </si>
  <si>
    <t>87</t>
  </si>
  <si>
    <t xml:space="preserve">OU 2,0 ochranný úhelník, L 2000mm </t>
  </si>
  <si>
    <t>88</t>
  </si>
  <si>
    <t>DUDa-22 držák ochranného úhelníku do dřeva, L 220mm</t>
  </si>
  <si>
    <t>89</t>
  </si>
  <si>
    <t>SVORKA HROMOSVODNÍ,UZEMŇOVACÍ</t>
  </si>
  <si>
    <t>89 SVORKA HROMOSVODNÍ,UZEMŇOVACÍ</t>
  </si>
  <si>
    <t>90</t>
  </si>
  <si>
    <t xml:space="preserve">SS spojovací </t>
  </si>
  <si>
    <t>91</t>
  </si>
  <si>
    <t xml:space="preserve">SZb zkušební - litinová </t>
  </si>
  <si>
    <t>92</t>
  </si>
  <si>
    <t xml:space="preserve">SJ 1b k jímací tyči,D=18, dvoušroubová </t>
  </si>
  <si>
    <t>93</t>
  </si>
  <si>
    <t xml:space="preserve">SOb na okapové žlaby </t>
  </si>
  <si>
    <t xml:space="preserve">držák vedení na hřeben střechy(DEHN 204 029) </t>
  </si>
  <si>
    <t xml:space="preserve">držák vedení s lepícím páskem(DEHN 297 120) </t>
  </si>
  <si>
    <t>PODPĚRA VEDENÍ</t>
  </si>
  <si>
    <t>96 PODPĚRA VEDENÍ</t>
  </si>
  <si>
    <t xml:space="preserve">PV1p-55 do zdiva, L 55mm, plastová </t>
  </si>
  <si>
    <t>98 ZEMNIČE</t>
  </si>
  <si>
    <t xml:space="preserve">Štítek, štítek označení svodu </t>
  </si>
  <si>
    <t>100</t>
  </si>
  <si>
    <t>MONTÁŽNÍ PRÁCE</t>
  </si>
  <si>
    <t>100 MONTÁŽNÍ PRÁCE</t>
  </si>
  <si>
    <t>101</t>
  </si>
  <si>
    <t xml:space="preserve">Tvarování mont.dílu </t>
  </si>
  <si>
    <t>102</t>
  </si>
  <si>
    <t>PRŮRAZ CIHLOVÝM ZDIVEM</t>
  </si>
  <si>
    <t>102 PRŮRAZ CIHLOVÝM ZDIVEM</t>
  </si>
  <si>
    <t>103</t>
  </si>
  <si>
    <t xml:space="preserve">O tloušťce 15cm </t>
  </si>
  <si>
    <t>104</t>
  </si>
  <si>
    <t xml:space="preserve">O tloušťce 30cm </t>
  </si>
  <si>
    <t>105</t>
  </si>
  <si>
    <t>PRŮRAZ BETONOVOU ZDÍ</t>
  </si>
  <si>
    <t>105 PRŮRAZ BETONOVOU ZDÍ</t>
  </si>
  <si>
    <t>106</t>
  </si>
  <si>
    <t>108</t>
  </si>
  <si>
    <t>CIHELNEM DO PLOCHY 25 dm2</t>
  </si>
  <si>
    <t>108 CIHELNEM DO PLOCHY 25 dm2</t>
  </si>
  <si>
    <t>109</t>
  </si>
  <si>
    <t xml:space="preserve">Hl.150mm </t>
  </si>
  <si>
    <t>111</t>
  </si>
  <si>
    <t>CIHELNEM PRO KRABICE</t>
  </si>
  <si>
    <t>111 CIHELNEM PRO KRABICE</t>
  </si>
  <si>
    <t xml:space="preserve">100x100x50 mm </t>
  </si>
  <si>
    <t xml:space="preserve">150x150x100 mm </t>
  </si>
  <si>
    <t xml:space="preserve">Sire 30 mm </t>
  </si>
  <si>
    <t>118</t>
  </si>
  <si>
    <t>CIHELNEM - HLOUBKA 50mm</t>
  </si>
  <si>
    <t>118 CIHELNEM - HLOUBKA 50mm</t>
  </si>
  <si>
    <t>119</t>
  </si>
  <si>
    <t xml:space="preserve">Sire 70 mm </t>
  </si>
  <si>
    <t>120</t>
  </si>
  <si>
    <t xml:space="preserve">Sire 150 mm </t>
  </si>
  <si>
    <t>122</t>
  </si>
  <si>
    <t>Z TVARNIC - HLOUBKA 30mm</t>
  </si>
  <si>
    <t>122 Z TVARNIC - HLOUBKA 30mm</t>
  </si>
  <si>
    <t>123</t>
  </si>
  <si>
    <t>124</t>
  </si>
  <si>
    <t>HODINOVE ZUCTOVACI SAZBY</t>
  </si>
  <si>
    <t>124 HODINOVE ZUCTOVACI SAZBY</t>
  </si>
  <si>
    <t>125</t>
  </si>
  <si>
    <t xml:space="preserve">Demontaz, odpojení stavajicí instalace </t>
  </si>
  <si>
    <t>hod</t>
  </si>
  <si>
    <t>126</t>
  </si>
  <si>
    <t xml:space="preserve">Vyhledani pripojovaciho mista </t>
  </si>
  <si>
    <t>127</t>
  </si>
  <si>
    <t xml:space="preserve">Priprava ke komplexni zkousce </t>
  </si>
  <si>
    <t>128</t>
  </si>
  <si>
    <t xml:space="preserve">Zkusebni provoz </t>
  </si>
  <si>
    <t>129</t>
  </si>
  <si>
    <t xml:space="preserve">Zabezpeceni pracoviste </t>
  </si>
  <si>
    <t>130</t>
  </si>
  <si>
    <t xml:space="preserve">Montaz </t>
  </si>
  <si>
    <t>131</t>
  </si>
  <si>
    <t xml:space="preserve">Projektová dokumentace skutečného provedení </t>
  </si>
  <si>
    <t>132</t>
  </si>
  <si>
    <t>SPOLUPRACE S DODAVATELEM PRI</t>
  </si>
  <si>
    <t>132 SPOLUPRACE S DODAVATELEM PRI</t>
  </si>
  <si>
    <t>133</t>
  </si>
  <si>
    <t xml:space="preserve">zapojovani a zkouskach </t>
  </si>
  <si>
    <t>134</t>
  </si>
  <si>
    <t>KOORDINACE POSTUPU PRACI</t>
  </si>
  <si>
    <t>134 KOORDINACE POSTUPU PRACI</t>
  </si>
  <si>
    <t>135</t>
  </si>
  <si>
    <t xml:space="preserve">S ostatnimi profesemi </t>
  </si>
  <si>
    <t>137</t>
  </si>
  <si>
    <t>DLE CSN 331500</t>
  </si>
  <si>
    <t>137 DLE CSN 331500</t>
  </si>
  <si>
    <t>138</t>
  </si>
  <si>
    <t xml:space="preserve">Revizni technik </t>
  </si>
  <si>
    <t>139</t>
  </si>
  <si>
    <t xml:space="preserve">Spoluprace s reviz.technikem </t>
  </si>
  <si>
    <t>140</t>
  </si>
  <si>
    <t>VYTÝČENÍ TRATI</t>
  </si>
  <si>
    <t>140 VYTÝČENÍ TRATI</t>
  </si>
  <si>
    <t>141</t>
  </si>
  <si>
    <t xml:space="preserve">Venkovní vedení nn v přehledném terénu </t>
  </si>
  <si>
    <t>km</t>
  </si>
  <si>
    <t>142</t>
  </si>
  <si>
    <t>HLOUBENÍ KABELOVÉ RÝHY</t>
  </si>
  <si>
    <t>142 HLOUBENÍ KABELOVÉ RÝHY</t>
  </si>
  <si>
    <t>143</t>
  </si>
  <si>
    <t xml:space="preserve">Zemina třídy 3, šíře 300mm,hloubka 800mm </t>
  </si>
  <si>
    <t>144</t>
  </si>
  <si>
    <t>ZÁHOZ KABELOVÉ RÝHY</t>
  </si>
  <si>
    <t>144 ZÁHOZ KABELOVÉ RÝHY</t>
  </si>
  <si>
    <t>145</t>
  </si>
  <si>
    <t>146</t>
  </si>
  <si>
    <t>ZŘÍZENÍ KABELOVÉHO LOŽE</t>
  </si>
  <si>
    <t>146 ZŘÍZENÍ KABELOVÉHO LOŽE</t>
  </si>
  <si>
    <t>147</t>
  </si>
  <si>
    <t>Z kopaného písku, bez zakrytí, šíře do 65cm, tloušťka 10cm</t>
  </si>
  <si>
    <t>148</t>
  </si>
  <si>
    <t>ÚPRAVA POVRCHU</t>
  </si>
  <si>
    <t>148 ÚPRAVA POVRCHU</t>
  </si>
  <si>
    <t>149</t>
  </si>
  <si>
    <t xml:space="preserve">Provizorní úprava terénu v zemina třídy 3 </t>
  </si>
  <si>
    <t>n.c.602</t>
  </si>
  <si>
    <t xml:space="preserve">PPV 6% </t>
  </si>
  <si>
    <t xml:space="preserve">Doprava apřesun </t>
  </si>
  <si>
    <t>3181,82+883,84</t>
  </si>
  <si>
    <t>5 elektroinstalace</t>
  </si>
  <si>
    <t>Přípojka plynu</t>
  </si>
  <si>
    <t>132301111R00</t>
  </si>
  <si>
    <t xml:space="preserve">Hloubení rýh š.do 60 cm v hor.4 do 100 m3,STROJNĚ </t>
  </si>
  <si>
    <t>Rozvody:20*1,2*0,6</t>
  </si>
  <si>
    <t>132301119R00</t>
  </si>
  <si>
    <t xml:space="preserve">Příplatek za lepivost - hloubení rýh 60 cm v hor.4 </t>
  </si>
  <si>
    <t>14,4*0,4</t>
  </si>
  <si>
    <t>151101101R00</t>
  </si>
  <si>
    <t xml:space="preserve">Pažení a rozepření stěn rýh - příložné - hl. do 2m </t>
  </si>
  <si>
    <t>Potrubí:20*2*2</t>
  </si>
  <si>
    <t>151101111R00</t>
  </si>
  <si>
    <t xml:space="preserve">Odstranění pažení stěn rýh - příložné - hl. do 2 m </t>
  </si>
  <si>
    <t>162701105R00</t>
  </si>
  <si>
    <t xml:space="preserve">Vodorovné přemístění výkopku z hor.1-4 do 10000 m </t>
  </si>
  <si>
    <t>14,4-6,6</t>
  </si>
  <si>
    <t>162702199R00</t>
  </si>
  <si>
    <t xml:space="preserve">Poplatek za skládku zeminy </t>
  </si>
  <si>
    <t>171201201R00</t>
  </si>
  <si>
    <t xml:space="preserve">Uložení sypaniny na skládku </t>
  </si>
  <si>
    <t>174101101R00</t>
  </si>
  <si>
    <t xml:space="preserve">Zásyp jam, rýh, šachet se zhutněním </t>
  </si>
  <si>
    <t>cv:14,4</t>
  </si>
  <si>
    <t>odpočet:</t>
  </si>
  <si>
    <t>lože:-1,8</t>
  </si>
  <si>
    <t>obsyp:-6</t>
  </si>
  <si>
    <t>175101101R00</t>
  </si>
  <si>
    <t xml:space="preserve">Obsyp a zásyp potrubí bez prohození sypaniny </t>
  </si>
  <si>
    <t>Obsyp přípojky:20*0,6*0,5</t>
  </si>
  <si>
    <t>58152195</t>
  </si>
  <si>
    <t>Písek kopaný Nr</t>
  </si>
  <si>
    <t>1,8*1,89</t>
  </si>
  <si>
    <t>58337320</t>
  </si>
  <si>
    <t>Štěrkopísek frakce 0-8 C</t>
  </si>
  <si>
    <t>T</t>
  </si>
  <si>
    <t>6*1,89</t>
  </si>
  <si>
    <t>Podkladní a vedlejší konstrukce</t>
  </si>
  <si>
    <t>45 Podkladní a vedlejší konstrukce</t>
  </si>
  <si>
    <t>451573111R00</t>
  </si>
  <si>
    <t xml:space="preserve">Lože pod potrubí ze štěrkopísku do 63 mm </t>
  </si>
  <si>
    <t>Rozvody:20*0,6*0,15</t>
  </si>
  <si>
    <t>871511101R00</t>
  </si>
  <si>
    <t xml:space="preserve">Montáž plast.potrubí ve výkopu do DN 150 mm </t>
  </si>
  <si>
    <t>28613953.A</t>
  </si>
  <si>
    <t>Trubka tlaková plyn d 32x3,0 mm PE100 SDR 11</t>
  </si>
  <si>
    <t>998276101R00</t>
  </si>
  <si>
    <t xml:space="preserve">Přesun hmot, trubní vedení plastová, otevř. výkop </t>
  </si>
  <si>
    <t>723</t>
  </si>
  <si>
    <t>Vnitřní plynovod</t>
  </si>
  <si>
    <t>723 Vnitřní plynovod</t>
  </si>
  <si>
    <t>723190901R00</t>
  </si>
  <si>
    <t xml:space="preserve">Uzavření nebo otevření plynového potrubí </t>
  </si>
  <si>
    <t xml:space="preserve">Odvzdušnění a napuštění plynového potrubí </t>
  </si>
  <si>
    <t>723190909R00</t>
  </si>
  <si>
    <t xml:space="preserve">Zkouška tlaková  plynového potrubí </t>
  </si>
  <si>
    <t>723230154U00</t>
  </si>
  <si>
    <t xml:space="preserve">Hadice flex PN1 dl-80cm uzávěr plyn </t>
  </si>
  <si>
    <t>723239103R00</t>
  </si>
  <si>
    <t xml:space="preserve">Montáž plynovodních armatur, 2 závity, G 1 </t>
  </si>
  <si>
    <t>723260801R00</t>
  </si>
  <si>
    <t xml:space="preserve">Montáž plynoměrů G6 </t>
  </si>
  <si>
    <t>38822272</t>
  </si>
  <si>
    <t>Plynoměr membránový BK G 6 se šroubením</t>
  </si>
  <si>
    <t>42243411.M</t>
  </si>
  <si>
    <t>Regulátor tlaku plynu</t>
  </si>
  <si>
    <t>551310052</t>
  </si>
  <si>
    <t xml:space="preserve">Kohout kulový plyn 1" </t>
  </si>
  <si>
    <t>592891197</t>
  </si>
  <si>
    <t xml:space="preserve">Schránka plynoměru </t>
  </si>
  <si>
    <t>998723202R00</t>
  </si>
  <si>
    <t xml:space="preserve">Přesun hmot pro vnitřní plynovod, výšky do 12 m </t>
  </si>
  <si>
    <t>733121154R00</t>
  </si>
  <si>
    <t xml:space="preserve">Potrubí hladké bezešvé níz./středotlaké D 31,8x2,6 </t>
  </si>
  <si>
    <t>733123914R00</t>
  </si>
  <si>
    <t xml:space="preserve">Svařovaný spoj potrubí ocelového hladkéh D 31,8 mm </t>
  </si>
  <si>
    <t>460490012R00</t>
  </si>
  <si>
    <t xml:space="preserve">Fólie výstražná z PVC, šířka 33 cm </t>
  </si>
  <si>
    <t>6 Přípojka plynu</t>
  </si>
  <si>
    <t>Přípojka vodovodu</t>
  </si>
  <si>
    <t>Rozvody:10*2,0*0,6</t>
  </si>
  <si>
    <t>12*0,4</t>
  </si>
  <si>
    <t>Potrubí:10*2*2</t>
  </si>
  <si>
    <t>12-8,1</t>
  </si>
  <si>
    <t>cv:12</t>
  </si>
  <si>
    <t>lože:-0,9</t>
  </si>
  <si>
    <t>obsyp:-3</t>
  </si>
  <si>
    <t>Obsyp přípojky:10*0,6*0,5</t>
  </si>
  <si>
    <t>0,9*1,89</t>
  </si>
  <si>
    <t>3*1,89</t>
  </si>
  <si>
    <t>Rozvody:10*0,6*0,15</t>
  </si>
  <si>
    <t>892351111R00</t>
  </si>
  <si>
    <t xml:space="preserve">Tlaková zkouška vodovodního potrubí do DN 200 </t>
  </si>
  <si>
    <t>28613954.A</t>
  </si>
  <si>
    <t>Trubka tlaková d 40x3,7 mm PE100 SDR 11</t>
  </si>
  <si>
    <t>Potrubí z trub z plastických hmot</t>
  </si>
  <si>
    <t>87 Potrubí z trub z plastických hmot</t>
  </si>
  <si>
    <t>422913303</t>
  </si>
  <si>
    <t xml:space="preserve">Souprava zemní AVK teleskopická DN 40-50,max.2,9m </t>
  </si>
  <si>
    <t>722190901R00</t>
  </si>
  <si>
    <t xml:space="preserve">Uzavření/otevření vodovodního potrubí </t>
  </si>
  <si>
    <t>891181111R00</t>
  </si>
  <si>
    <t xml:space="preserve">Montáž vodovod armatur a fitinek ve výkopu do DN40 </t>
  </si>
  <si>
    <t>341100630001</t>
  </si>
  <si>
    <t xml:space="preserve">Signalizační vodič CYKY 4,0 mm2 </t>
  </si>
  <si>
    <t>42228258</t>
  </si>
  <si>
    <t>Šoupátko DN 2" pro dom.příp. - voda</t>
  </si>
  <si>
    <t>42273512</t>
  </si>
  <si>
    <t>Pás navrtávací HOD kulový kohout DN80-500,G2"</t>
  </si>
  <si>
    <t>42291360</t>
  </si>
  <si>
    <t>Poklop AVK uliční šoupátkový 7.2.13</t>
  </si>
  <si>
    <t>230160121R00</t>
  </si>
  <si>
    <t xml:space="preserve">Kontrola hygienické nezávadnosti vody </t>
  </si>
  <si>
    <t>7 Přípojka vodovodu</t>
  </si>
  <si>
    <t>Dešťová kanalizace</t>
  </si>
  <si>
    <t>Rozvody:35*1,2*0,6</t>
  </si>
  <si>
    <t>Nádrž:2*2*2,5</t>
  </si>
  <si>
    <t>35,2*0,4</t>
  </si>
  <si>
    <t>Potrubí:35*1,2*2</t>
  </si>
  <si>
    <t>35,2-12,8873</t>
  </si>
  <si>
    <t>cv:35,2</t>
  </si>
  <si>
    <t>lože:-4,0875</t>
  </si>
  <si>
    <t>obsyp:-10,2252</t>
  </si>
  <si>
    <t>Nádrž:-2*2*2</t>
  </si>
  <si>
    <t>Obsyp potrubí:35*0,6*0,5</t>
  </si>
  <si>
    <t>Odpočet:-(3,14*0,05*0,05*35)</t>
  </si>
  <si>
    <t>4,0875*1,89</t>
  </si>
  <si>
    <t>10,2252*1,89</t>
  </si>
  <si>
    <t>Rozvody:35*0,6*0,15</t>
  </si>
  <si>
    <t>Nádrž:2,5*2,5*0,15</t>
  </si>
  <si>
    <t>871111101R00</t>
  </si>
  <si>
    <t xml:space="preserve">M.plast.pot. ve výkopu na gum.těsnění do DN 150 mm </t>
  </si>
  <si>
    <t>28611260.A</t>
  </si>
  <si>
    <t>Trubka kanalizační KGEM SN 8 PVC 160x4,7x1000</t>
  </si>
  <si>
    <t>28651702.A</t>
  </si>
  <si>
    <t>Odbočka kanalizační KGEA 125/ 125/45° PVC</t>
  </si>
  <si>
    <t>721242110R00</t>
  </si>
  <si>
    <t xml:space="preserve">Lapač střešních splavenin DN125 </t>
  </si>
  <si>
    <t>230060002R00</t>
  </si>
  <si>
    <t xml:space="preserve">Montáž nádrže do 10 m3 </t>
  </si>
  <si>
    <t>28697977</t>
  </si>
  <si>
    <t>Nádrž akumulační 5000 l plastová samonostná možnost kotvení. vč. poklopu</t>
  </si>
  <si>
    <t>8 Dešťová kanalizace</t>
  </si>
  <si>
    <t>Přípojka splaškové kanalizace</t>
  </si>
  <si>
    <t>119001412R00</t>
  </si>
  <si>
    <t>Dočasné zajištění podzemního potrubí nebo vedení betonového potrubí</t>
  </si>
  <si>
    <t>119001421R00</t>
  </si>
  <si>
    <t>Dočasné zajištění podzemního potrubí nebo vedení kabelů do 3 kabelů</t>
  </si>
  <si>
    <t>121101101R00</t>
  </si>
  <si>
    <t xml:space="preserve">Sejmutí ornice s přemístěním na vzdálenost do 50 m </t>
  </si>
  <si>
    <t>18,80*0,80*0,15</t>
  </si>
  <si>
    <t>130001101R00</t>
  </si>
  <si>
    <t>Příplatek k cenám za ztížené vykopávky v horninách jakékoliv třídy</t>
  </si>
  <si>
    <t>(0,80*(0,50+0,30+0,50)*(0,50+0,30+1,00))*2</t>
  </si>
  <si>
    <t>132201211R00</t>
  </si>
  <si>
    <t>Hloubení rýh šířky přes 60 do 200 cm do 100 m3, v hornině 3, hloubení strojně</t>
  </si>
  <si>
    <t>0</t>
  </si>
  <si>
    <t xml:space="preserve">  přípojka : </t>
  </si>
  <si>
    <t xml:space="preserve">  23,30*0,80*(1,01+1,65)/2*0,5</t>
  </si>
  <si>
    <t xml:space="preserve">  šachta : </t>
  </si>
  <si>
    <t xml:space="preserve">  1,80*(1,80-0,80)*1,28*0,5</t>
  </si>
  <si>
    <t>132201219R00</t>
  </si>
  <si>
    <t>Hloubení rýh šířky přes 60 do 200 cm příplatek za lepivost, v hornině 3,</t>
  </si>
  <si>
    <t>132301211R00</t>
  </si>
  <si>
    <t>Hloubení rýh šířky přes 60 do 200 cm do 100 m3, v hornině 4, hloubení strojně</t>
  </si>
  <si>
    <t>132301219R00</t>
  </si>
  <si>
    <t>Hloubení rýh šířky přes 60 do 200 cm příplatek za lepivost, v hornině 4,</t>
  </si>
  <si>
    <t>161101101R00</t>
  </si>
  <si>
    <t>Svislé přemístění výkopku z horniny 1 až 4, při hloubce výkopu přes 1 do 2,5 m</t>
  </si>
  <si>
    <t>Vodorovné přemístění výkopku z horniny 1 až 4, na vzdálenost přes 9 000  do 10 000 m</t>
  </si>
  <si>
    <t xml:space="preserve">ck : </t>
  </si>
  <si>
    <t>27,095</t>
  </si>
  <si>
    <t xml:space="preserve">odpočet : </t>
  </si>
  <si>
    <t>-16,43</t>
  </si>
  <si>
    <t xml:space="preserve">šd pod zp : </t>
  </si>
  <si>
    <t>4,50*0,80*0,55</t>
  </si>
  <si>
    <t>Uložení sypaniny na dočasnou skládku tak, že na 1 m2 plochy připadá přes 2 m3 výkopku nebo ornice</t>
  </si>
  <si>
    <t>Zásyp sypaninou se zhutněním jam, šachet, rýh nebo kolem objektů v těchto vykopávkách</t>
  </si>
  <si>
    <t xml:space="preserve">lože : </t>
  </si>
  <si>
    <t>-1,86</t>
  </si>
  <si>
    <t xml:space="preserve">obsyp : </t>
  </si>
  <si>
    <t>-8,39</t>
  </si>
  <si>
    <t xml:space="preserve">šachta : </t>
  </si>
  <si>
    <t>-3,14*0,32*0,32*1,28</t>
  </si>
  <si>
    <t>Obsyp potrubí bez prohození sypaniny, bez dodávky obsypového materiálu</t>
  </si>
  <si>
    <t>23,30*0,80*0,45</t>
  </si>
  <si>
    <t>180402111R00</t>
  </si>
  <si>
    <t xml:space="preserve">Založení trávníku parkového výsevem v rovině </t>
  </si>
  <si>
    <t>18,80*0,80</t>
  </si>
  <si>
    <t>181301102R00</t>
  </si>
  <si>
    <t>Rozprostření a urovnání ornice v rovině v souvislé ploše do 500 m2, tloušťka vrstvy přes 100 do 150</t>
  </si>
  <si>
    <t>183403114R00</t>
  </si>
  <si>
    <t xml:space="preserve">Obdělání půdy kultivátorováním v rovině </t>
  </si>
  <si>
    <t>15,04*3</t>
  </si>
  <si>
    <t>183403151R00</t>
  </si>
  <si>
    <t xml:space="preserve">Obdělání půdy smykováním, v rovině </t>
  </si>
  <si>
    <t>183403152R00</t>
  </si>
  <si>
    <t xml:space="preserve">Obdělání půdy vláčením, v rovině </t>
  </si>
  <si>
    <t>183403153R00</t>
  </si>
  <si>
    <t xml:space="preserve">Obdělání půdy hrabáním, v rovině </t>
  </si>
  <si>
    <t xml:space="preserve">Poplatky za skládku horniny 1- 4 </t>
  </si>
  <si>
    <t>00572465R</t>
  </si>
  <si>
    <t xml:space="preserve">Směs travní standard balení 25 kg PROFI </t>
  </si>
  <si>
    <t>15,04*0,03</t>
  </si>
  <si>
    <t>58337310R</t>
  </si>
  <si>
    <t xml:space="preserve">štěrkopísek frakce 0,0 až 4,0 mm, třída B </t>
  </si>
  <si>
    <t>8,39*2,00</t>
  </si>
  <si>
    <t>58344197R</t>
  </si>
  <si>
    <t xml:space="preserve">štěrkodrť frakce 0,0 až 63,0 mm, třída A </t>
  </si>
  <si>
    <t>4,50*0,80*0,55*2,00</t>
  </si>
  <si>
    <t>Přípravné a přidružené práce</t>
  </si>
  <si>
    <t>11 Přípravné a přidružené práce</t>
  </si>
  <si>
    <t>113107310R00</t>
  </si>
  <si>
    <t>Odstranění podkladů nebo krytů z kameniva těženého , v ploše jednotlivě do 50 m2, tloušťka vrstvy 100</t>
  </si>
  <si>
    <t>4,00*0,80</t>
  </si>
  <si>
    <t>0,50*0,80</t>
  </si>
  <si>
    <t>113107520R00</t>
  </si>
  <si>
    <t>Odstranění podkladů nebo krytů z kameniva hrubého drceného, v ploše jednotlivě do 50 m2, tloušťka vr</t>
  </si>
  <si>
    <t>113108310R00</t>
  </si>
  <si>
    <t>Odstranění podkladů nebo krytů živičných, v ploše jednotlivě do 50 m2, tloušťka vrstvy 100 mm</t>
  </si>
  <si>
    <t>4,00*1,20</t>
  </si>
  <si>
    <t>0,50*1,20</t>
  </si>
  <si>
    <t>Lože pod potrubí, stoky a drobné objekty z písku a štěrkopísku  do 65 mm</t>
  </si>
  <si>
    <t>23,30*0,80*0,10</t>
  </si>
  <si>
    <t>Podkladní vrstvy komunikací a zpevněných ploch</t>
  </si>
  <si>
    <t>56 Podkladní vrstvy komunikací a zpevněných ploch</t>
  </si>
  <si>
    <t>566903111R00</t>
  </si>
  <si>
    <t>Vyspravení podkladu po překopech kamenivem hrubým drceným</t>
  </si>
  <si>
    <t>4,00*0,80*0,25*2,00</t>
  </si>
  <si>
    <t>0,50*0,80*0,25*2,00</t>
  </si>
  <si>
    <t>566904111R00</t>
  </si>
  <si>
    <t>Vyspravení podkladu po překopech kamenivem obalovaným asfaltem</t>
  </si>
  <si>
    <t>4,00*0,80*0,10*2,35</t>
  </si>
  <si>
    <t>0,50*0,80*0,10*2,35</t>
  </si>
  <si>
    <t>Kryty štěrkových a živičných komunikací</t>
  </si>
  <si>
    <t>57 Kryty štěrkových a živičných komunikací</t>
  </si>
  <si>
    <t>572952111R00</t>
  </si>
  <si>
    <t>Vyspravení krytu po překopech pro inženýrské sítě asfaltovým betonem, po zhutnění tloušťky 30 až 50</t>
  </si>
  <si>
    <t>573111113R00</t>
  </si>
  <si>
    <t>Postřik živičný infiltrační s posypem kamenivem v množství 1,5 kg/m2</t>
  </si>
  <si>
    <t>573231111R00</t>
  </si>
  <si>
    <t>Postřik živičný spojovací bez posypu kamenivem ze silniční emulze, v množství od 0,5 do 0,7 kg/m2</t>
  </si>
  <si>
    <t>871313121R00</t>
  </si>
  <si>
    <t>Montáž potrubí z trub z plastů těsněných gumovým kroužkem  DN 150 mm</t>
  </si>
  <si>
    <t>Montáž tvarovek na potrubí z trub z plastů těsněných gumovým kroužkem jednoosých DN 150 mm</t>
  </si>
  <si>
    <t>286111903T1</t>
  </si>
  <si>
    <t>trubka plastová kanalizační PVC, hladká, s hrdlem, Sn 10 kN/m2, D = 160,0 mm, l = 6á000</t>
  </si>
  <si>
    <t>23,30/6,00*1,093</t>
  </si>
  <si>
    <t>28651692.AR</t>
  </si>
  <si>
    <t>redukce excentrická, PVC, d = 160,0 mm, d2 = 125 mm, l = 180 mm, hladká, hrdlová</t>
  </si>
  <si>
    <t>Ostatní konstrukce na trubním vedení</t>
  </si>
  <si>
    <t>89 Ostatní konstrukce na trubním vedení</t>
  </si>
  <si>
    <t>892575111R00</t>
  </si>
  <si>
    <t>Zkoušky těsnosti kanalizačního potrubí zabezpečení konců a zkouška vzduchem kanalizačního potrubí</t>
  </si>
  <si>
    <t>úsek</t>
  </si>
  <si>
    <t>899711122R00</t>
  </si>
  <si>
    <t>Výstražné fólie výstražná fólie pro kanalizaci, šířka 30 cm</t>
  </si>
  <si>
    <t>89001</t>
  </si>
  <si>
    <t>Napojení na stáv.bet.kanalizaci (navrtání, vložení tvarovky a zapravení)</t>
  </si>
  <si>
    <t>894431423RAA</t>
  </si>
  <si>
    <t>Šachty plastové plastové šachty z dílců D 600 mm, dno sběrné s výkyvnými hrdly, D 160 mm, délka šach</t>
  </si>
  <si>
    <t>Doplňující práce na komunikaci</t>
  </si>
  <si>
    <t>91 Doplňující práce na komunikaci</t>
  </si>
  <si>
    <t>599141111R00</t>
  </si>
  <si>
    <t>Vyplnění spár mezi silničními panely živičnou zálivkou</t>
  </si>
  <si>
    <t>919731122R00</t>
  </si>
  <si>
    <t>Zarovnání styčné plochy podkladu nebo krytu živičné, tloušťky přes 50 do 100 mm</t>
  </si>
  <si>
    <t>919735112R00</t>
  </si>
  <si>
    <t>Řezání stávajících krytů nebo podkladů živičných, hloubky přes 50 do 100 mm</t>
  </si>
  <si>
    <t>4,00*2</t>
  </si>
  <si>
    <t>0,50*2</t>
  </si>
  <si>
    <t>D96</t>
  </si>
  <si>
    <t>Přesuny suti a vybouraných hmot</t>
  </si>
  <si>
    <t>D96 Přesuny suti a vybouraných hmot</t>
  </si>
  <si>
    <t>979082213R00</t>
  </si>
  <si>
    <t>Vodorovná doprava suti po suchu bez naložení, ale se složením a hrubým urovnáním na vzdálenost do 1</t>
  </si>
  <si>
    <t xml:space="preserve">24,25,26, : </t>
  </si>
  <si>
    <t>Součet, : 3,56400</t>
  </si>
  <si>
    <t>979082219R00</t>
  </si>
  <si>
    <t>Vodorovná doprava suti po suchu příplatek k ceně za každý další i započatý 1 km přes 1 km</t>
  </si>
  <si>
    <t>Součet, : 32,07600</t>
  </si>
  <si>
    <t>979990001R00</t>
  </si>
  <si>
    <t xml:space="preserve">Poplatek za skládku stavební suti </t>
  </si>
  <si>
    <t>Součet: 3,56400</t>
  </si>
  <si>
    <t xml:space="preserve">1,2,21,22,23,27,28,29,30,31,32,34,35,36,37,41, : </t>
  </si>
  <si>
    <t>Součet, : 27,86530</t>
  </si>
  <si>
    <t>9 Přípojka splaškové kanalizace</t>
  </si>
  <si>
    <t>Čistírna odpadních vod</t>
  </si>
  <si>
    <t xml:space="preserve">Hloubení šachet v hornině 3 </t>
  </si>
  <si>
    <t>3,17*3,17*2,75*0,50</t>
  </si>
  <si>
    <t>133201109R00</t>
  </si>
  <si>
    <t>Hloubení šachet v hornině 3 příplatek za lepivost horniny</t>
  </si>
  <si>
    <t>133301101R00</t>
  </si>
  <si>
    <t xml:space="preserve">Hloubení šachet v hornině 4 </t>
  </si>
  <si>
    <t>133301109R00</t>
  </si>
  <si>
    <t xml:space="preserve">Hloubení šachet v hornině 4 příplatek za lepivost </t>
  </si>
  <si>
    <t>3,17*3,17*2,75</t>
  </si>
  <si>
    <t>-21,02</t>
  </si>
  <si>
    <t xml:space="preserve">čov : </t>
  </si>
  <si>
    <t>-3,14*0,875*0,875*2,75</t>
  </si>
  <si>
    <t>452321131R00</t>
  </si>
  <si>
    <t>Podkladní a zajišťovací konstrukce ze železobetonu desky pod potrubí, stoky a drobné objekty , z bet</t>
  </si>
  <si>
    <t>2,15*2,15*0,15</t>
  </si>
  <si>
    <t>452351101R00</t>
  </si>
  <si>
    <t>Bednění podkladních a zajišťovacích konstrukcí desek nebo sedlových loží pod potrubí, stoky a dro</t>
  </si>
  <si>
    <t>2,15*0,15*4</t>
  </si>
  <si>
    <t>631361921RT5</t>
  </si>
  <si>
    <t>Výztuž mazanin z betonů a z lehkých betonů ze svařovaných sítí průměr drátu 6 mm, velikost oka 1</t>
  </si>
  <si>
    <t>2,15*2,15*1,15*3,02*0,001</t>
  </si>
  <si>
    <t>890001</t>
  </si>
  <si>
    <t>Domovní čistírna odpadních vod, vč.plastové šachty , kompletní dodávka a montáž</t>
  </si>
  <si>
    <t>998142251R00</t>
  </si>
  <si>
    <t xml:space="preserve">Přesun hmot </t>
  </si>
  <si>
    <t>Hmotnosti z položek s pořadovými čísly:</t>
  </si>
  <si>
    <t xml:space="preserve">9,10,11, : </t>
  </si>
  <si>
    <t>Součet: 1,75623</t>
  </si>
  <si>
    <t>10 Čistírna odpadních vod</t>
  </si>
  <si>
    <t>Slepý rozpočet stavby</t>
  </si>
  <si>
    <t>Zatepl.  elastic, fasáda, EPS F 150 mm, s omítkou pas silikon, zrno 2 mm</t>
  </si>
  <si>
    <t>Zatepl.sys. elastic,  EPS F 30 mm, s omítkou pas silikon, zrno 2 mm</t>
  </si>
  <si>
    <t xml:space="preserve">1220 TRUBKA OHEBNÁ - 20 750N </t>
  </si>
  <si>
    <t xml:space="preserve">1225 TRUBKA OHEBNÁ - 25 750N </t>
  </si>
  <si>
    <t xml:space="preserve">1250 TRUBKA OHEBNÁ - 50 750N </t>
  </si>
  <si>
    <t xml:space="preserve">KF 09050 TRUBKA 50 </t>
  </si>
</sst>
</file>

<file path=xl/styles.xml><?xml version="1.0" encoding="utf-8"?>
<styleSheet xmlns="http://schemas.openxmlformats.org/spreadsheetml/2006/main">
  <numFmts count="5">
    <numFmt numFmtId="164" formatCode="0.0%"/>
    <numFmt numFmtId="165" formatCode="0.0"/>
    <numFmt numFmtId="166" formatCode="dd/mm/yy"/>
    <numFmt numFmtId="167" formatCode="#,##0\ &quot;Kč&quot;"/>
    <numFmt numFmtId="168" formatCode="0.00000"/>
  </numFmts>
  <fonts count="20">
    <font>
      <sz val="10"/>
      <name val="Arial CE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 CE"/>
    </font>
    <font>
      <b/>
      <u/>
      <sz val="12"/>
      <name val="Arial"/>
      <family val="2"/>
      <charset val="238"/>
    </font>
    <font>
      <b/>
      <u/>
      <sz val="10"/>
      <name val="Arial"/>
      <family val="2"/>
      <charset val="238"/>
    </font>
    <font>
      <u/>
      <sz val="10"/>
      <name val="Arial"/>
      <family val="2"/>
      <charset val="238"/>
    </font>
    <font>
      <sz val="10"/>
      <color indexed="9"/>
      <name val="Arial"/>
      <family val="2"/>
      <charset val="238"/>
    </font>
    <font>
      <sz val="8"/>
      <color indexed="9"/>
      <name val="Arial"/>
      <family val="2"/>
      <charset val="238"/>
    </font>
    <font>
      <sz val="8"/>
      <color indexed="12"/>
      <name val="Arial"/>
      <family val="2"/>
      <charset val="238"/>
    </font>
    <font>
      <sz val="10"/>
      <color indexed="12"/>
      <name val="Arial"/>
      <family val="2"/>
      <charset val="238"/>
    </font>
    <font>
      <b/>
      <i/>
      <sz val="10"/>
      <name val="Arial"/>
      <family val="2"/>
      <charset val="238"/>
    </font>
    <font>
      <i/>
      <sz val="8"/>
      <name val="Arial"/>
      <family val="2"/>
      <charset val="238"/>
    </font>
    <font>
      <i/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40"/>
      </patternFill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333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>
      <alignment horizontal="right"/>
    </xf>
    <xf numFmtId="14" fontId="3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49" fontId="1" fillId="0" borderId="0" xfId="0" applyNumberFormat="1" applyFont="1"/>
    <xf numFmtId="0" fontId="5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wrapText="1"/>
    </xf>
    <xf numFmtId="0" fontId="4" fillId="2" borderId="2" xfId="0" applyFont="1" applyFill="1" applyBorder="1" applyAlignment="1">
      <alignment wrapText="1"/>
    </xf>
    <xf numFmtId="0" fontId="4" fillId="2" borderId="3" xfId="0" applyFont="1" applyFill="1" applyBorder="1" applyAlignment="1">
      <alignment wrapText="1"/>
    </xf>
    <xf numFmtId="0" fontId="4" fillId="2" borderId="1" xfId="0" applyFont="1" applyFill="1" applyBorder="1" applyAlignment="1">
      <alignment horizontal="right" wrapText="1"/>
    </xf>
    <xf numFmtId="0" fontId="1" fillId="2" borderId="2" xfId="0" applyFont="1" applyFill="1" applyBorder="1" applyAlignment="1"/>
    <xf numFmtId="0" fontId="4" fillId="2" borderId="2" xfId="0" applyFont="1" applyFill="1" applyBorder="1" applyAlignment="1">
      <alignment horizontal="right" wrapText="1"/>
    </xf>
    <xf numFmtId="0" fontId="4" fillId="2" borderId="3" xfId="0" applyFont="1" applyFill="1" applyBorder="1" applyAlignment="1">
      <alignment horizontal="right" vertical="center"/>
    </xf>
    <xf numFmtId="0" fontId="4" fillId="3" borderId="0" xfId="0" applyFont="1" applyFill="1" applyBorder="1" applyAlignment="1">
      <alignment horizontal="right" wrapText="1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1" fontId="1" fillId="0" borderId="0" xfId="0" applyNumberFormat="1" applyFont="1" applyBorder="1" applyAlignment="1">
      <alignment horizontal="right" vertical="center"/>
    </xf>
    <xf numFmtId="0" fontId="1" fillId="0" borderId="5" xfId="0" applyFont="1" applyBorder="1" applyAlignment="1">
      <alignment vertical="center"/>
    </xf>
    <xf numFmtId="4" fontId="1" fillId="0" borderId="6" xfId="0" applyNumberFormat="1" applyFont="1" applyBorder="1" applyAlignment="1">
      <alignment horizontal="right" vertical="center"/>
    </xf>
    <xf numFmtId="4" fontId="1" fillId="0" borderId="7" xfId="0" applyNumberFormat="1" applyFont="1" applyBorder="1" applyAlignment="1">
      <alignment horizontal="right" vertical="center"/>
    </xf>
    <xf numFmtId="4" fontId="1" fillId="3" borderId="0" xfId="0" applyNumberFormat="1" applyFont="1" applyFill="1" applyBorder="1" applyAlignment="1">
      <alignment vertical="center"/>
    </xf>
    <xf numFmtId="4" fontId="1" fillId="0" borderId="4" xfId="0" applyNumberFormat="1" applyFont="1" applyBorder="1" applyAlignment="1">
      <alignment horizontal="right" vertical="center"/>
    </xf>
    <xf numFmtId="4" fontId="1" fillId="0" borderId="0" xfId="0" applyNumberFormat="1" applyFont="1" applyBorder="1" applyAlignment="1">
      <alignment horizontal="right" vertical="center"/>
    </xf>
    <xf numFmtId="4" fontId="1" fillId="0" borderId="9" xfId="0" applyNumberFormat="1" applyFont="1" applyBorder="1" applyAlignment="1">
      <alignment horizontal="right" vertical="center"/>
    </xf>
    <xf numFmtId="4" fontId="1" fillId="0" borderId="10" xfId="0" applyNumberFormat="1" applyFont="1" applyBorder="1" applyAlignment="1">
      <alignment horizontal="right" vertical="center"/>
    </xf>
    <xf numFmtId="0" fontId="6" fillId="4" borderId="1" xfId="0" applyFont="1" applyFill="1" applyBorder="1" applyAlignment="1">
      <alignment vertical="center"/>
    </xf>
    <xf numFmtId="0" fontId="7" fillId="4" borderId="2" xfId="0" applyFont="1" applyFill="1" applyBorder="1" applyAlignment="1">
      <alignment vertical="center"/>
    </xf>
    <xf numFmtId="0" fontId="1" fillId="4" borderId="2" xfId="0" applyFont="1" applyFill="1" applyBorder="1" applyAlignment="1">
      <alignment vertical="center"/>
    </xf>
    <xf numFmtId="4" fontId="6" fillId="4" borderId="12" xfId="0" applyNumberFormat="1" applyFont="1" applyFill="1" applyBorder="1" applyAlignment="1">
      <alignment horizontal="right" vertical="center"/>
    </xf>
    <xf numFmtId="4" fontId="6" fillId="4" borderId="13" xfId="0" applyNumberFormat="1" applyFont="1" applyFill="1" applyBorder="1" applyAlignment="1">
      <alignment horizontal="right" vertical="center"/>
    </xf>
    <xf numFmtId="4" fontId="7" fillId="3" borderId="0" xfId="0" applyNumberFormat="1" applyFont="1" applyFill="1" applyBorder="1" applyAlignment="1">
      <alignment vertical="center"/>
    </xf>
    <xf numFmtId="0" fontId="2" fillId="0" borderId="0" xfId="0" applyFont="1" applyAlignment="1">
      <alignment horizontal="center"/>
    </xf>
    <xf numFmtId="4" fontId="1" fillId="0" borderId="0" xfId="0" applyNumberFormat="1" applyFont="1"/>
    <xf numFmtId="0" fontId="4" fillId="2" borderId="1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7" xfId="0" applyFont="1" applyBorder="1"/>
    <xf numFmtId="164" fontId="3" fillId="0" borderId="8" xfId="0" applyNumberFormat="1" applyFont="1" applyBorder="1"/>
    <xf numFmtId="3" fontId="4" fillId="0" borderId="16" xfId="0" applyNumberFormat="1" applyFont="1" applyBorder="1" applyAlignment="1">
      <alignment horizontal="right"/>
    </xf>
    <xf numFmtId="3" fontId="3" fillId="0" borderId="8" xfId="0" applyNumberFormat="1" applyFont="1" applyBorder="1" applyAlignment="1">
      <alignment horizontal="right"/>
    </xf>
    <xf numFmtId="3" fontId="3" fillId="0" borderId="16" xfId="0" applyNumberFormat="1" applyFont="1" applyBorder="1" applyAlignment="1">
      <alignment horizontal="right"/>
    </xf>
    <xf numFmtId="165" fontId="1" fillId="0" borderId="17" xfId="0" applyNumberFormat="1" applyFont="1" applyBorder="1"/>
    <xf numFmtId="49" fontId="3" fillId="0" borderId="4" xfId="0" applyNumberFormat="1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0" xfId="0" applyFont="1" applyBorder="1"/>
    <xf numFmtId="164" fontId="3" fillId="0" borderId="5" xfId="0" applyNumberFormat="1" applyFont="1" applyBorder="1"/>
    <xf numFmtId="3" fontId="4" fillId="0" borderId="17" xfId="0" applyNumberFormat="1" applyFont="1" applyBorder="1" applyAlignment="1">
      <alignment horizontal="right"/>
    </xf>
    <xf numFmtId="3" fontId="3" fillId="0" borderId="5" xfId="0" applyNumberFormat="1" applyFont="1" applyBorder="1" applyAlignment="1">
      <alignment horizontal="right"/>
    </xf>
    <xf numFmtId="3" fontId="3" fillId="0" borderId="17" xfId="0" applyNumberFormat="1" applyFont="1" applyBorder="1" applyAlignment="1">
      <alignment horizontal="right"/>
    </xf>
    <xf numFmtId="49" fontId="3" fillId="0" borderId="0" xfId="0" applyNumberFormat="1" applyFont="1" applyBorder="1" applyAlignment="1">
      <alignment horizontal="left"/>
    </xf>
    <xf numFmtId="0" fontId="4" fillId="4" borderId="1" xfId="0" applyFont="1" applyFill="1" applyBorder="1" applyAlignment="1">
      <alignment vertical="center"/>
    </xf>
    <xf numFmtId="49" fontId="4" fillId="4" borderId="2" xfId="0" applyNumberFormat="1" applyFont="1" applyFill="1" applyBorder="1" applyAlignment="1">
      <alignment horizontal="left" vertical="center"/>
    </xf>
    <xf numFmtId="0" fontId="4" fillId="4" borderId="2" xfId="0" applyFont="1" applyFill="1" applyBorder="1" applyAlignment="1">
      <alignment vertical="center"/>
    </xf>
    <xf numFmtId="164" fontId="3" fillId="4" borderId="3" xfId="0" applyNumberFormat="1" applyFont="1" applyFill="1" applyBorder="1"/>
    <xf numFmtId="3" fontId="4" fillId="4" borderId="15" xfId="0" applyNumberFormat="1" applyFont="1" applyFill="1" applyBorder="1" applyAlignment="1">
      <alignment horizontal="right" vertical="center"/>
    </xf>
    <xf numFmtId="165" fontId="4" fillId="4" borderId="15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left" vertical="top" wrapText="1"/>
    </xf>
    <xf numFmtId="0" fontId="4" fillId="2" borderId="15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49" fontId="3" fillId="0" borderId="16" xfId="0" applyNumberFormat="1" applyFont="1" applyBorder="1" applyAlignment="1">
      <alignment horizontal="left"/>
    </xf>
    <xf numFmtId="0" fontId="3" fillId="0" borderId="6" xfId="0" applyFont="1" applyBorder="1" applyAlignment="1">
      <alignment horizontal="left"/>
    </xf>
    <xf numFmtId="49" fontId="3" fillId="0" borderId="17" xfId="0" applyNumberFormat="1" applyFont="1" applyBorder="1" applyAlignment="1">
      <alignment horizontal="left"/>
    </xf>
    <xf numFmtId="0" fontId="3" fillId="0" borderId="4" xfId="0" applyFont="1" applyBorder="1" applyAlignment="1">
      <alignment horizontal="left"/>
    </xf>
    <xf numFmtId="3" fontId="4" fillId="4" borderId="3" xfId="0" applyNumberFormat="1" applyFont="1" applyFill="1" applyBorder="1" applyAlignment="1">
      <alignment horizontal="right" vertical="center"/>
    </xf>
    <xf numFmtId="4" fontId="7" fillId="2" borderId="15" xfId="0" applyNumberFormat="1" applyFont="1" applyFill="1" applyBorder="1" applyAlignment="1">
      <alignment horizontal="center" vertical="center"/>
    </xf>
    <xf numFmtId="165" fontId="3" fillId="0" borderId="16" xfId="0" applyNumberFormat="1" applyFont="1" applyBorder="1"/>
    <xf numFmtId="165" fontId="3" fillId="0" borderId="17" xfId="0" applyNumberFormat="1" applyFont="1" applyBorder="1"/>
    <xf numFmtId="165" fontId="3" fillId="4" borderId="15" xfId="0" applyNumberFormat="1" applyFont="1" applyFill="1" applyBorder="1"/>
    <xf numFmtId="0" fontId="7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164" fontId="3" fillId="0" borderId="7" xfId="0" applyNumberFormat="1" applyFont="1" applyBorder="1"/>
    <xf numFmtId="3" fontId="4" fillId="0" borderId="7" xfId="0" applyNumberFormat="1" applyFont="1" applyBorder="1" applyAlignment="1">
      <alignment horizontal="right"/>
    </xf>
    <xf numFmtId="164" fontId="3" fillId="0" borderId="0" xfId="0" applyNumberFormat="1" applyFont="1" applyBorder="1"/>
    <xf numFmtId="3" fontId="4" fillId="0" borderId="0" xfId="0" applyNumberFormat="1" applyFont="1" applyBorder="1" applyAlignment="1">
      <alignment horizontal="right"/>
    </xf>
    <xf numFmtId="164" fontId="3" fillId="4" borderId="2" xfId="0" applyNumberFormat="1" applyFont="1" applyFill="1" applyBorder="1"/>
    <xf numFmtId="3" fontId="4" fillId="4" borderId="2" xfId="0" applyNumberFormat="1" applyFont="1" applyFill="1" applyBorder="1" applyAlignment="1">
      <alignment horizontal="right" vertical="center"/>
    </xf>
    <xf numFmtId="0" fontId="2" fillId="0" borderId="10" xfId="0" applyFont="1" applyBorder="1" applyAlignment="1">
      <alignment horizontal="centerContinuous" vertical="top"/>
    </xf>
    <xf numFmtId="0" fontId="1" fillId="0" borderId="10" xfId="0" applyFont="1" applyBorder="1" applyAlignment="1">
      <alignment horizontal="centerContinuous"/>
    </xf>
    <xf numFmtId="0" fontId="7" fillId="2" borderId="22" xfId="0" applyFont="1" applyFill="1" applyBorder="1" applyAlignment="1">
      <alignment horizontal="left"/>
    </xf>
    <xf numFmtId="0" fontId="3" fillId="2" borderId="23" xfId="0" applyFont="1" applyFill="1" applyBorder="1" applyAlignment="1">
      <alignment horizontal="centerContinuous"/>
    </xf>
    <xf numFmtId="0" fontId="4" fillId="2" borderId="24" xfId="0" applyFont="1" applyFill="1" applyBorder="1" applyAlignment="1">
      <alignment horizontal="left"/>
    </xf>
    <xf numFmtId="0" fontId="3" fillId="0" borderId="19" xfId="0" applyFont="1" applyBorder="1"/>
    <xf numFmtId="49" fontId="3" fillId="0" borderId="25" xfId="0" applyNumberFormat="1" applyFont="1" applyBorder="1" applyAlignment="1">
      <alignment horizontal="left"/>
    </xf>
    <xf numFmtId="0" fontId="1" fillId="0" borderId="26" xfId="0" applyFont="1" applyBorder="1"/>
    <xf numFmtId="0" fontId="3" fillId="0" borderId="3" xfId="0" applyFont="1" applyBorder="1"/>
    <xf numFmtId="0" fontId="3" fillId="0" borderId="2" xfId="0" applyFont="1" applyBorder="1"/>
    <xf numFmtId="0" fontId="3" fillId="0" borderId="15" xfId="0" applyFont="1" applyBorder="1"/>
    <xf numFmtId="0" fontId="3" fillId="0" borderId="27" xfId="0" applyFont="1" applyBorder="1" applyAlignment="1">
      <alignment horizontal="left"/>
    </xf>
    <xf numFmtId="0" fontId="7" fillId="0" borderId="26" xfId="0" applyFont="1" applyBorder="1"/>
    <xf numFmtId="49" fontId="3" fillId="0" borderId="27" xfId="0" applyNumberFormat="1" applyFont="1" applyBorder="1" applyAlignment="1">
      <alignment horizontal="left"/>
    </xf>
    <xf numFmtId="49" fontId="7" fillId="2" borderId="26" xfId="0" applyNumberFormat="1" applyFont="1" applyFill="1" applyBorder="1"/>
    <xf numFmtId="49" fontId="1" fillId="2" borderId="3" xfId="0" applyNumberFormat="1" applyFont="1" applyFill="1" applyBorder="1"/>
    <xf numFmtId="0" fontId="7" fillId="2" borderId="2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3" fillId="0" borderId="15" xfId="0" applyFont="1" applyFill="1" applyBorder="1"/>
    <xf numFmtId="3" fontId="3" fillId="0" borderId="27" xfId="0" applyNumberFormat="1" applyFont="1" applyBorder="1" applyAlignment="1">
      <alignment horizontal="left"/>
    </xf>
    <xf numFmtId="0" fontId="1" fillId="0" borderId="0" xfId="0" applyFont="1" applyFill="1"/>
    <xf numFmtId="49" fontId="7" fillId="2" borderId="28" xfId="0" applyNumberFormat="1" applyFont="1" applyFill="1" applyBorder="1"/>
    <xf numFmtId="49" fontId="1" fillId="2" borderId="5" xfId="0" applyNumberFormat="1" applyFont="1" applyFill="1" applyBorder="1"/>
    <xf numFmtId="0" fontId="7" fillId="2" borderId="0" xfId="0" applyFont="1" applyFill="1" applyBorder="1"/>
    <xf numFmtId="0" fontId="1" fillId="2" borderId="0" xfId="0" applyFont="1" applyFill="1" applyBorder="1"/>
    <xf numFmtId="49" fontId="3" fillId="0" borderId="15" xfId="0" applyNumberFormat="1" applyFont="1" applyBorder="1" applyAlignment="1">
      <alignment horizontal="left"/>
    </xf>
    <xf numFmtId="0" fontId="3" fillId="0" borderId="29" xfId="0" applyFont="1" applyBorder="1"/>
    <xf numFmtId="0" fontId="3" fillId="0" borderId="15" xfId="0" applyNumberFormat="1" applyFont="1" applyBorder="1"/>
    <xf numFmtId="0" fontId="3" fillId="0" borderId="30" xfId="0" applyNumberFormat="1" applyFont="1" applyBorder="1" applyAlignment="1">
      <alignment horizontal="left"/>
    </xf>
    <xf numFmtId="0" fontId="1" fillId="0" borderId="0" xfId="0" applyNumberFormat="1" applyFont="1" applyBorder="1"/>
    <xf numFmtId="0" fontId="1" fillId="0" borderId="0" xfId="0" applyNumberFormat="1" applyFont="1"/>
    <xf numFmtId="0" fontId="3" fillId="0" borderId="30" xfId="0" applyFont="1" applyBorder="1" applyAlignment="1">
      <alignment horizontal="left"/>
    </xf>
    <xf numFmtId="0" fontId="1" fillId="0" borderId="0" xfId="0" applyFont="1" applyBorder="1"/>
    <xf numFmtId="0" fontId="3" fillId="0" borderId="15" xfId="0" applyFont="1" applyFill="1" applyBorder="1" applyAlignment="1"/>
    <xf numFmtId="0" fontId="3" fillId="0" borderId="30" xfId="0" applyFont="1" applyFill="1" applyBorder="1" applyAlignment="1"/>
    <xf numFmtId="0" fontId="1" fillId="0" borderId="0" xfId="0" applyFont="1" applyFill="1" applyBorder="1" applyAlignment="1"/>
    <xf numFmtId="0" fontId="3" fillId="0" borderId="15" xfId="0" applyFont="1" applyBorder="1" applyAlignment="1"/>
    <xf numFmtId="0" fontId="3" fillId="0" borderId="30" xfId="0" applyFont="1" applyBorder="1" applyAlignment="1"/>
    <xf numFmtId="3" fontId="1" fillId="0" borderId="0" xfId="0" applyNumberFormat="1" applyFont="1"/>
    <xf numFmtId="0" fontId="3" fillId="0" borderId="26" xfId="0" applyFont="1" applyBorder="1"/>
    <xf numFmtId="0" fontId="3" fillId="0" borderId="19" xfId="0" applyFont="1" applyBorder="1" applyAlignment="1">
      <alignment horizontal="left"/>
    </xf>
    <xf numFmtId="0" fontId="3" fillId="0" borderId="31" xfId="0" applyFont="1" applyBorder="1" applyAlignment="1">
      <alignment horizontal="left"/>
    </xf>
    <xf numFmtId="0" fontId="2" fillId="0" borderId="32" xfId="0" applyFont="1" applyBorder="1" applyAlignment="1">
      <alignment horizontal="centerContinuous" vertical="center"/>
    </xf>
    <xf numFmtId="0" fontId="6" fillId="0" borderId="33" xfId="0" applyFont="1" applyBorder="1" applyAlignment="1">
      <alignment horizontal="centerContinuous" vertical="center"/>
    </xf>
    <xf numFmtId="0" fontId="1" fillId="0" borderId="33" xfId="0" applyFont="1" applyBorder="1" applyAlignment="1">
      <alignment horizontal="centerContinuous" vertical="center"/>
    </xf>
    <xf numFmtId="0" fontId="1" fillId="0" borderId="34" xfId="0" applyFont="1" applyBorder="1" applyAlignment="1">
      <alignment horizontal="centerContinuous" vertical="center"/>
    </xf>
    <xf numFmtId="0" fontId="7" fillId="2" borderId="12" xfId="0" applyFont="1" applyFill="1" applyBorder="1" applyAlignment="1">
      <alignment horizontal="left"/>
    </xf>
    <xf numFmtId="0" fontId="1" fillId="2" borderId="13" xfId="0" applyFont="1" applyFill="1" applyBorder="1" applyAlignment="1">
      <alignment horizontal="left"/>
    </xf>
    <xf numFmtId="0" fontId="1" fillId="2" borderId="35" xfId="0" applyFont="1" applyFill="1" applyBorder="1" applyAlignment="1">
      <alignment horizontal="centerContinuous"/>
    </xf>
    <xf numFmtId="0" fontId="7" fillId="2" borderId="13" xfId="0" applyFont="1" applyFill="1" applyBorder="1" applyAlignment="1">
      <alignment horizontal="centerContinuous"/>
    </xf>
    <xf numFmtId="0" fontId="1" fillId="2" borderId="13" xfId="0" applyFont="1" applyFill="1" applyBorder="1" applyAlignment="1">
      <alignment horizontal="centerContinuous"/>
    </xf>
    <xf numFmtId="0" fontId="1" fillId="0" borderId="36" xfId="0" applyFont="1" applyBorder="1"/>
    <xf numFmtId="0" fontId="1" fillId="0" borderId="21" xfId="0" applyFont="1" applyBorder="1"/>
    <xf numFmtId="3" fontId="1" fillId="0" borderId="25" xfId="0" applyNumberFormat="1" applyFont="1" applyBorder="1"/>
    <xf numFmtId="0" fontId="1" fillId="0" borderId="22" xfId="0" applyFont="1" applyBorder="1"/>
    <xf numFmtId="3" fontId="1" fillId="0" borderId="24" xfId="0" applyNumberFormat="1" applyFont="1" applyBorder="1"/>
    <xf numFmtId="0" fontId="1" fillId="0" borderId="23" xfId="0" applyFont="1" applyBorder="1"/>
    <xf numFmtId="3" fontId="1" fillId="0" borderId="2" xfId="0" applyNumberFormat="1" applyFont="1" applyBorder="1"/>
    <xf numFmtId="0" fontId="1" fillId="0" borderId="3" xfId="0" applyFont="1" applyBorder="1"/>
    <xf numFmtId="0" fontId="1" fillId="0" borderId="37" xfId="0" applyFont="1" applyBorder="1"/>
    <xf numFmtId="0" fontId="1" fillId="0" borderId="21" xfId="0" applyFont="1" applyBorder="1" applyAlignment="1">
      <alignment shrinkToFit="1"/>
    </xf>
    <xf numFmtId="0" fontId="1" fillId="0" borderId="38" xfId="0" applyFont="1" applyBorder="1"/>
    <xf numFmtId="0" fontId="1" fillId="0" borderId="28" xfId="0" applyFont="1" applyBorder="1"/>
    <xf numFmtId="3" fontId="1" fillId="0" borderId="41" xfId="0" applyNumberFormat="1" applyFont="1" applyBorder="1"/>
    <xf numFmtId="0" fontId="1" fillId="0" borderId="39" xfId="0" applyFont="1" applyBorder="1"/>
    <xf numFmtId="3" fontId="1" fillId="0" borderId="42" xfId="0" applyNumberFormat="1" applyFont="1" applyBorder="1"/>
    <xf numFmtId="0" fontId="1" fillId="0" borderId="40" xfId="0" applyFont="1" applyBorder="1"/>
    <xf numFmtId="0" fontId="7" fillId="2" borderId="22" xfId="0" applyFont="1" applyFill="1" applyBorder="1"/>
    <xf numFmtId="0" fontId="7" fillId="2" borderId="24" xfId="0" applyFont="1" applyFill="1" applyBorder="1"/>
    <xf numFmtId="0" fontId="7" fillId="2" borderId="23" xfId="0" applyFont="1" applyFill="1" applyBorder="1"/>
    <xf numFmtId="0" fontId="7" fillId="2" borderId="43" xfId="0" applyFont="1" applyFill="1" applyBorder="1"/>
    <xf numFmtId="0" fontId="7" fillId="2" borderId="44" xfId="0" applyFont="1" applyFill="1" applyBorder="1"/>
    <xf numFmtId="0" fontId="1" fillId="0" borderId="5" xfId="0" applyFont="1" applyBorder="1"/>
    <xf numFmtId="0" fontId="1" fillId="0" borderId="4" xfId="0" applyFont="1" applyBorder="1"/>
    <xf numFmtId="0" fontId="1" fillId="0" borderId="45" xfId="0" applyFont="1" applyBorder="1"/>
    <xf numFmtId="0" fontId="1" fillId="0" borderId="0" xfId="0" applyFont="1" applyBorder="1" applyAlignment="1">
      <alignment horizontal="right"/>
    </xf>
    <xf numFmtId="166" fontId="1" fillId="0" borderId="0" xfId="0" applyNumberFormat="1" applyFont="1" applyBorder="1"/>
    <xf numFmtId="0" fontId="1" fillId="0" borderId="0" xfId="0" applyFont="1" applyFill="1" applyBorder="1"/>
    <xf numFmtId="0" fontId="1" fillId="0" borderId="18" xfId="0" applyFont="1" applyBorder="1"/>
    <xf numFmtId="0" fontId="1" fillId="0" borderId="20" xfId="0" applyFont="1" applyBorder="1"/>
    <xf numFmtId="0" fontId="1" fillId="0" borderId="46" xfId="0" applyFont="1" applyBorder="1"/>
    <xf numFmtId="0" fontId="1" fillId="0" borderId="7" xfId="0" applyFont="1" applyBorder="1"/>
    <xf numFmtId="165" fontId="1" fillId="0" borderId="8" xfId="0" applyNumberFormat="1" applyFont="1" applyBorder="1" applyAlignment="1">
      <alignment horizontal="right"/>
    </xf>
    <xf numFmtId="0" fontId="1" fillId="0" borderId="8" xfId="0" applyFont="1" applyBorder="1"/>
    <xf numFmtId="0" fontId="1" fillId="0" borderId="2" xfId="0" applyFont="1" applyBorder="1"/>
    <xf numFmtId="165" fontId="1" fillId="0" borderId="3" xfId="0" applyNumberFormat="1" applyFont="1" applyBorder="1" applyAlignment="1">
      <alignment horizontal="right"/>
    </xf>
    <xf numFmtId="0" fontId="6" fillId="2" borderId="39" xfId="0" applyFont="1" applyFill="1" applyBorder="1"/>
    <xf numFmtId="0" fontId="6" fillId="2" borderId="42" xfId="0" applyFont="1" applyFill="1" applyBorder="1"/>
    <xf numFmtId="0" fontId="6" fillId="2" borderId="40" xfId="0" applyFont="1" applyFill="1" applyBorder="1"/>
    <xf numFmtId="0" fontId="6" fillId="0" borderId="0" xfId="0" applyFont="1"/>
    <xf numFmtId="0" fontId="1" fillId="0" borderId="0" xfId="0" applyFont="1" applyAlignment="1">
      <alignment vertical="justify"/>
    </xf>
    <xf numFmtId="0" fontId="7" fillId="0" borderId="51" xfId="1" applyFont="1" applyBorder="1"/>
    <xf numFmtId="0" fontId="1" fillId="0" borderId="51" xfId="1" applyFont="1" applyBorder="1"/>
    <xf numFmtId="0" fontId="1" fillId="0" borderId="51" xfId="1" applyFont="1" applyBorder="1" applyAlignment="1">
      <alignment horizontal="right"/>
    </xf>
    <xf numFmtId="0" fontId="1" fillId="0" borderId="52" xfId="1" applyFont="1" applyBorder="1"/>
    <xf numFmtId="0" fontId="1" fillId="0" borderId="51" xfId="0" applyNumberFormat="1" applyFont="1" applyBorder="1" applyAlignment="1">
      <alignment horizontal="left"/>
    </xf>
    <xf numFmtId="0" fontId="1" fillId="0" borderId="53" xfId="0" applyNumberFormat="1" applyFont="1" applyBorder="1"/>
    <xf numFmtId="0" fontId="7" fillId="0" borderId="56" xfId="1" applyFont="1" applyBorder="1"/>
    <xf numFmtId="0" fontId="1" fillId="0" borderId="56" xfId="1" applyFont="1" applyBorder="1"/>
    <xf numFmtId="0" fontId="1" fillId="0" borderId="56" xfId="1" applyFont="1" applyBorder="1" applyAlignment="1">
      <alignment horizontal="right"/>
    </xf>
    <xf numFmtId="49" fontId="2" fillId="0" borderId="0" xfId="0" applyNumberFormat="1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2" fillId="0" borderId="0" xfId="0" applyFont="1" applyBorder="1" applyAlignment="1">
      <alignment horizontal="centerContinuous"/>
    </xf>
    <xf numFmtId="49" fontId="7" fillId="2" borderId="12" xfId="0" applyNumberFormat="1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7" fillId="2" borderId="35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7" fillId="2" borderId="59" xfId="0" applyFont="1" applyFill="1" applyBorder="1" applyAlignment="1">
      <alignment horizontal="center"/>
    </xf>
    <xf numFmtId="0" fontId="7" fillId="2" borderId="60" xfId="0" applyFont="1" applyFill="1" applyBorder="1" applyAlignment="1">
      <alignment horizontal="center"/>
    </xf>
    <xf numFmtId="3" fontId="1" fillId="0" borderId="45" xfId="0" applyNumberFormat="1" applyFont="1" applyBorder="1"/>
    <xf numFmtId="0" fontId="7" fillId="2" borderId="12" xfId="0" applyFont="1" applyFill="1" applyBorder="1"/>
    <xf numFmtId="0" fontId="7" fillId="2" borderId="13" xfId="0" applyFont="1" applyFill="1" applyBorder="1"/>
    <xf numFmtId="3" fontId="7" fillId="2" borderId="35" xfId="0" applyNumberFormat="1" applyFont="1" applyFill="1" applyBorder="1"/>
    <xf numFmtId="3" fontId="7" fillId="2" borderId="14" xfId="0" applyNumberFormat="1" applyFont="1" applyFill="1" applyBorder="1"/>
    <xf numFmtId="3" fontId="7" fillId="2" borderId="59" xfId="0" applyNumberFormat="1" applyFont="1" applyFill="1" applyBorder="1"/>
    <xf numFmtId="3" fontId="7" fillId="2" borderId="60" xfId="0" applyNumberFormat="1" applyFont="1" applyFill="1" applyBorder="1"/>
    <xf numFmtId="3" fontId="2" fillId="0" borderId="0" xfId="0" applyNumberFormat="1" applyFont="1" applyAlignment="1">
      <alignment horizontal="centerContinuous"/>
    </xf>
    <xf numFmtId="0" fontId="1" fillId="2" borderId="44" xfId="0" applyFont="1" applyFill="1" applyBorder="1"/>
    <xf numFmtId="0" fontId="7" fillId="2" borderId="62" xfId="0" applyFont="1" applyFill="1" applyBorder="1" applyAlignment="1">
      <alignment horizontal="right"/>
    </xf>
    <xf numFmtId="0" fontId="7" fillId="2" borderId="24" xfId="0" applyFont="1" applyFill="1" applyBorder="1" applyAlignment="1">
      <alignment horizontal="right"/>
    </xf>
    <xf numFmtId="0" fontId="7" fillId="2" borderId="23" xfId="0" applyFont="1" applyFill="1" applyBorder="1" applyAlignment="1">
      <alignment horizontal="center"/>
    </xf>
    <xf numFmtId="4" fontId="4" fillId="2" borderId="24" xfId="0" applyNumberFormat="1" applyFont="1" applyFill="1" applyBorder="1" applyAlignment="1">
      <alignment horizontal="right"/>
    </xf>
    <xf numFmtId="4" fontId="4" fillId="2" borderId="44" xfId="0" applyNumberFormat="1" applyFont="1" applyFill="1" applyBorder="1" applyAlignment="1">
      <alignment horizontal="right"/>
    </xf>
    <xf numFmtId="0" fontId="1" fillId="0" borderId="31" xfId="0" applyFont="1" applyBorder="1"/>
    <xf numFmtId="3" fontId="1" fillId="0" borderId="37" xfId="0" applyNumberFormat="1" applyFont="1" applyBorder="1" applyAlignment="1">
      <alignment horizontal="right"/>
    </xf>
    <xf numFmtId="165" fontId="1" fillId="0" borderId="15" xfId="0" applyNumberFormat="1" applyFont="1" applyBorder="1" applyAlignment="1">
      <alignment horizontal="right"/>
    </xf>
    <xf numFmtId="3" fontId="1" fillId="0" borderId="18" xfId="0" applyNumberFormat="1" applyFont="1" applyBorder="1" applyAlignment="1">
      <alignment horizontal="right"/>
    </xf>
    <xf numFmtId="4" fontId="1" fillId="0" borderId="21" xfId="0" applyNumberFormat="1" applyFont="1" applyBorder="1" applyAlignment="1">
      <alignment horizontal="right"/>
    </xf>
    <xf numFmtId="3" fontId="1" fillId="0" borderId="31" xfId="0" applyNumberFormat="1" applyFont="1" applyBorder="1" applyAlignment="1">
      <alignment horizontal="right"/>
    </xf>
    <xf numFmtId="0" fontId="1" fillId="2" borderId="39" xfId="0" applyFont="1" applyFill="1" applyBorder="1"/>
    <xf numFmtId="0" fontId="7" fillId="2" borderId="42" xfId="0" applyFont="1" applyFill="1" applyBorder="1"/>
    <xf numFmtId="0" fontId="1" fillId="2" borderId="42" xfId="0" applyFont="1" applyFill="1" applyBorder="1"/>
    <xf numFmtId="4" fontId="1" fillId="2" borderId="48" xfId="0" applyNumberFormat="1" applyFont="1" applyFill="1" applyBorder="1"/>
    <xf numFmtId="4" fontId="1" fillId="2" borderId="39" xfId="0" applyNumberFormat="1" applyFont="1" applyFill="1" applyBorder="1"/>
    <xf numFmtId="4" fontId="1" fillId="2" borderId="42" xfId="0" applyNumberFormat="1" applyFont="1" applyFill="1" applyBorder="1"/>
    <xf numFmtId="3" fontId="3" fillId="0" borderId="0" xfId="0" applyNumberFormat="1" applyFont="1"/>
    <xf numFmtId="4" fontId="3" fillId="0" borderId="0" xfId="0" applyNumberFormat="1" applyFont="1"/>
    <xf numFmtId="0" fontId="1" fillId="0" borderId="0" xfId="1" applyFont="1"/>
    <xf numFmtId="0" fontId="11" fillId="0" borderId="0" xfId="1" applyFont="1" applyAlignment="1">
      <alignment horizontal="centerContinuous"/>
    </xf>
    <xf numFmtId="0" fontId="12" fillId="0" borderId="0" xfId="1" applyFont="1" applyAlignment="1">
      <alignment horizontal="centerContinuous"/>
    </xf>
    <xf numFmtId="0" fontId="12" fillId="0" borderId="0" xfId="1" applyFont="1" applyAlignment="1">
      <alignment horizontal="right"/>
    </xf>
    <xf numFmtId="0" fontId="3" fillId="0" borderId="52" xfId="1" applyFont="1" applyBorder="1" applyAlignment="1">
      <alignment horizontal="right"/>
    </xf>
    <xf numFmtId="0" fontId="1" fillId="0" borderId="51" xfId="1" applyFont="1" applyBorder="1" applyAlignment="1">
      <alignment horizontal="left"/>
    </xf>
    <xf numFmtId="0" fontId="1" fillId="0" borderId="53" xfId="1" applyFont="1" applyBorder="1"/>
    <xf numFmtId="0" fontId="3" fillId="0" borderId="0" xfId="1" applyFont="1"/>
    <xf numFmtId="0" fontId="1" fillId="0" borderId="0" xfId="1" applyFont="1" applyAlignment="1">
      <alignment horizontal="right"/>
    </xf>
    <xf numFmtId="0" fontId="1" fillId="0" borderId="0" xfId="1" applyFont="1" applyAlignment="1"/>
    <xf numFmtId="49" fontId="3" fillId="2" borderId="15" xfId="1" applyNumberFormat="1" applyFont="1" applyFill="1" applyBorder="1"/>
    <xf numFmtId="0" fontId="3" fillId="2" borderId="3" xfId="1" applyFont="1" applyFill="1" applyBorder="1" applyAlignment="1">
      <alignment horizontal="center"/>
    </xf>
    <xf numFmtId="0" fontId="3" fillId="2" borderId="3" xfId="1" applyNumberFormat="1" applyFont="1" applyFill="1" applyBorder="1" applyAlignment="1">
      <alignment horizontal="center"/>
    </xf>
    <xf numFmtId="0" fontId="3" fillId="2" borderId="15" xfId="1" applyFont="1" applyFill="1" applyBorder="1" applyAlignment="1">
      <alignment horizontal="center"/>
    </xf>
    <xf numFmtId="0" fontId="3" fillId="2" borderId="15" xfId="1" applyFont="1" applyFill="1" applyBorder="1" applyAlignment="1">
      <alignment horizontal="center" wrapText="1"/>
    </xf>
    <xf numFmtId="0" fontId="7" fillId="0" borderId="17" xfId="1" applyFont="1" applyBorder="1" applyAlignment="1">
      <alignment horizontal="center"/>
    </xf>
    <xf numFmtId="49" fontId="7" fillId="0" borderId="17" xfId="1" applyNumberFormat="1" applyFont="1" applyBorder="1" applyAlignment="1">
      <alignment horizontal="left"/>
    </xf>
    <xf numFmtId="0" fontId="7" fillId="0" borderId="1" xfId="1" applyFont="1" applyBorder="1"/>
    <xf numFmtId="0" fontId="1" fillId="0" borderId="2" xfId="1" applyFont="1" applyBorder="1" applyAlignment="1">
      <alignment horizontal="center"/>
    </xf>
    <xf numFmtId="0" fontId="1" fillId="0" borderId="2" xfId="1" applyNumberFormat="1" applyFont="1" applyBorder="1" applyAlignment="1">
      <alignment horizontal="right"/>
    </xf>
    <xf numFmtId="0" fontId="1" fillId="0" borderId="3" xfId="1" applyNumberFormat="1" applyFont="1" applyBorder="1"/>
    <xf numFmtId="0" fontId="1" fillId="0" borderId="6" xfId="1" applyNumberFormat="1" applyFont="1" applyFill="1" applyBorder="1"/>
    <xf numFmtId="0" fontId="1" fillId="0" borderId="8" xfId="1" applyNumberFormat="1" applyFont="1" applyFill="1" applyBorder="1"/>
    <xf numFmtId="0" fontId="1" fillId="0" borderId="6" xfId="1" applyFont="1" applyFill="1" applyBorder="1"/>
    <xf numFmtId="0" fontId="1" fillId="0" borderId="8" xfId="1" applyFont="1" applyFill="1" applyBorder="1"/>
    <xf numFmtId="0" fontId="13" fillId="0" borderId="0" xfId="1" applyFont="1"/>
    <xf numFmtId="0" fontId="8" fillId="0" borderId="16" xfId="1" applyFont="1" applyBorder="1" applyAlignment="1">
      <alignment horizontal="center" vertical="top"/>
    </xf>
    <xf numFmtId="49" fontId="8" fillId="0" borderId="16" xfId="1" applyNumberFormat="1" applyFont="1" applyBorder="1" applyAlignment="1">
      <alignment horizontal="left" vertical="top"/>
    </xf>
    <xf numFmtId="0" fontId="8" fillId="0" borderId="16" xfId="1" applyFont="1" applyBorder="1" applyAlignment="1">
      <alignment vertical="top" wrapText="1"/>
    </xf>
    <xf numFmtId="49" fontId="8" fillId="0" borderId="16" xfId="1" applyNumberFormat="1" applyFont="1" applyBorder="1" applyAlignment="1">
      <alignment horizontal="center" shrinkToFit="1"/>
    </xf>
    <xf numFmtId="4" fontId="8" fillId="0" borderId="16" xfId="1" applyNumberFormat="1" applyFont="1" applyBorder="1" applyAlignment="1">
      <alignment horizontal="right"/>
    </xf>
    <xf numFmtId="4" fontId="8" fillId="0" borderId="16" xfId="1" applyNumberFormat="1" applyFont="1" applyBorder="1"/>
    <xf numFmtId="168" fontId="8" fillId="0" borderId="16" xfId="1" applyNumberFormat="1" applyFont="1" applyBorder="1"/>
    <xf numFmtId="4" fontId="8" fillId="0" borderId="8" xfId="1" applyNumberFormat="1" applyFont="1" applyBorder="1"/>
    <xf numFmtId="0" fontId="3" fillId="0" borderId="17" xfId="1" applyFont="1" applyBorder="1" applyAlignment="1">
      <alignment horizontal="center"/>
    </xf>
    <xf numFmtId="4" fontId="1" fillId="0" borderId="5" xfId="1" applyNumberFormat="1" applyFont="1" applyBorder="1"/>
    <xf numFmtId="0" fontId="14" fillId="0" borderId="0" xfId="1" applyFont="1" applyAlignment="1">
      <alignment wrapText="1"/>
    </xf>
    <xf numFmtId="49" fontId="3" fillId="0" borderId="17" xfId="1" applyNumberFormat="1" applyFont="1" applyBorder="1" applyAlignment="1">
      <alignment horizontal="right"/>
    </xf>
    <xf numFmtId="4" fontId="15" fillId="6" borderId="65" xfId="1" applyNumberFormat="1" applyFont="1" applyFill="1" applyBorder="1" applyAlignment="1">
      <alignment horizontal="right" wrapText="1"/>
    </xf>
    <xf numFmtId="0" fontId="15" fillId="6" borderId="4" xfId="1" applyFont="1" applyFill="1" applyBorder="1" applyAlignment="1">
      <alignment horizontal="left" wrapText="1"/>
    </xf>
    <xf numFmtId="0" fontId="15" fillId="0" borderId="5" xfId="0" applyFont="1" applyBorder="1" applyAlignment="1">
      <alignment horizontal="right"/>
    </xf>
    <xf numFmtId="0" fontId="1" fillId="0" borderId="4" xfId="1" applyFont="1" applyBorder="1"/>
    <xf numFmtId="0" fontId="1" fillId="0" borderId="0" xfId="1" applyFont="1" applyBorder="1"/>
    <xf numFmtId="0" fontId="1" fillId="2" borderId="15" xfId="1" applyFont="1" applyFill="1" applyBorder="1" applyAlignment="1">
      <alignment horizontal="center"/>
    </xf>
    <xf numFmtId="49" fontId="17" fillId="2" borderId="15" xfId="1" applyNumberFormat="1" applyFont="1" applyFill="1" applyBorder="1" applyAlignment="1">
      <alignment horizontal="left"/>
    </xf>
    <xf numFmtId="0" fontId="17" fillId="2" borderId="1" xfId="1" applyFont="1" applyFill="1" applyBorder="1"/>
    <xf numFmtId="0" fontId="1" fillId="2" borderId="2" xfId="1" applyFont="1" applyFill="1" applyBorder="1" applyAlignment="1">
      <alignment horizontal="center"/>
    </xf>
    <xf numFmtId="4" fontId="1" fillId="2" borderId="2" xfId="1" applyNumberFormat="1" applyFont="1" applyFill="1" applyBorder="1" applyAlignment="1">
      <alignment horizontal="right"/>
    </xf>
    <xf numFmtId="4" fontId="1" fillId="2" borderId="3" xfId="1" applyNumberFormat="1" applyFont="1" applyFill="1" applyBorder="1" applyAlignment="1">
      <alignment horizontal="right"/>
    </xf>
    <xf numFmtId="4" fontId="7" fillId="2" borderId="15" xfId="1" applyNumberFormat="1" applyFont="1" applyFill="1" applyBorder="1"/>
    <xf numFmtId="0" fontId="1" fillId="2" borderId="2" xfId="1" applyFont="1" applyFill="1" applyBorder="1"/>
    <xf numFmtId="4" fontId="7" fillId="2" borderId="3" xfId="1" applyNumberFormat="1" applyFont="1" applyFill="1" applyBorder="1"/>
    <xf numFmtId="3" fontId="1" fillId="0" borderId="0" xfId="1" applyNumberFormat="1" applyFont="1"/>
    <xf numFmtId="0" fontId="18" fillId="0" borderId="0" xfId="1" applyFont="1" applyAlignment="1"/>
    <xf numFmtId="0" fontId="19" fillId="0" borderId="0" xfId="1" applyFont="1" applyBorder="1"/>
    <xf numFmtId="3" fontId="19" fillId="0" borderId="0" xfId="1" applyNumberFormat="1" applyFont="1" applyBorder="1" applyAlignment="1">
      <alignment horizontal="right"/>
    </xf>
    <xf numFmtId="4" fontId="19" fillId="0" borderId="0" xfId="1" applyNumberFormat="1" applyFont="1" applyBorder="1"/>
    <xf numFmtId="0" fontId="18" fillId="0" borderId="0" xfId="1" applyFont="1" applyBorder="1" applyAlignment="1"/>
    <xf numFmtId="0" fontId="1" fillId="0" borderId="0" xfId="1" applyFont="1" applyBorder="1" applyAlignment="1">
      <alignment horizontal="right"/>
    </xf>
    <xf numFmtId="49" fontId="3" fillId="0" borderId="28" xfId="0" applyNumberFormat="1" applyFont="1" applyBorder="1"/>
    <xf numFmtId="3" fontId="1" fillId="0" borderId="5" xfId="0" applyNumberFormat="1" applyFont="1" applyBorder="1"/>
    <xf numFmtId="3" fontId="1" fillId="0" borderId="17" xfId="0" applyNumberFormat="1" applyFont="1" applyBorder="1"/>
    <xf numFmtId="3" fontId="1" fillId="0" borderId="61" xfId="0" applyNumberFormat="1" applyFont="1" applyBorder="1"/>
    <xf numFmtId="0" fontId="14" fillId="0" borderId="0" xfId="1" quotePrefix="1" applyFont="1" applyAlignment="1">
      <alignment wrapText="1"/>
    </xf>
    <xf numFmtId="3" fontId="14" fillId="0" borderId="0" xfId="1" applyNumberFormat="1" applyFont="1" applyAlignment="1">
      <alignment wrapText="1"/>
    </xf>
    <xf numFmtId="4" fontId="1" fillId="0" borderId="7" xfId="0" applyNumberFormat="1" applyFont="1" applyBorder="1" applyAlignment="1">
      <alignment horizontal="right" vertical="center"/>
    </xf>
    <xf numFmtId="4" fontId="1" fillId="0" borderId="8" xfId="0" applyNumberFormat="1" applyFont="1" applyBorder="1" applyAlignment="1">
      <alignment horizontal="right" vertical="center"/>
    </xf>
    <xf numFmtId="4" fontId="1" fillId="0" borderId="0" xfId="0" applyNumberFormat="1" applyFont="1" applyBorder="1" applyAlignment="1">
      <alignment horizontal="right" vertical="center"/>
    </xf>
    <xf numFmtId="4" fontId="1" fillId="0" borderId="5" xfId="0" applyNumberFormat="1" applyFont="1" applyBorder="1" applyAlignment="1">
      <alignment horizontal="right" vertical="center"/>
    </xf>
    <xf numFmtId="4" fontId="1" fillId="0" borderId="10" xfId="0" applyNumberFormat="1" applyFont="1" applyBorder="1" applyAlignment="1">
      <alignment horizontal="right" vertical="center"/>
    </xf>
    <xf numFmtId="4" fontId="1" fillId="0" borderId="11" xfId="0" applyNumberFormat="1" applyFont="1" applyBorder="1" applyAlignment="1">
      <alignment horizontal="right" vertical="center"/>
    </xf>
    <xf numFmtId="3" fontId="6" fillId="5" borderId="13" xfId="0" applyNumberFormat="1" applyFont="1" applyFill="1" applyBorder="1" applyAlignment="1">
      <alignment horizontal="right" vertical="center"/>
    </xf>
    <xf numFmtId="3" fontId="6" fillId="5" borderId="14" xfId="0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 vertical="top" wrapText="1"/>
    </xf>
    <xf numFmtId="0" fontId="3" fillId="0" borderId="15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5" xfId="0" applyFont="1" applyBorder="1" applyAlignment="1">
      <alignment horizontal="center"/>
    </xf>
    <xf numFmtId="0" fontId="1" fillId="0" borderId="39" xfId="0" applyFont="1" applyBorder="1" applyAlignment="1">
      <alignment horizontal="center" shrinkToFit="1"/>
    </xf>
    <xf numFmtId="0" fontId="1" fillId="0" borderId="40" xfId="0" applyFont="1" applyBorder="1" applyAlignment="1">
      <alignment horizontal="center" shrinkToFit="1"/>
    </xf>
    <xf numFmtId="167" fontId="1" fillId="0" borderId="1" xfId="0" applyNumberFormat="1" applyFont="1" applyBorder="1" applyAlignment="1">
      <alignment horizontal="right" indent="2"/>
    </xf>
    <xf numFmtId="167" fontId="1" fillId="0" borderId="30" xfId="0" applyNumberFormat="1" applyFont="1" applyBorder="1" applyAlignment="1">
      <alignment horizontal="right" indent="2"/>
    </xf>
    <xf numFmtId="167" fontId="6" fillId="2" borderId="47" xfId="0" applyNumberFormat="1" applyFont="1" applyFill="1" applyBorder="1" applyAlignment="1">
      <alignment horizontal="right" indent="2"/>
    </xf>
    <xf numFmtId="167" fontId="6" fillId="2" borderId="48" xfId="0" applyNumberFormat="1" applyFont="1" applyFill="1" applyBorder="1" applyAlignment="1">
      <alignment horizontal="right" indent="2"/>
    </xf>
    <xf numFmtId="0" fontId="1" fillId="0" borderId="0" xfId="0" applyFont="1" applyAlignment="1">
      <alignment horizontal="left" wrapText="1"/>
    </xf>
    <xf numFmtId="0" fontId="1" fillId="0" borderId="49" xfId="1" applyFont="1" applyBorder="1" applyAlignment="1">
      <alignment horizontal="center"/>
    </xf>
    <xf numFmtId="0" fontId="1" fillId="0" borderId="50" xfId="1" applyFont="1" applyBorder="1" applyAlignment="1">
      <alignment horizontal="center"/>
    </xf>
    <xf numFmtId="0" fontId="1" fillId="0" borderId="54" xfId="1" applyFont="1" applyBorder="1" applyAlignment="1">
      <alignment horizontal="center"/>
    </xf>
    <xf numFmtId="0" fontId="1" fillId="0" borderId="55" xfId="1" applyFont="1" applyBorder="1" applyAlignment="1">
      <alignment horizontal="center"/>
    </xf>
    <xf numFmtId="0" fontId="1" fillId="0" borderId="57" xfId="1" applyFont="1" applyBorder="1" applyAlignment="1">
      <alignment horizontal="left"/>
    </xf>
    <xf numFmtId="0" fontId="1" fillId="0" borderId="56" xfId="1" applyFont="1" applyBorder="1" applyAlignment="1">
      <alignment horizontal="left"/>
    </xf>
    <xf numFmtId="0" fontId="1" fillId="0" borderId="58" xfId="1" applyFont="1" applyBorder="1" applyAlignment="1">
      <alignment horizontal="left"/>
    </xf>
    <xf numFmtId="3" fontId="7" fillId="2" borderId="42" xfId="0" applyNumberFormat="1" applyFont="1" applyFill="1" applyBorder="1" applyAlignment="1">
      <alignment horizontal="right"/>
    </xf>
    <xf numFmtId="3" fontId="7" fillId="2" borderId="48" xfId="0" applyNumberFormat="1" applyFont="1" applyFill="1" applyBorder="1" applyAlignment="1">
      <alignment horizontal="right"/>
    </xf>
    <xf numFmtId="49" fontId="15" fillId="6" borderId="63" xfId="1" applyNumberFormat="1" applyFont="1" applyFill="1" applyBorder="1" applyAlignment="1">
      <alignment horizontal="left" wrapText="1"/>
    </xf>
    <xf numFmtId="49" fontId="16" fillId="0" borderId="64" xfId="0" applyNumberFormat="1" applyFont="1" applyBorder="1" applyAlignment="1">
      <alignment horizontal="left" wrapText="1"/>
    </xf>
    <xf numFmtId="49" fontId="15" fillId="6" borderId="63" xfId="1" quotePrefix="1" applyNumberFormat="1" applyFont="1" applyFill="1" applyBorder="1" applyAlignment="1">
      <alignment horizontal="left" wrapText="1"/>
    </xf>
    <xf numFmtId="0" fontId="10" fillId="0" borderId="0" xfId="1" applyFont="1" applyAlignment="1">
      <alignment horizontal="center"/>
    </xf>
    <xf numFmtId="49" fontId="1" fillId="0" borderId="54" xfId="1" applyNumberFormat="1" applyFont="1" applyBorder="1" applyAlignment="1">
      <alignment horizontal="center"/>
    </xf>
    <xf numFmtId="0" fontId="1" fillId="0" borderId="57" xfId="1" applyFont="1" applyBorder="1" applyAlignment="1">
      <alignment horizontal="center" shrinkToFit="1"/>
    </xf>
    <xf numFmtId="0" fontId="1" fillId="0" borderId="56" xfId="1" applyFont="1" applyBorder="1" applyAlignment="1">
      <alignment horizontal="center" shrinkToFit="1"/>
    </xf>
    <xf numFmtId="0" fontId="1" fillId="0" borderId="58" xfId="1" applyFont="1" applyBorder="1" applyAlignment="1">
      <alignment horizontal="center" shrinkToFit="1"/>
    </xf>
  </cellXfs>
  <cellStyles count="2">
    <cellStyle name="normální" xfId="0" builtinId="0"/>
    <cellStyle name="normální_POL.XLS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5112">
    <pageSetUpPr fitToPage="1"/>
  </sheetPr>
  <dimension ref="A1:O165"/>
  <sheetViews>
    <sheetView showGridLines="0" tabSelected="1" topLeftCell="B1" zoomScaleSheetLayoutView="75" workbookViewId="0">
      <selection activeCell="M30" sqref="M30"/>
    </sheetView>
  </sheetViews>
  <sheetFormatPr defaultColWidth="9.109375" defaultRowHeight="13.2"/>
  <cols>
    <col min="1" max="1" width="0.5546875" style="1" hidden="1" customWidth="1"/>
    <col min="2" max="2" width="7.109375" style="1" customWidth="1"/>
    <col min="3" max="3" width="9.109375" style="1"/>
    <col min="4" max="4" width="19.6640625" style="1" customWidth="1"/>
    <col min="5" max="5" width="6.88671875" style="1" customWidth="1"/>
    <col min="6" max="6" width="13.109375" style="1" customWidth="1"/>
    <col min="7" max="7" width="12.44140625" style="2" customWidth="1"/>
    <col min="8" max="8" width="13.5546875" style="1" customWidth="1"/>
    <col min="9" max="9" width="11.44140625" style="2" customWidth="1"/>
    <col min="10" max="10" width="7" style="2" customWidth="1"/>
    <col min="11" max="15" width="10.6640625" style="1" customWidth="1"/>
    <col min="16" max="16384" width="9.109375" style="1"/>
  </cols>
  <sheetData>
    <row r="1" spans="2:15" ht="12" customHeight="1"/>
    <row r="2" spans="2:15" ht="17.25" customHeight="1">
      <c r="B2" s="3"/>
      <c r="C2" s="4" t="s">
        <v>2108</v>
      </c>
      <c r="E2" s="5"/>
      <c r="F2" s="4"/>
      <c r="G2" s="6"/>
      <c r="H2" s="7" t="s">
        <v>0</v>
      </c>
      <c r="I2" s="8">
        <f ca="1">TODAY()</f>
        <v>44013</v>
      </c>
      <c r="K2" s="3"/>
    </row>
    <row r="3" spans="2:15" ht="6" customHeight="1">
      <c r="C3" s="9"/>
      <c r="D3" s="10" t="s">
        <v>1</v>
      </c>
    </row>
    <row r="4" spans="2:15" ht="4.5" customHeight="1"/>
    <row r="5" spans="2:15" ht="13.5" customHeight="1">
      <c r="C5" s="11" t="s">
        <v>2</v>
      </c>
      <c r="D5" s="12" t="s">
        <v>104</v>
      </c>
      <c r="E5" s="13" t="s">
        <v>105</v>
      </c>
      <c r="F5" s="14"/>
      <c r="G5" s="15"/>
      <c r="H5" s="14"/>
      <c r="I5" s="15"/>
      <c r="O5" s="8"/>
    </row>
    <row r="7" spans="2:15">
      <c r="C7" s="16" t="s">
        <v>3</v>
      </c>
      <c r="D7" s="17"/>
      <c r="H7" s="18" t="s">
        <v>4</v>
      </c>
      <c r="J7" s="17"/>
      <c r="K7" s="17"/>
    </row>
    <row r="8" spans="2:15">
      <c r="D8" s="17"/>
      <c r="H8" s="18" t="s">
        <v>5</v>
      </c>
      <c r="J8" s="17"/>
      <c r="K8" s="17"/>
    </row>
    <row r="9" spans="2:15">
      <c r="C9" s="18"/>
      <c r="D9" s="17"/>
      <c r="H9" s="18"/>
      <c r="J9" s="17"/>
    </row>
    <row r="10" spans="2:15">
      <c r="H10" s="18"/>
      <c r="J10" s="17"/>
    </row>
    <row r="11" spans="2:15">
      <c r="C11" s="16" t="s">
        <v>6</v>
      </c>
      <c r="D11" s="17"/>
      <c r="H11" s="18" t="s">
        <v>4</v>
      </c>
      <c r="J11" s="17"/>
      <c r="K11" s="17"/>
    </row>
    <row r="12" spans="2:15">
      <c r="D12" s="17"/>
      <c r="H12" s="18" t="s">
        <v>5</v>
      </c>
      <c r="J12" s="17"/>
      <c r="K12" s="17"/>
    </row>
    <row r="13" spans="2:15" ht="12" customHeight="1">
      <c r="C13" s="18"/>
      <c r="D13" s="17"/>
      <c r="J13" s="18"/>
    </row>
    <row r="14" spans="2:15" ht="24.75" customHeight="1">
      <c r="C14" s="19" t="s">
        <v>7</v>
      </c>
      <c r="H14" s="19" t="s">
        <v>8</v>
      </c>
      <c r="J14" s="18"/>
    </row>
    <row r="15" spans="2:15" ht="12.75" customHeight="1">
      <c r="J15" s="18"/>
    </row>
    <row r="16" spans="2:15" ht="28.5" customHeight="1">
      <c r="C16" s="19" t="s">
        <v>9</v>
      </c>
      <c r="H16" s="19" t="s">
        <v>9</v>
      </c>
    </row>
    <row r="17" spans="2:12" ht="25.5" customHeight="1"/>
    <row r="18" spans="2:12" ht="13.5" customHeight="1">
      <c r="B18" s="20"/>
      <c r="C18" s="21"/>
      <c r="D18" s="21"/>
      <c r="E18" s="22"/>
      <c r="F18" s="23"/>
      <c r="G18" s="24"/>
      <c r="H18" s="25"/>
      <c r="I18" s="24"/>
      <c r="J18" s="26" t="s">
        <v>10</v>
      </c>
      <c r="K18" s="27"/>
    </row>
    <row r="19" spans="2:12" ht="15" customHeight="1">
      <c r="B19" s="28" t="s">
        <v>11</v>
      </c>
      <c r="C19" s="29"/>
      <c r="D19" s="30">
        <v>15</v>
      </c>
      <c r="E19" s="31" t="s">
        <v>12</v>
      </c>
      <c r="F19" s="32"/>
      <c r="G19" s="33"/>
      <c r="H19" s="33"/>
      <c r="I19" s="297">
        <f>ROUND(G31,0)</f>
        <v>0</v>
      </c>
      <c r="J19" s="298"/>
      <c r="K19" s="34"/>
    </row>
    <row r="20" spans="2:12">
      <c r="B20" s="28" t="s">
        <v>13</v>
      </c>
      <c r="C20" s="29"/>
      <c r="D20" s="30">
        <f>SazbaDPH1</f>
        <v>15</v>
      </c>
      <c r="E20" s="31" t="s">
        <v>12</v>
      </c>
      <c r="F20" s="35"/>
      <c r="G20" s="36"/>
      <c r="H20" s="36"/>
      <c r="I20" s="299">
        <f>ROUND(I19*D20/100,0)</f>
        <v>0</v>
      </c>
      <c r="J20" s="300"/>
      <c r="K20" s="34"/>
    </row>
    <row r="21" spans="2:12">
      <c r="B21" s="28" t="s">
        <v>11</v>
      </c>
      <c r="C21" s="29"/>
      <c r="D21" s="30">
        <v>21</v>
      </c>
      <c r="E21" s="31" t="s">
        <v>12</v>
      </c>
      <c r="F21" s="35"/>
      <c r="G21" s="36"/>
      <c r="H21" s="36"/>
      <c r="I21" s="299">
        <f>ROUND(H31,0)</f>
        <v>0</v>
      </c>
      <c r="J21" s="300"/>
      <c r="K21" s="34"/>
    </row>
    <row r="22" spans="2:12" ht="13.8" thickBot="1">
      <c r="B22" s="28" t="s">
        <v>13</v>
      </c>
      <c r="C22" s="29"/>
      <c r="D22" s="30">
        <f>SazbaDPH2</f>
        <v>21</v>
      </c>
      <c r="E22" s="31" t="s">
        <v>12</v>
      </c>
      <c r="F22" s="37"/>
      <c r="G22" s="38"/>
      <c r="H22" s="38"/>
      <c r="I22" s="301">
        <f>ROUND(I21*D21/100,0)</f>
        <v>0</v>
      </c>
      <c r="J22" s="302"/>
      <c r="K22" s="34"/>
    </row>
    <row r="23" spans="2:12" ht="16.2" thickBot="1">
      <c r="B23" s="39" t="s">
        <v>14</v>
      </c>
      <c r="C23" s="40"/>
      <c r="D23" s="40"/>
      <c r="E23" s="41"/>
      <c r="F23" s="42"/>
      <c r="G23" s="43"/>
      <c r="H23" s="43"/>
      <c r="I23" s="303">
        <f>SUM(I19:I22)</f>
        <v>0</v>
      </c>
      <c r="J23" s="304"/>
      <c r="K23" s="44"/>
    </row>
    <row r="26" spans="2:12" ht="1.5" customHeight="1"/>
    <row r="27" spans="2:12" ht="15.75" customHeight="1">
      <c r="B27" s="13" t="s">
        <v>15</v>
      </c>
      <c r="C27" s="45"/>
      <c r="D27" s="45"/>
      <c r="E27" s="45"/>
      <c r="F27" s="45"/>
      <c r="G27" s="45"/>
      <c r="H27" s="45"/>
      <c r="I27" s="45"/>
      <c r="J27" s="45"/>
      <c r="K27" s="45"/>
      <c r="L27" s="46"/>
    </row>
    <row r="28" spans="2:12" ht="5.25" customHeight="1">
      <c r="L28" s="46"/>
    </row>
    <row r="29" spans="2:12" ht="24" customHeight="1">
      <c r="B29" s="47" t="s">
        <v>16</v>
      </c>
      <c r="C29" s="48"/>
      <c r="D29" s="48"/>
      <c r="E29" s="49"/>
      <c r="F29" s="50" t="s">
        <v>17</v>
      </c>
      <c r="G29" s="51" t="str">
        <f>CONCATENATE("Základ DPH ",SazbaDPH1," %")</f>
        <v>Základ DPH 15 %</v>
      </c>
      <c r="H29" s="50" t="str">
        <f>CONCATENATE("Základ DPH ",SazbaDPH2," %")</f>
        <v>Základ DPH 21 %</v>
      </c>
      <c r="I29" s="50" t="s">
        <v>18</v>
      </c>
      <c r="J29" s="50" t="s">
        <v>12</v>
      </c>
    </row>
    <row r="30" spans="2:12">
      <c r="B30" s="52" t="s">
        <v>98</v>
      </c>
      <c r="C30" s="53" t="s">
        <v>105</v>
      </c>
      <c r="D30" s="54"/>
      <c r="E30" s="55"/>
      <c r="F30" s="56">
        <f>G30+H30+I30</f>
        <v>0</v>
      </c>
      <c r="G30" s="57">
        <v>0</v>
      </c>
      <c r="H30" s="58">
        <v>0</v>
      </c>
      <c r="I30" s="58">
        <f t="shared" ref="I30" si="0">(G30*SazbaDPH1)/100+(H30*SazbaDPH2)/100</f>
        <v>0</v>
      </c>
      <c r="J30" s="59" t="str">
        <f t="shared" ref="J30" si="1">IF(CelkemObjekty=0,"",F30/CelkemObjekty*100)</f>
        <v/>
      </c>
    </row>
    <row r="31" spans="2:12" ht="17.25" customHeight="1">
      <c r="B31" s="68" t="s">
        <v>19</v>
      </c>
      <c r="C31" s="69"/>
      <c r="D31" s="70"/>
      <c r="E31" s="71"/>
      <c r="F31" s="72">
        <f>SUM(F30:F30)</f>
        <v>0</v>
      </c>
      <c r="G31" s="72">
        <f>SUM(G30:G30)</f>
        <v>0</v>
      </c>
      <c r="H31" s="72">
        <f>SUM(H30:H30)</f>
        <v>0</v>
      </c>
      <c r="I31" s="72">
        <f>SUM(I30:I30)</f>
        <v>0</v>
      </c>
      <c r="J31" s="73" t="str">
        <f t="shared" ref="J31" si="2">IF(CelkemObjekty=0,"",F31/CelkemObjekty*100)</f>
        <v/>
      </c>
    </row>
    <row r="32" spans="2:12">
      <c r="B32" s="74"/>
      <c r="C32" s="74"/>
      <c r="D32" s="74"/>
      <c r="E32" s="74"/>
      <c r="F32" s="74"/>
      <c r="G32" s="74"/>
      <c r="H32" s="74"/>
      <c r="I32" s="74"/>
      <c r="J32" s="74"/>
      <c r="K32" s="74"/>
    </row>
    <row r="33" spans="2:11" ht="9.75" customHeight="1">
      <c r="B33" s="74"/>
      <c r="C33" s="74"/>
      <c r="D33" s="74"/>
      <c r="E33" s="74"/>
      <c r="F33" s="74"/>
      <c r="G33" s="74"/>
      <c r="H33" s="74"/>
      <c r="I33" s="74"/>
      <c r="J33" s="74"/>
      <c r="K33" s="74"/>
    </row>
    <row r="34" spans="2:11" ht="7.5" customHeight="1">
      <c r="B34" s="74"/>
      <c r="C34" s="74"/>
      <c r="D34" s="74"/>
      <c r="E34" s="74"/>
      <c r="F34" s="74"/>
      <c r="G34" s="74"/>
      <c r="H34" s="74"/>
      <c r="I34" s="74"/>
      <c r="J34" s="74"/>
      <c r="K34" s="74"/>
    </row>
    <row r="35" spans="2:11" ht="17.399999999999999">
      <c r="B35" s="13" t="s">
        <v>20</v>
      </c>
      <c r="C35" s="45"/>
      <c r="D35" s="45"/>
      <c r="E35" s="45"/>
      <c r="F35" s="45"/>
      <c r="G35" s="45"/>
      <c r="H35" s="45"/>
      <c r="I35" s="45"/>
      <c r="J35" s="45"/>
      <c r="K35" s="74"/>
    </row>
    <row r="36" spans="2:11">
      <c r="K36" s="74"/>
    </row>
    <row r="37" spans="2:11" ht="26.4">
      <c r="B37" s="75" t="s">
        <v>21</v>
      </c>
      <c r="C37" s="76" t="s">
        <v>22</v>
      </c>
      <c r="D37" s="48"/>
      <c r="E37" s="49"/>
      <c r="F37" s="50" t="s">
        <v>17</v>
      </c>
      <c r="G37" s="51" t="str">
        <f>CONCATENATE("Základ DPH ",SazbaDPH1," %")</f>
        <v>Základ DPH 15 %</v>
      </c>
      <c r="H37" s="50" t="str">
        <f>CONCATENATE("Základ DPH ",SazbaDPH2," %")</f>
        <v>Základ DPH 21 %</v>
      </c>
      <c r="I37" s="51" t="s">
        <v>18</v>
      </c>
      <c r="J37" s="50" t="s">
        <v>12</v>
      </c>
    </row>
    <row r="38" spans="2:11">
      <c r="B38" s="77" t="s">
        <v>98</v>
      </c>
      <c r="C38" s="78" t="s">
        <v>887</v>
      </c>
      <c r="D38" s="54"/>
      <c r="E38" s="55"/>
      <c r="F38" s="56">
        <f>G38+H38+I38</f>
        <v>0</v>
      </c>
      <c r="G38" s="57">
        <v>0</v>
      </c>
      <c r="H38" s="58">
        <v>0</v>
      </c>
      <c r="I38" s="65">
        <f t="shared" ref="I38:I47" si="3">(G38*SazbaDPH1)/100+(H38*SazbaDPH2)/100</f>
        <v>0</v>
      </c>
      <c r="J38" s="59" t="str">
        <f t="shared" ref="J38:J47" si="4">IF(CelkemObjekty=0,"",F38/CelkemObjekty*100)</f>
        <v/>
      </c>
    </row>
    <row r="39" spans="2:11">
      <c r="B39" s="79" t="s">
        <v>98</v>
      </c>
      <c r="C39" s="80" t="s">
        <v>1113</v>
      </c>
      <c r="D39" s="62"/>
      <c r="E39" s="63"/>
      <c r="F39" s="64">
        <f t="shared" ref="F39:F47" si="5">G39+H39+I39</f>
        <v>0</v>
      </c>
      <c r="G39" s="65">
        <v>0</v>
      </c>
      <c r="H39" s="66">
        <v>0</v>
      </c>
      <c r="I39" s="65">
        <f t="shared" si="3"/>
        <v>0</v>
      </c>
      <c r="J39" s="59" t="str">
        <f t="shared" si="4"/>
        <v/>
      </c>
    </row>
    <row r="40" spans="2:11">
      <c r="B40" s="79" t="s">
        <v>98</v>
      </c>
      <c r="C40" s="80" t="s">
        <v>1329</v>
      </c>
      <c r="D40" s="62"/>
      <c r="E40" s="63"/>
      <c r="F40" s="64">
        <f t="shared" si="5"/>
        <v>0</v>
      </c>
      <c r="G40" s="65">
        <v>0</v>
      </c>
      <c r="H40" s="66">
        <v>0</v>
      </c>
      <c r="I40" s="65">
        <f t="shared" si="3"/>
        <v>0</v>
      </c>
      <c r="J40" s="59" t="str">
        <f t="shared" si="4"/>
        <v/>
      </c>
    </row>
    <row r="41" spans="2:11">
      <c r="B41" s="79" t="s">
        <v>98</v>
      </c>
      <c r="C41" s="80" t="s">
        <v>1483</v>
      </c>
      <c r="D41" s="62"/>
      <c r="E41" s="63"/>
      <c r="F41" s="64">
        <f t="shared" si="5"/>
        <v>0</v>
      </c>
      <c r="G41" s="65">
        <v>0</v>
      </c>
      <c r="H41" s="66">
        <v>0</v>
      </c>
      <c r="I41" s="65">
        <f t="shared" si="3"/>
        <v>0</v>
      </c>
      <c r="J41" s="59" t="str">
        <f t="shared" si="4"/>
        <v/>
      </c>
    </row>
    <row r="42" spans="2:11">
      <c r="B42" s="79" t="s">
        <v>98</v>
      </c>
      <c r="C42" s="80" t="s">
        <v>1792</v>
      </c>
      <c r="D42" s="62"/>
      <c r="E42" s="63"/>
      <c r="F42" s="64">
        <f t="shared" si="5"/>
        <v>0</v>
      </c>
      <c r="G42" s="65">
        <v>0</v>
      </c>
      <c r="H42" s="66">
        <v>0</v>
      </c>
      <c r="I42" s="65">
        <f t="shared" si="3"/>
        <v>0</v>
      </c>
      <c r="J42" s="59" t="str">
        <f t="shared" si="4"/>
        <v/>
      </c>
    </row>
    <row r="43" spans="2:11">
      <c r="B43" s="79" t="s">
        <v>98</v>
      </c>
      <c r="C43" s="80" t="s">
        <v>1869</v>
      </c>
      <c r="D43" s="62"/>
      <c r="E43" s="63"/>
      <c r="F43" s="64">
        <f t="shared" si="5"/>
        <v>0</v>
      </c>
      <c r="G43" s="65">
        <v>0</v>
      </c>
      <c r="H43" s="66">
        <v>0</v>
      </c>
      <c r="I43" s="65">
        <f t="shared" si="3"/>
        <v>0</v>
      </c>
      <c r="J43" s="59" t="str">
        <f t="shared" si="4"/>
        <v/>
      </c>
    </row>
    <row r="44" spans="2:11">
      <c r="B44" s="79" t="s">
        <v>98</v>
      </c>
      <c r="C44" s="80" t="s">
        <v>1904</v>
      </c>
      <c r="D44" s="62"/>
      <c r="E44" s="63"/>
      <c r="F44" s="64">
        <f t="shared" si="5"/>
        <v>0</v>
      </c>
      <c r="G44" s="65">
        <v>0</v>
      </c>
      <c r="H44" s="66">
        <v>0</v>
      </c>
      <c r="I44" s="65">
        <f t="shared" si="3"/>
        <v>0</v>
      </c>
      <c r="J44" s="59" t="str">
        <f t="shared" si="4"/>
        <v/>
      </c>
    </row>
    <row r="45" spans="2:11">
      <c r="B45" s="79" t="s">
        <v>98</v>
      </c>
      <c r="C45" s="80" t="s">
        <v>1933</v>
      </c>
      <c r="D45" s="62"/>
      <c r="E45" s="63"/>
      <c r="F45" s="64">
        <f t="shared" si="5"/>
        <v>0</v>
      </c>
      <c r="G45" s="65">
        <v>0</v>
      </c>
      <c r="H45" s="66">
        <v>0</v>
      </c>
      <c r="I45" s="65">
        <f t="shared" si="3"/>
        <v>0</v>
      </c>
      <c r="J45" s="59" t="str">
        <f t="shared" si="4"/>
        <v/>
      </c>
    </row>
    <row r="46" spans="2:11">
      <c r="B46" s="79" t="s">
        <v>98</v>
      </c>
      <c r="C46" s="80" t="s">
        <v>2077</v>
      </c>
      <c r="D46" s="62"/>
      <c r="E46" s="63"/>
      <c r="F46" s="64">
        <f t="shared" si="5"/>
        <v>0</v>
      </c>
      <c r="G46" s="65">
        <v>0</v>
      </c>
      <c r="H46" s="66">
        <v>0</v>
      </c>
      <c r="I46" s="65">
        <f t="shared" si="3"/>
        <v>0</v>
      </c>
      <c r="J46" s="59" t="str">
        <f t="shared" si="4"/>
        <v/>
      </c>
    </row>
    <row r="47" spans="2:11">
      <c r="B47" s="79" t="s">
        <v>98</v>
      </c>
      <c r="C47" s="80" t="s">
        <v>2107</v>
      </c>
      <c r="D47" s="62"/>
      <c r="E47" s="63"/>
      <c r="F47" s="64">
        <f t="shared" si="5"/>
        <v>0</v>
      </c>
      <c r="G47" s="65">
        <v>0</v>
      </c>
      <c r="H47" s="66">
        <v>0</v>
      </c>
      <c r="I47" s="65">
        <f t="shared" si="3"/>
        <v>0</v>
      </c>
      <c r="J47" s="59" t="str">
        <f t="shared" si="4"/>
        <v/>
      </c>
    </row>
    <row r="48" spans="2:11">
      <c r="B48" s="68" t="s">
        <v>19</v>
      </c>
      <c r="C48" s="69"/>
      <c r="D48" s="70"/>
      <c r="E48" s="71"/>
      <c r="F48" s="72">
        <f>SUM(F38:F47)</f>
        <v>0</v>
      </c>
      <c r="G48" s="81">
        <f>SUM(G38:G47)</f>
        <v>0</v>
      </c>
      <c r="H48" s="72">
        <f>SUM(H38:H47)</f>
        <v>0</v>
      </c>
      <c r="I48" s="81">
        <f>SUM(I38:I47)</f>
        <v>0</v>
      </c>
      <c r="J48" s="73" t="str">
        <f t="shared" ref="J48" si="6">IF(CelkemObjekty=0,"",F48/CelkemObjekty*100)</f>
        <v/>
      </c>
    </row>
    <row r="49" spans="2:10" ht="9" customHeight="1"/>
    <row r="50" spans="2:10" ht="6" customHeight="1"/>
    <row r="51" spans="2:10" ht="3" customHeight="1"/>
    <row r="52" spans="2:10" ht="6.75" customHeight="1"/>
    <row r="53" spans="2:10" ht="20.25" customHeight="1">
      <c r="B53" s="13" t="s">
        <v>23</v>
      </c>
      <c r="C53" s="45"/>
      <c r="D53" s="45"/>
      <c r="E53" s="45"/>
      <c r="F53" s="45"/>
      <c r="G53" s="45"/>
      <c r="H53" s="45"/>
      <c r="I53" s="45"/>
      <c r="J53" s="45"/>
    </row>
    <row r="54" spans="2:10" ht="9" customHeight="1"/>
    <row r="55" spans="2:10">
      <c r="B55" s="47" t="s">
        <v>24</v>
      </c>
      <c r="C55" s="48"/>
      <c r="D55" s="48"/>
      <c r="E55" s="50" t="s">
        <v>12</v>
      </c>
      <c r="F55" s="50" t="s">
        <v>25</v>
      </c>
      <c r="G55" s="51" t="s">
        <v>26</v>
      </c>
      <c r="H55" s="50" t="s">
        <v>27</v>
      </c>
      <c r="I55" s="51" t="s">
        <v>28</v>
      </c>
      <c r="J55" s="82" t="s">
        <v>29</v>
      </c>
    </row>
    <row r="56" spans="2:10">
      <c r="B56" s="52" t="s">
        <v>98</v>
      </c>
      <c r="C56" s="53" t="s">
        <v>99</v>
      </c>
      <c r="D56" s="54"/>
      <c r="E56" s="83" t="str">
        <f t="shared" ref="E56:E87" si="7">IF(SUM(SoucetDilu)=0,"",SUM(F56:J56)/SUM(SoucetDilu)*100)</f>
        <v/>
      </c>
      <c r="F56" s="58">
        <v>0</v>
      </c>
      <c r="G56" s="57">
        <v>0</v>
      </c>
      <c r="H56" s="58">
        <v>0</v>
      </c>
      <c r="I56" s="57">
        <v>0</v>
      </c>
      <c r="J56" s="58">
        <v>0</v>
      </c>
    </row>
    <row r="57" spans="2:10">
      <c r="B57" s="60" t="s">
        <v>1690</v>
      </c>
      <c r="C57" s="67" t="s">
        <v>1691</v>
      </c>
      <c r="D57" s="62"/>
      <c r="E57" s="84" t="str">
        <f t="shared" si="7"/>
        <v/>
      </c>
      <c r="F57" s="66">
        <v>0</v>
      </c>
      <c r="G57" s="65">
        <v>0</v>
      </c>
      <c r="H57" s="66">
        <v>0</v>
      </c>
      <c r="I57" s="65">
        <v>0</v>
      </c>
      <c r="J57" s="66">
        <v>0</v>
      </c>
    </row>
    <row r="58" spans="2:10">
      <c r="B58" s="60" t="s">
        <v>1695</v>
      </c>
      <c r="C58" s="67" t="s">
        <v>1696</v>
      </c>
      <c r="D58" s="62"/>
      <c r="E58" s="84" t="str">
        <f t="shared" si="7"/>
        <v/>
      </c>
      <c r="F58" s="66">
        <v>0</v>
      </c>
      <c r="G58" s="65">
        <v>0</v>
      </c>
      <c r="H58" s="66">
        <v>0</v>
      </c>
      <c r="I58" s="65">
        <v>0</v>
      </c>
      <c r="J58" s="66">
        <v>0</v>
      </c>
    </row>
    <row r="59" spans="2:10">
      <c r="B59" s="60" t="s">
        <v>1702</v>
      </c>
      <c r="C59" s="67" t="s">
        <v>1703</v>
      </c>
      <c r="D59" s="62"/>
      <c r="E59" s="84" t="str">
        <f t="shared" si="7"/>
        <v/>
      </c>
      <c r="F59" s="66">
        <v>0</v>
      </c>
      <c r="G59" s="65">
        <v>0</v>
      </c>
      <c r="H59" s="66">
        <v>0</v>
      </c>
      <c r="I59" s="65">
        <v>0</v>
      </c>
      <c r="J59" s="66">
        <v>0</v>
      </c>
    </row>
    <row r="60" spans="2:10">
      <c r="B60" s="60" t="s">
        <v>1706</v>
      </c>
      <c r="C60" s="67" t="s">
        <v>1707</v>
      </c>
      <c r="D60" s="62"/>
      <c r="E60" s="84" t="str">
        <f t="shared" si="7"/>
        <v/>
      </c>
      <c r="F60" s="66">
        <v>0</v>
      </c>
      <c r="G60" s="65">
        <v>0</v>
      </c>
      <c r="H60" s="66">
        <v>0</v>
      </c>
      <c r="I60" s="65">
        <v>0</v>
      </c>
      <c r="J60" s="66">
        <v>0</v>
      </c>
    </row>
    <row r="61" spans="2:10">
      <c r="B61" s="60" t="s">
        <v>1505</v>
      </c>
      <c r="C61" s="61" t="s">
        <v>2001</v>
      </c>
      <c r="D61" s="62"/>
      <c r="E61" s="84" t="str">
        <f t="shared" si="7"/>
        <v/>
      </c>
      <c r="F61" s="66">
        <v>0</v>
      </c>
      <c r="G61" s="65">
        <v>0</v>
      </c>
      <c r="H61" s="66">
        <v>0</v>
      </c>
      <c r="I61" s="65">
        <v>0</v>
      </c>
      <c r="J61" s="66">
        <v>0</v>
      </c>
    </row>
    <row r="62" spans="2:10">
      <c r="B62" s="60" t="s">
        <v>1711</v>
      </c>
      <c r="C62" s="67" t="s">
        <v>1712</v>
      </c>
      <c r="D62" s="62"/>
      <c r="E62" s="84" t="str">
        <f t="shared" si="7"/>
        <v/>
      </c>
      <c r="F62" s="66">
        <v>0</v>
      </c>
      <c r="G62" s="65">
        <v>0</v>
      </c>
      <c r="H62" s="66">
        <v>0</v>
      </c>
      <c r="I62" s="65">
        <v>0</v>
      </c>
      <c r="J62" s="66">
        <v>0</v>
      </c>
    </row>
    <row r="63" spans="2:10">
      <c r="B63" s="60" t="s">
        <v>1485</v>
      </c>
      <c r="C63" s="67" t="s">
        <v>1486</v>
      </c>
      <c r="D63" s="62"/>
      <c r="E63" s="84" t="str">
        <f t="shared" si="7"/>
        <v/>
      </c>
      <c r="F63" s="66">
        <v>0</v>
      </c>
      <c r="G63" s="65">
        <v>0</v>
      </c>
      <c r="H63" s="66">
        <v>0</v>
      </c>
      <c r="I63" s="65">
        <v>0</v>
      </c>
      <c r="J63" s="66">
        <v>0</v>
      </c>
    </row>
    <row r="64" spans="2:10">
      <c r="B64" s="60" t="s">
        <v>1495</v>
      </c>
      <c r="C64" s="67" t="s">
        <v>1496</v>
      </c>
      <c r="D64" s="62"/>
      <c r="E64" s="84" t="str">
        <f t="shared" si="7"/>
        <v/>
      </c>
      <c r="F64" s="66">
        <v>0</v>
      </c>
      <c r="G64" s="65">
        <v>0</v>
      </c>
      <c r="H64" s="66">
        <v>0</v>
      </c>
      <c r="I64" s="65">
        <v>0</v>
      </c>
      <c r="J64" s="66">
        <v>0</v>
      </c>
    </row>
    <row r="65" spans="2:10">
      <c r="B65" s="60" t="s">
        <v>1560</v>
      </c>
      <c r="C65" s="67" t="s">
        <v>1561</v>
      </c>
      <c r="D65" s="62"/>
      <c r="E65" s="84" t="str">
        <f t="shared" si="7"/>
        <v/>
      </c>
      <c r="F65" s="66">
        <v>0</v>
      </c>
      <c r="G65" s="65">
        <v>0</v>
      </c>
      <c r="H65" s="66">
        <v>0</v>
      </c>
      <c r="I65" s="65">
        <v>0</v>
      </c>
      <c r="J65" s="66">
        <v>0</v>
      </c>
    </row>
    <row r="66" spans="2:10">
      <c r="B66" s="60" t="s">
        <v>1627</v>
      </c>
      <c r="C66" s="67" t="s">
        <v>1628</v>
      </c>
      <c r="D66" s="62"/>
      <c r="E66" s="84" t="str">
        <f t="shared" si="7"/>
        <v/>
      </c>
      <c r="F66" s="66">
        <v>0</v>
      </c>
      <c r="G66" s="65">
        <v>0</v>
      </c>
      <c r="H66" s="66">
        <v>0</v>
      </c>
      <c r="I66" s="65">
        <v>0</v>
      </c>
      <c r="J66" s="66">
        <v>0</v>
      </c>
    </row>
    <row r="67" spans="2:10">
      <c r="B67" s="60" t="s">
        <v>1717</v>
      </c>
      <c r="C67" s="67" t="s">
        <v>1718</v>
      </c>
      <c r="D67" s="62"/>
      <c r="E67" s="84" t="str">
        <f t="shared" si="7"/>
        <v/>
      </c>
      <c r="F67" s="66">
        <v>0</v>
      </c>
      <c r="G67" s="65">
        <v>0</v>
      </c>
      <c r="H67" s="66">
        <v>0</v>
      </c>
      <c r="I67" s="65">
        <v>0</v>
      </c>
      <c r="J67" s="66">
        <v>0</v>
      </c>
    </row>
    <row r="68" spans="2:10">
      <c r="B68" s="60" t="s">
        <v>1507</v>
      </c>
      <c r="C68" s="67" t="s">
        <v>1508</v>
      </c>
      <c r="D68" s="62"/>
      <c r="E68" s="84" t="str">
        <f t="shared" si="7"/>
        <v/>
      </c>
      <c r="F68" s="66">
        <v>0</v>
      </c>
      <c r="G68" s="65">
        <v>0</v>
      </c>
      <c r="H68" s="66">
        <v>0</v>
      </c>
      <c r="I68" s="65">
        <v>0</v>
      </c>
      <c r="J68" s="66">
        <v>0</v>
      </c>
    </row>
    <row r="69" spans="2:10">
      <c r="B69" s="60" t="s">
        <v>1724</v>
      </c>
      <c r="C69" s="67" t="s">
        <v>1725</v>
      </c>
      <c r="D69" s="62"/>
      <c r="E69" s="84" t="str">
        <f t="shared" si="7"/>
        <v/>
      </c>
      <c r="F69" s="66">
        <v>0</v>
      </c>
      <c r="G69" s="65">
        <v>0</v>
      </c>
      <c r="H69" s="66">
        <v>0</v>
      </c>
      <c r="I69" s="65">
        <v>0</v>
      </c>
      <c r="J69" s="66">
        <v>0</v>
      </c>
    </row>
    <row r="70" spans="2:10">
      <c r="B70" s="60" t="s">
        <v>1728</v>
      </c>
      <c r="C70" s="61" t="s">
        <v>1729</v>
      </c>
      <c r="D70" s="62"/>
      <c r="E70" s="84" t="str">
        <f t="shared" si="7"/>
        <v/>
      </c>
      <c r="F70" s="66">
        <v>0</v>
      </c>
      <c r="G70" s="65">
        <v>0</v>
      </c>
      <c r="H70" s="66">
        <v>0</v>
      </c>
      <c r="I70" s="65">
        <v>0</v>
      </c>
      <c r="J70" s="66">
        <v>0</v>
      </c>
    </row>
    <row r="71" spans="2:10">
      <c r="B71" s="60" t="s">
        <v>1746</v>
      </c>
      <c r="C71" s="61" t="s">
        <v>1747</v>
      </c>
      <c r="D71" s="62"/>
      <c r="E71" s="84" t="str">
        <f t="shared" si="7"/>
        <v/>
      </c>
      <c r="F71" s="66">
        <v>0</v>
      </c>
      <c r="G71" s="65">
        <v>0</v>
      </c>
      <c r="H71" s="66">
        <v>0</v>
      </c>
      <c r="I71" s="65">
        <v>0</v>
      </c>
      <c r="J71" s="66">
        <v>0</v>
      </c>
    </row>
    <row r="72" spans="2:10">
      <c r="B72" s="60" t="s">
        <v>1751</v>
      </c>
      <c r="C72" s="61" t="s">
        <v>1752</v>
      </c>
      <c r="D72" s="62"/>
      <c r="E72" s="84" t="str">
        <f t="shared" si="7"/>
        <v/>
      </c>
      <c r="F72" s="66">
        <v>0</v>
      </c>
      <c r="G72" s="65">
        <v>0</v>
      </c>
      <c r="H72" s="66">
        <v>0</v>
      </c>
      <c r="I72" s="65">
        <v>0</v>
      </c>
      <c r="J72" s="66">
        <v>0</v>
      </c>
    </row>
    <row r="73" spans="2:10">
      <c r="B73" s="60" t="s">
        <v>1756</v>
      </c>
      <c r="C73" s="61" t="s">
        <v>1757</v>
      </c>
      <c r="D73" s="62"/>
      <c r="E73" s="84" t="str">
        <f t="shared" si="7"/>
        <v/>
      </c>
      <c r="F73" s="66">
        <v>0</v>
      </c>
      <c r="G73" s="65">
        <v>0</v>
      </c>
      <c r="H73" s="66">
        <v>0</v>
      </c>
      <c r="I73" s="65">
        <v>0</v>
      </c>
      <c r="J73" s="66">
        <v>0</v>
      </c>
    </row>
    <row r="74" spans="2:10">
      <c r="B74" s="60" t="s">
        <v>1763</v>
      </c>
      <c r="C74" s="61" t="s">
        <v>1764</v>
      </c>
      <c r="D74" s="62"/>
      <c r="E74" s="84" t="str">
        <f t="shared" si="7"/>
        <v/>
      </c>
      <c r="F74" s="66">
        <v>0</v>
      </c>
      <c r="G74" s="65">
        <v>0</v>
      </c>
      <c r="H74" s="66">
        <v>0</v>
      </c>
      <c r="I74" s="65">
        <v>0</v>
      </c>
      <c r="J74" s="66">
        <v>0</v>
      </c>
    </row>
    <row r="75" spans="2:10">
      <c r="B75" s="60" t="s">
        <v>1769</v>
      </c>
      <c r="C75" s="61" t="s">
        <v>1770</v>
      </c>
      <c r="D75" s="62"/>
      <c r="E75" s="84" t="str">
        <f t="shared" si="7"/>
        <v/>
      </c>
      <c r="F75" s="66">
        <v>0</v>
      </c>
      <c r="G75" s="65">
        <v>0</v>
      </c>
      <c r="H75" s="66">
        <v>0</v>
      </c>
      <c r="I75" s="65">
        <v>0</v>
      </c>
      <c r="J75" s="66">
        <v>0</v>
      </c>
    </row>
    <row r="76" spans="2:10">
      <c r="B76" s="60" t="s">
        <v>1774</v>
      </c>
      <c r="C76" s="61" t="s">
        <v>1775</v>
      </c>
      <c r="D76" s="62"/>
      <c r="E76" s="84" t="str">
        <f t="shared" si="7"/>
        <v/>
      </c>
      <c r="F76" s="66">
        <v>0</v>
      </c>
      <c r="G76" s="65">
        <v>0</v>
      </c>
      <c r="H76" s="66">
        <v>0</v>
      </c>
      <c r="I76" s="65">
        <v>0</v>
      </c>
      <c r="J76" s="66">
        <v>0</v>
      </c>
    </row>
    <row r="77" spans="2:10">
      <c r="B77" s="60" t="s">
        <v>1778</v>
      </c>
      <c r="C77" s="61" t="s">
        <v>1779</v>
      </c>
      <c r="D77" s="62"/>
      <c r="E77" s="84" t="str">
        <f t="shared" si="7"/>
        <v/>
      </c>
      <c r="F77" s="66">
        <v>0</v>
      </c>
      <c r="G77" s="65">
        <v>0</v>
      </c>
      <c r="H77" s="66">
        <v>0</v>
      </c>
      <c r="I77" s="65">
        <v>0</v>
      </c>
      <c r="J77" s="66">
        <v>0</v>
      </c>
    </row>
    <row r="78" spans="2:10">
      <c r="B78" s="60" t="s">
        <v>1783</v>
      </c>
      <c r="C78" s="61" t="s">
        <v>1784</v>
      </c>
      <c r="D78" s="62"/>
      <c r="E78" s="84" t="str">
        <f t="shared" si="7"/>
        <v/>
      </c>
      <c r="F78" s="66">
        <v>0</v>
      </c>
      <c r="G78" s="65">
        <v>0</v>
      </c>
      <c r="H78" s="66">
        <v>0</v>
      </c>
      <c r="I78" s="65">
        <v>0</v>
      </c>
      <c r="J78" s="66">
        <v>0</v>
      </c>
    </row>
    <row r="79" spans="2:10">
      <c r="B79" s="60" t="s">
        <v>142</v>
      </c>
      <c r="C79" s="61" t="s">
        <v>143</v>
      </c>
      <c r="D79" s="62"/>
      <c r="E79" s="84" t="str">
        <f t="shared" si="7"/>
        <v/>
      </c>
      <c r="F79" s="66">
        <v>0</v>
      </c>
      <c r="G79" s="65">
        <v>0</v>
      </c>
      <c r="H79" s="66">
        <v>0</v>
      </c>
      <c r="I79" s="65">
        <v>0</v>
      </c>
      <c r="J79" s="66">
        <v>0</v>
      </c>
    </row>
    <row r="80" spans="2:10">
      <c r="B80" s="60" t="s">
        <v>1526</v>
      </c>
      <c r="C80" s="67" t="s">
        <v>1527</v>
      </c>
      <c r="D80" s="62"/>
      <c r="E80" s="84" t="str">
        <f t="shared" si="7"/>
        <v/>
      </c>
      <c r="F80" s="66">
        <v>0</v>
      </c>
      <c r="G80" s="65">
        <v>0</v>
      </c>
      <c r="H80" s="66">
        <v>0</v>
      </c>
      <c r="I80" s="65">
        <v>0</v>
      </c>
      <c r="J80" s="66">
        <v>0</v>
      </c>
    </row>
    <row r="81" spans="2:10">
      <c r="B81" s="60" t="s">
        <v>1531</v>
      </c>
      <c r="C81" s="67" t="s">
        <v>1527</v>
      </c>
      <c r="D81" s="62"/>
      <c r="E81" s="84" t="str">
        <f t="shared" si="7"/>
        <v/>
      </c>
      <c r="F81" s="66">
        <v>0</v>
      </c>
      <c r="G81" s="65">
        <v>0</v>
      </c>
      <c r="H81" s="66">
        <v>0</v>
      </c>
      <c r="I81" s="65">
        <v>0</v>
      </c>
      <c r="J81" s="66">
        <v>0</v>
      </c>
    </row>
    <row r="82" spans="2:10">
      <c r="B82" s="60" t="s">
        <v>179</v>
      </c>
      <c r="C82" s="61" t="s">
        <v>180</v>
      </c>
      <c r="D82" s="62"/>
      <c r="E82" s="84" t="str">
        <f t="shared" si="7"/>
        <v/>
      </c>
      <c r="F82" s="66">
        <v>0</v>
      </c>
      <c r="G82" s="65">
        <v>0</v>
      </c>
      <c r="H82" s="66">
        <v>0</v>
      </c>
      <c r="I82" s="65">
        <v>0</v>
      </c>
      <c r="J82" s="66">
        <v>0</v>
      </c>
    </row>
    <row r="83" spans="2:10">
      <c r="B83" s="60" t="s">
        <v>1545</v>
      </c>
      <c r="C83" s="67" t="s">
        <v>1546</v>
      </c>
      <c r="D83" s="62"/>
      <c r="E83" s="84" t="str">
        <f t="shared" si="7"/>
        <v/>
      </c>
      <c r="F83" s="66">
        <v>0</v>
      </c>
      <c r="G83" s="65">
        <v>0</v>
      </c>
      <c r="H83" s="66">
        <v>0</v>
      </c>
      <c r="I83" s="65">
        <v>0</v>
      </c>
      <c r="J83" s="66">
        <v>0</v>
      </c>
    </row>
    <row r="84" spans="2:10">
      <c r="B84" s="60" t="s">
        <v>257</v>
      </c>
      <c r="C84" s="61" t="s">
        <v>258</v>
      </c>
      <c r="D84" s="62"/>
      <c r="E84" s="84" t="str">
        <f t="shared" si="7"/>
        <v/>
      </c>
      <c r="F84" s="66">
        <v>0</v>
      </c>
      <c r="G84" s="65">
        <v>0</v>
      </c>
      <c r="H84" s="66">
        <v>0</v>
      </c>
      <c r="I84" s="65">
        <v>0</v>
      </c>
      <c r="J84" s="66">
        <v>0</v>
      </c>
    </row>
    <row r="85" spans="2:10">
      <c r="B85" s="60" t="s">
        <v>1569</v>
      </c>
      <c r="C85" s="67" t="s">
        <v>1570</v>
      </c>
      <c r="D85" s="62"/>
      <c r="E85" s="84" t="str">
        <f t="shared" si="7"/>
        <v/>
      </c>
      <c r="F85" s="66">
        <v>0</v>
      </c>
      <c r="G85" s="65">
        <v>0</v>
      </c>
      <c r="H85" s="66">
        <v>0</v>
      </c>
      <c r="I85" s="65">
        <v>0</v>
      </c>
      <c r="J85" s="66">
        <v>0</v>
      </c>
    </row>
    <row r="86" spans="2:10">
      <c r="B86" s="60" t="s">
        <v>1574</v>
      </c>
      <c r="C86" s="67" t="s">
        <v>1575</v>
      </c>
      <c r="D86" s="62"/>
      <c r="E86" s="84" t="str">
        <f t="shared" si="7"/>
        <v/>
      </c>
      <c r="F86" s="66">
        <v>0</v>
      </c>
      <c r="G86" s="65">
        <v>0</v>
      </c>
      <c r="H86" s="66">
        <v>0</v>
      </c>
      <c r="I86" s="65">
        <v>0</v>
      </c>
      <c r="J86" s="66">
        <v>0</v>
      </c>
    </row>
    <row r="87" spans="2:10">
      <c r="B87" s="60" t="s">
        <v>1577</v>
      </c>
      <c r="C87" s="61" t="s">
        <v>1828</v>
      </c>
      <c r="D87" s="62"/>
      <c r="E87" s="84" t="str">
        <f t="shared" si="7"/>
        <v/>
      </c>
      <c r="F87" s="66">
        <v>0</v>
      </c>
      <c r="G87" s="65">
        <v>0</v>
      </c>
      <c r="H87" s="66">
        <v>0</v>
      </c>
      <c r="I87" s="65">
        <v>0</v>
      </c>
      <c r="J87" s="66">
        <v>0</v>
      </c>
    </row>
    <row r="88" spans="2:10">
      <c r="B88" s="60" t="s">
        <v>1579</v>
      </c>
      <c r="C88" s="67" t="s">
        <v>1580</v>
      </c>
      <c r="D88" s="62"/>
      <c r="E88" s="84" t="str">
        <f t="shared" ref="E88:E119" si="8">IF(SUM(SoucetDilu)=0,"",SUM(F88:J88)/SUM(SoucetDilu)*100)</f>
        <v/>
      </c>
      <c r="F88" s="66">
        <v>0</v>
      </c>
      <c r="G88" s="65">
        <v>0</v>
      </c>
      <c r="H88" s="66">
        <v>0</v>
      </c>
      <c r="I88" s="65">
        <v>0</v>
      </c>
      <c r="J88" s="66">
        <v>0</v>
      </c>
    </row>
    <row r="89" spans="2:10">
      <c r="B89" s="60" t="s">
        <v>275</v>
      </c>
      <c r="C89" s="61" t="s">
        <v>276</v>
      </c>
      <c r="D89" s="62"/>
      <c r="E89" s="84" t="str">
        <f t="shared" si="8"/>
        <v/>
      </c>
      <c r="F89" s="66">
        <v>0</v>
      </c>
      <c r="G89" s="65">
        <v>0</v>
      </c>
      <c r="H89" s="66">
        <v>0</v>
      </c>
      <c r="I89" s="65">
        <v>0</v>
      </c>
      <c r="J89" s="66">
        <v>0</v>
      </c>
    </row>
    <row r="90" spans="2:10">
      <c r="B90" s="60" t="s">
        <v>1588</v>
      </c>
      <c r="C90" s="67" t="s">
        <v>1589</v>
      </c>
      <c r="D90" s="62"/>
      <c r="E90" s="84" t="str">
        <f t="shared" si="8"/>
        <v/>
      </c>
      <c r="F90" s="66">
        <v>0</v>
      </c>
      <c r="G90" s="65">
        <v>0</v>
      </c>
      <c r="H90" s="66">
        <v>0</v>
      </c>
      <c r="I90" s="65">
        <v>0</v>
      </c>
      <c r="J90" s="66">
        <v>0</v>
      </c>
    </row>
    <row r="91" spans="2:10">
      <c r="B91" s="60" t="s">
        <v>1595</v>
      </c>
      <c r="C91" s="67" t="s">
        <v>1596</v>
      </c>
      <c r="D91" s="62"/>
      <c r="E91" s="84" t="str">
        <f t="shared" si="8"/>
        <v/>
      </c>
      <c r="F91" s="66">
        <v>0</v>
      </c>
      <c r="G91" s="65">
        <v>0</v>
      </c>
      <c r="H91" s="66">
        <v>0</v>
      </c>
      <c r="I91" s="65">
        <v>0</v>
      </c>
      <c r="J91" s="66">
        <v>0</v>
      </c>
    </row>
    <row r="92" spans="2:10">
      <c r="B92" s="60" t="s">
        <v>1602</v>
      </c>
      <c r="C92" s="67" t="s">
        <v>2015</v>
      </c>
      <c r="D92" s="62"/>
      <c r="E92" s="84" t="str">
        <f t="shared" si="8"/>
        <v/>
      </c>
      <c r="F92" s="66">
        <v>0</v>
      </c>
      <c r="G92" s="65">
        <v>0</v>
      </c>
      <c r="H92" s="66">
        <v>0</v>
      </c>
      <c r="I92" s="65">
        <v>0</v>
      </c>
      <c r="J92" s="66">
        <v>0</v>
      </c>
    </row>
    <row r="93" spans="2:10">
      <c r="B93" s="60" t="s">
        <v>1605</v>
      </c>
      <c r="C93" s="61" t="s">
        <v>2025</v>
      </c>
      <c r="D93" s="62"/>
      <c r="E93" s="84" t="str">
        <f t="shared" si="8"/>
        <v/>
      </c>
      <c r="F93" s="66">
        <v>0</v>
      </c>
      <c r="G93" s="65">
        <v>0</v>
      </c>
      <c r="H93" s="66">
        <v>0</v>
      </c>
      <c r="I93" s="65">
        <v>0</v>
      </c>
      <c r="J93" s="66">
        <v>0</v>
      </c>
    </row>
    <row r="94" spans="2:10">
      <c r="B94" s="60" t="s">
        <v>1609</v>
      </c>
      <c r="C94" s="67" t="s">
        <v>1610</v>
      </c>
      <c r="D94" s="62"/>
      <c r="E94" s="84" t="str">
        <f t="shared" si="8"/>
        <v/>
      </c>
      <c r="F94" s="66">
        <v>0</v>
      </c>
      <c r="G94" s="65">
        <v>0</v>
      </c>
      <c r="H94" s="66">
        <v>0</v>
      </c>
      <c r="I94" s="65">
        <v>0</v>
      </c>
      <c r="J94" s="66">
        <v>0</v>
      </c>
    </row>
    <row r="95" spans="2:10">
      <c r="B95" s="60" t="s">
        <v>288</v>
      </c>
      <c r="C95" s="61" t="s">
        <v>289</v>
      </c>
      <c r="D95" s="62"/>
      <c r="E95" s="84" t="str">
        <f t="shared" si="8"/>
        <v/>
      </c>
      <c r="F95" s="66">
        <v>0</v>
      </c>
      <c r="G95" s="65">
        <v>0</v>
      </c>
      <c r="H95" s="66">
        <v>0</v>
      </c>
      <c r="I95" s="65">
        <v>0</v>
      </c>
      <c r="J95" s="66">
        <v>0</v>
      </c>
    </row>
    <row r="96" spans="2:10">
      <c r="B96" s="60" t="s">
        <v>293</v>
      </c>
      <c r="C96" s="61" t="s">
        <v>1613</v>
      </c>
      <c r="D96" s="62"/>
      <c r="E96" s="84" t="str">
        <f t="shared" si="8"/>
        <v/>
      </c>
      <c r="F96" s="66">
        <v>0</v>
      </c>
      <c r="G96" s="65">
        <v>0</v>
      </c>
      <c r="H96" s="66">
        <v>0</v>
      </c>
      <c r="I96" s="65">
        <v>0</v>
      </c>
      <c r="J96" s="66">
        <v>0</v>
      </c>
    </row>
    <row r="97" spans="2:10">
      <c r="B97" s="60" t="s">
        <v>337</v>
      </c>
      <c r="C97" s="61" t="s">
        <v>338</v>
      </c>
      <c r="D97" s="62"/>
      <c r="E97" s="84" t="str">
        <f t="shared" si="8"/>
        <v/>
      </c>
      <c r="F97" s="66">
        <v>0</v>
      </c>
      <c r="G97" s="65">
        <v>0</v>
      </c>
      <c r="H97" s="66">
        <v>0</v>
      </c>
      <c r="I97" s="65">
        <v>0</v>
      </c>
      <c r="J97" s="66">
        <v>0</v>
      </c>
    </row>
    <row r="98" spans="2:10">
      <c r="B98" s="60" t="s">
        <v>391</v>
      </c>
      <c r="C98" s="61" t="s">
        <v>1616</v>
      </c>
      <c r="D98" s="62"/>
      <c r="E98" s="84" t="str">
        <f t="shared" si="8"/>
        <v/>
      </c>
      <c r="F98" s="66">
        <v>0</v>
      </c>
      <c r="G98" s="65">
        <v>0</v>
      </c>
      <c r="H98" s="66">
        <v>0</v>
      </c>
      <c r="I98" s="65">
        <v>0</v>
      </c>
      <c r="J98" s="66">
        <v>0</v>
      </c>
    </row>
    <row r="99" spans="2:10">
      <c r="B99" s="60" t="s">
        <v>406</v>
      </c>
      <c r="C99" s="61" t="s">
        <v>407</v>
      </c>
      <c r="D99" s="62"/>
      <c r="E99" s="84" t="str">
        <f t="shared" si="8"/>
        <v/>
      </c>
      <c r="F99" s="66">
        <v>0</v>
      </c>
      <c r="G99" s="65">
        <v>0</v>
      </c>
      <c r="H99" s="66">
        <v>0</v>
      </c>
      <c r="I99" s="65">
        <v>0</v>
      </c>
      <c r="J99" s="66">
        <v>0</v>
      </c>
    </row>
    <row r="100" spans="2:10">
      <c r="B100" s="60" t="s">
        <v>463</v>
      </c>
      <c r="C100" s="61" t="s">
        <v>464</v>
      </c>
      <c r="D100" s="62"/>
      <c r="E100" s="84" t="str">
        <f t="shared" si="8"/>
        <v/>
      </c>
      <c r="F100" s="66">
        <v>0</v>
      </c>
      <c r="G100" s="65">
        <v>0</v>
      </c>
      <c r="H100" s="66">
        <v>0</v>
      </c>
      <c r="I100" s="65">
        <v>0</v>
      </c>
      <c r="J100" s="66">
        <v>0</v>
      </c>
    </row>
    <row r="101" spans="2:10">
      <c r="B101" s="60" t="s">
        <v>472</v>
      </c>
      <c r="C101" s="61" t="s">
        <v>473</v>
      </c>
      <c r="D101" s="62"/>
      <c r="E101" s="84" t="str">
        <f t="shared" si="8"/>
        <v/>
      </c>
      <c r="F101" s="66">
        <v>0</v>
      </c>
      <c r="G101" s="65">
        <v>0</v>
      </c>
      <c r="H101" s="66">
        <v>0</v>
      </c>
      <c r="I101" s="65">
        <v>0</v>
      </c>
      <c r="J101" s="66">
        <v>0</v>
      </c>
    </row>
    <row r="102" spans="2:10">
      <c r="B102" s="60" t="s">
        <v>494</v>
      </c>
      <c r="C102" s="61" t="s">
        <v>495</v>
      </c>
      <c r="D102" s="62"/>
      <c r="E102" s="84" t="str">
        <f t="shared" si="8"/>
        <v/>
      </c>
      <c r="F102" s="66">
        <v>0</v>
      </c>
      <c r="G102" s="65">
        <v>0</v>
      </c>
      <c r="H102" s="66">
        <v>0</v>
      </c>
      <c r="I102" s="65">
        <v>0</v>
      </c>
      <c r="J102" s="66">
        <v>0</v>
      </c>
    </row>
    <row r="103" spans="2:10">
      <c r="B103" s="60" t="s">
        <v>1003</v>
      </c>
      <c r="C103" s="67" t="s">
        <v>1004</v>
      </c>
      <c r="D103" s="62"/>
      <c r="E103" s="84" t="str">
        <f t="shared" si="8"/>
        <v/>
      </c>
      <c r="F103" s="66">
        <v>0</v>
      </c>
      <c r="G103" s="65">
        <v>0</v>
      </c>
      <c r="H103" s="66">
        <v>0</v>
      </c>
      <c r="I103" s="65">
        <v>0</v>
      </c>
      <c r="J103" s="66">
        <v>0</v>
      </c>
    </row>
    <row r="104" spans="2:10">
      <c r="B104" s="60" t="s">
        <v>1009</v>
      </c>
      <c r="C104" s="67" t="s">
        <v>1010</v>
      </c>
      <c r="D104" s="62"/>
      <c r="E104" s="84" t="str">
        <f t="shared" si="8"/>
        <v/>
      </c>
      <c r="F104" s="66">
        <v>0</v>
      </c>
      <c r="G104" s="65">
        <v>0</v>
      </c>
      <c r="H104" s="66">
        <v>0</v>
      </c>
      <c r="I104" s="65">
        <v>0</v>
      </c>
      <c r="J104" s="66">
        <v>0</v>
      </c>
    </row>
    <row r="105" spans="2:10">
      <c r="B105" s="60" t="s">
        <v>1839</v>
      </c>
      <c r="C105" s="61" t="s">
        <v>1840</v>
      </c>
      <c r="D105" s="62"/>
      <c r="E105" s="84" t="str">
        <f t="shared" si="8"/>
        <v/>
      </c>
      <c r="F105" s="66">
        <v>0</v>
      </c>
      <c r="G105" s="65">
        <v>0</v>
      </c>
      <c r="H105" s="66">
        <v>0</v>
      </c>
      <c r="I105" s="65">
        <v>0</v>
      </c>
      <c r="J105" s="66">
        <v>0</v>
      </c>
    </row>
    <row r="106" spans="2:10">
      <c r="B106" s="60" t="s">
        <v>1014</v>
      </c>
      <c r="C106" s="67" t="s">
        <v>1015</v>
      </c>
      <c r="D106" s="62"/>
      <c r="E106" s="84" t="str">
        <f t="shared" si="8"/>
        <v/>
      </c>
      <c r="F106" s="66">
        <v>0</v>
      </c>
      <c r="G106" s="65">
        <v>0</v>
      </c>
      <c r="H106" s="66">
        <v>0</v>
      </c>
      <c r="I106" s="65">
        <v>0</v>
      </c>
      <c r="J106" s="66">
        <v>0</v>
      </c>
    </row>
    <row r="107" spans="2:10">
      <c r="B107" s="60" t="s">
        <v>1023</v>
      </c>
      <c r="C107" s="67" t="s">
        <v>1024</v>
      </c>
      <c r="D107" s="62"/>
      <c r="E107" s="84" t="str">
        <f t="shared" si="8"/>
        <v/>
      </c>
      <c r="F107" s="66">
        <v>0</v>
      </c>
      <c r="G107" s="65">
        <v>0</v>
      </c>
      <c r="H107" s="66">
        <v>0</v>
      </c>
      <c r="I107" s="65">
        <v>0</v>
      </c>
      <c r="J107" s="66">
        <v>0</v>
      </c>
    </row>
    <row r="108" spans="2:10">
      <c r="B108" s="60" t="s">
        <v>1030</v>
      </c>
      <c r="C108" s="67" t="s">
        <v>1031</v>
      </c>
      <c r="D108" s="62"/>
      <c r="E108" s="84" t="str">
        <f t="shared" si="8"/>
        <v/>
      </c>
      <c r="F108" s="66">
        <v>0</v>
      </c>
      <c r="G108" s="65">
        <v>0</v>
      </c>
      <c r="H108" s="66">
        <v>0</v>
      </c>
      <c r="I108" s="65">
        <v>0</v>
      </c>
      <c r="J108" s="66">
        <v>0</v>
      </c>
    </row>
    <row r="109" spans="2:10">
      <c r="B109" s="60" t="s">
        <v>1035</v>
      </c>
      <c r="C109" s="67" t="s">
        <v>1036</v>
      </c>
      <c r="D109" s="62"/>
      <c r="E109" s="84" t="str">
        <f t="shared" si="8"/>
        <v/>
      </c>
      <c r="F109" s="66">
        <v>0</v>
      </c>
      <c r="G109" s="65">
        <v>0</v>
      </c>
      <c r="H109" s="66">
        <v>0</v>
      </c>
      <c r="I109" s="65">
        <v>0</v>
      </c>
      <c r="J109" s="66">
        <v>0</v>
      </c>
    </row>
    <row r="110" spans="2:10">
      <c r="B110" s="60" t="s">
        <v>1404</v>
      </c>
      <c r="C110" s="67" t="s">
        <v>1405</v>
      </c>
      <c r="D110" s="62"/>
      <c r="E110" s="84" t="str">
        <f t="shared" si="8"/>
        <v/>
      </c>
      <c r="F110" s="66">
        <v>0</v>
      </c>
      <c r="G110" s="65">
        <v>0</v>
      </c>
      <c r="H110" s="66">
        <v>0</v>
      </c>
      <c r="I110" s="65">
        <v>0</v>
      </c>
      <c r="J110" s="66">
        <v>0</v>
      </c>
    </row>
    <row r="111" spans="2:10">
      <c r="B111" s="60" t="s">
        <v>1040</v>
      </c>
      <c r="C111" s="67" t="s">
        <v>1041</v>
      </c>
      <c r="D111" s="62"/>
      <c r="E111" s="84" t="str">
        <f t="shared" si="8"/>
        <v/>
      </c>
      <c r="F111" s="66">
        <v>0</v>
      </c>
      <c r="G111" s="65">
        <v>0</v>
      </c>
      <c r="H111" s="66">
        <v>0</v>
      </c>
      <c r="I111" s="65">
        <v>0</v>
      </c>
      <c r="J111" s="66">
        <v>0</v>
      </c>
    </row>
    <row r="112" spans="2:10">
      <c r="B112" s="60" t="s">
        <v>1638</v>
      </c>
      <c r="C112" s="67" t="s">
        <v>1639</v>
      </c>
      <c r="D112" s="62"/>
      <c r="E112" s="84" t="str">
        <f t="shared" si="8"/>
        <v/>
      </c>
      <c r="F112" s="66">
        <v>0</v>
      </c>
      <c r="G112" s="65">
        <v>0</v>
      </c>
      <c r="H112" s="66">
        <v>0</v>
      </c>
      <c r="I112" s="65">
        <v>0</v>
      </c>
      <c r="J112" s="66">
        <v>0</v>
      </c>
    </row>
    <row r="113" spans="2:10">
      <c r="B113" s="60" t="s">
        <v>1643</v>
      </c>
      <c r="C113" s="67" t="s">
        <v>1644</v>
      </c>
      <c r="D113" s="62"/>
      <c r="E113" s="84" t="str">
        <f t="shared" si="8"/>
        <v/>
      </c>
      <c r="F113" s="66">
        <v>0</v>
      </c>
      <c r="G113" s="65">
        <v>0</v>
      </c>
      <c r="H113" s="66">
        <v>0</v>
      </c>
      <c r="I113" s="65">
        <v>0</v>
      </c>
      <c r="J113" s="66">
        <v>0</v>
      </c>
    </row>
    <row r="114" spans="2:10">
      <c r="B114" s="60" t="s">
        <v>530</v>
      </c>
      <c r="C114" s="61" t="s">
        <v>531</v>
      </c>
      <c r="D114" s="62"/>
      <c r="E114" s="84" t="str">
        <f t="shared" si="8"/>
        <v/>
      </c>
      <c r="F114" s="66">
        <v>0</v>
      </c>
      <c r="G114" s="65">
        <v>0</v>
      </c>
      <c r="H114" s="66">
        <v>0</v>
      </c>
      <c r="I114" s="65">
        <v>0</v>
      </c>
      <c r="J114" s="66">
        <v>0</v>
      </c>
    </row>
    <row r="115" spans="2:10">
      <c r="B115" s="60" t="s">
        <v>574</v>
      </c>
      <c r="C115" s="61" t="s">
        <v>575</v>
      </c>
      <c r="D115" s="62"/>
      <c r="E115" s="84" t="str">
        <f t="shared" si="8"/>
        <v/>
      </c>
      <c r="F115" s="66">
        <v>0</v>
      </c>
      <c r="G115" s="65">
        <v>0</v>
      </c>
      <c r="H115" s="66">
        <v>0</v>
      </c>
      <c r="I115" s="65">
        <v>0</v>
      </c>
      <c r="J115" s="66">
        <v>0</v>
      </c>
    </row>
    <row r="116" spans="2:10">
      <c r="B116" s="60" t="s">
        <v>586</v>
      </c>
      <c r="C116" s="61" t="s">
        <v>587</v>
      </c>
      <c r="D116" s="62"/>
      <c r="E116" s="84" t="str">
        <f t="shared" si="8"/>
        <v/>
      </c>
      <c r="F116" s="66">
        <v>0</v>
      </c>
      <c r="G116" s="65">
        <v>0</v>
      </c>
      <c r="H116" s="66">
        <v>0</v>
      </c>
      <c r="I116" s="65">
        <v>0</v>
      </c>
      <c r="J116" s="66">
        <v>0</v>
      </c>
    </row>
    <row r="117" spans="2:10">
      <c r="B117" s="60" t="s">
        <v>637</v>
      </c>
      <c r="C117" s="61" t="s">
        <v>638</v>
      </c>
      <c r="D117" s="62"/>
      <c r="E117" s="84" t="str">
        <f t="shared" si="8"/>
        <v/>
      </c>
      <c r="F117" s="66">
        <v>0</v>
      </c>
      <c r="G117" s="65">
        <v>0</v>
      </c>
      <c r="H117" s="66">
        <v>0</v>
      </c>
      <c r="I117" s="65">
        <v>0</v>
      </c>
      <c r="J117" s="66">
        <v>0</v>
      </c>
    </row>
    <row r="118" spans="2:10">
      <c r="B118" s="60" t="s">
        <v>709</v>
      </c>
      <c r="C118" s="61" t="s">
        <v>710</v>
      </c>
      <c r="D118" s="62"/>
      <c r="E118" s="84" t="str">
        <f t="shared" si="8"/>
        <v/>
      </c>
      <c r="F118" s="66">
        <v>0</v>
      </c>
      <c r="G118" s="65">
        <v>0</v>
      </c>
      <c r="H118" s="66">
        <v>0</v>
      </c>
      <c r="I118" s="65">
        <v>0</v>
      </c>
      <c r="J118" s="66">
        <v>0</v>
      </c>
    </row>
    <row r="119" spans="2:10">
      <c r="B119" s="60" t="s">
        <v>738</v>
      </c>
      <c r="C119" s="61" t="s">
        <v>739</v>
      </c>
      <c r="D119" s="62"/>
      <c r="E119" s="84" t="str">
        <f t="shared" si="8"/>
        <v/>
      </c>
      <c r="F119" s="66">
        <v>0</v>
      </c>
      <c r="G119" s="65">
        <v>0</v>
      </c>
      <c r="H119" s="66">
        <v>0</v>
      </c>
      <c r="I119" s="65">
        <v>0</v>
      </c>
      <c r="J119" s="66">
        <v>0</v>
      </c>
    </row>
    <row r="120" spans="2:10">
      <c r="B120" s="60" t="s">
        <v>1093</v>
      </c>
      <c r="C120" s="67" t="s">
        <v>1094</v>
      </c>
      <c r="D120" s="62"/>
      <c r="E120" s="84" t="str">
        <f t="shared" ref="E120:E145" si="9">IF(SUM(SoucetDilu)=0,"",SUM(F120:J120)/SUM(SoucetDilu)*100)</f>
        <v/>
      </c>
      <c r="F120" s="66">
        <v>0</v>
      </c>
      <c r="G120" s="65">
        <v>0</v>
      </c>
      <c r="H120" s="66">
        <v>0</v>
      </c>
      <c r="I120" s="65">
        <v>0</v>
      </c>
      <c r="J120" s="66">
        <v>0</v>
      </c>
    </row>
    <row r="121" spans="2:10">
      <c r="B121" s="60" t="s">
        <v>792</v>
      </c>
      <c r="C121" s="61" t="s">
        <v>793</v>
      </c>
      <c r="D121" s="62"/>
      <c r="E121" s="84" t="str">
        <f t="shared" si="9"/>
        <v/>
      </c>
      <c r="F121" s="66">
        <v>0</v>
      </c>
      <c r="G121" s="65">
        <v>0</v>
      </c>
      <c r="H121" s="66">
        <v>0</v>
      </c>
      <c r="I121" s="65">
        <v>0</v>
      </c>
      <c r="J121" s="66">
        <v>0</v>
      </c>
    </row>
    <row r="122" spans="2:10">
      <c r="B122" s="60" t="s">
        <v>1100</v>
      </c>
      <c r="C122" s="67" t="s">
        <v>1101</v>
      </c>
      <c r="D122" s="62"/>
      <c r="E122" s="84" t="str">
        <f t="shared" si="9"/>
        <v/>
      </c>
      <c r="F122" s="66">
        <v>0</v>
      </c>
      <c r="G122" s="65">
        <v>0</v>
      </c>
      <c r="H122" s="66">
        <v>0</v>
      </c>
      <c r="I122" s="65">
        <v>0</v>
      </c>
      <c r="J122" s="66">
        <v>0</v>
      </c>
    </row>
    <row r="123" spans="2:10">
      <c r="B123" s="60" t="s">
        <v>817</v>
      </c>
      <c r="C123" s="61" t="s">
        <v>818</v>
      </c>
      <c r="D123" s="62"/>
      <c r="E123" s="84" t="str">
        <f t="shared" si="9"/>
        <v/>
      </c>
      <c r="F123" s="66">
        <v>0</v>
      </c>
      <c r="G123" s="65">
        <v>0</v>
      </c>
      <c r="H123" s="66">
        <v>0</v>
      </c>
      <c r="I123" s="65">
        <v>0</v>
      </c>
      <c r="J123" s="66">
        <v>0</v>
      </c>
    </row>
    <row r="124" spans="2:10">
      <c r="B124" s="60" t="s">
        <v>824</v>
      </c>
      <c r="C124" s="61" t="s">
        <v>825</v>
      </c>
      <c r="D124" s="62"/>
      <c r="E124" s="84" t="str">
        <f t="shared" si="9"/>
        <v/>
      </c>
      <c r="F124" s="66">
        <v>0</v>
      </c>
      <c r="G124" s="65">
        <v>0</v>
      </c>
      <c r="H124" s="66">
        <v>0</v>
      </c>
      <c r="I124" s="65">
        <v>0</v>
      </c>
      <c r="J124" s="66">
        <v>0</v>
      </c>
    </row>
    <row r="125" spans="2:10">
      <c r="B125" s="60" t="s">
        <v>841</v>
      </c>
      <c r="C125" s="61" t="s">
        <v>842</v>
      </c>
      <c r="D125" s="62"/>
      <c r="E125" s="84" t="str">
        <f t="shared" si="9"/>
        <v/>
      </c>
      <c r="F125" s="66">
        <v>0</v>
      </c>
      <c r="G125" s="65">
        <v>0</v>
      </c>
      <c r="H125" s="66">
        <v>0</v>
      </c>
      <c r="I125" s="65">
        <v>0</v>
      </c>
      <c r="J125" s="66">
        <v>0</v>
      </c>
    </row>
    <row r="126" spans="2:10">
      <c r="B126" s="60" t="s">
        <v>1648</v>
      </c>
      <c r="C126" s="67" t="s">
        <v>1649</v>
      </c>
      <c r="D126" s="62"/>
      <c r="E126" s="84" t="str">
        <f t="shared" si="9"/>
        <v/>
      </c>
      <c r="F126" s="66">
        <v>0</v>
      </c>
      <c r="G126" s="65">
        <v>0</v>
      </c>
      <c r="H126" s="66">
        <v>0</v>
      </c>
      <c r="I126" s="65">
        <v>0</v>
      </c>
      <c r="J126" s="66">
        <v>0</v>
      </c>
    </row>
    <row r="127" spans="2:10">
      <c r="B127" s="60" t="s">
        <v>191</v>
      </c>
      <c r="C127" s="61" t="s">
        <v>415</v>
      </c>
      <c r="D127" s="62"/>
      <c r="E127" s="84" t="str">
        <f t="shared" si="9"/>
        <v/>
      </c>
      <c r="F127" s="66">
        <v>0</v>
      </c>
      <c r="G127" s="65">
        <v>0</v>
      </c>
      <c r="H127" s="66">
        <v>0</v>
      </c>
      <c r="I127" s="65">
        <v>0</v>
      </c>
      <c r="J127" s="66">
        <v>0</v>
      </c>
    </row>
    <row r="128" spans="2:10">
      <c r="B128" s="60" t="s">
        <v>1653</v>
      </c>
      <c r="C128" s="67" t="s">
        <v>1654</v>
      </c>
      <c r="D128" s="62"/>
      <c r="E128" s="84" t="str">
        <f t="shared" si="9"/>
        <v/>
      </c>
      <c r="F128" s="66">
        <v>0</v>
      </c>
      <c r="G128" s="65">
        <v>0</v>
      </c>
      <c r="H128" s="66">
        <v>0</v>
      </c>
      <c r="I128" s="65">
        <v>0</v>
      </c>
      <c r="J128" s="66">
        <v>0</v>
      </c>
    </row>
    <row r="129" spans="2:10">
      <c r="B129" s="60" t="s">
        <v>1658</v>
      </c>
      <c r="C129" s="67" t="s">
        <v>1659</v>
      </c>
      <c r="D129" s="62"/>
      <c r="E129" s="84" t="str">
        <f t="shared" si="9"/>
        <v/>
      </c>
      <c r="F129" s="66">
        <v>0</v>
      </c>
      <c r="G129" s="65">
        <v>0</v>
      </c>
      <c r="H129" s="66">
        <v>0</v>
      </c>
      <c r="I129" s="65">
        <v>0</v>
      </c>
      <c r="J129" s="66">
        <v>0</v>
      </c>
    </row>
    <row r="130" spans="2:10">
      <c r="B130" s="60" t="s">
        <v>1665</v>
      </c>
      <c r="C130" s="67" t="s">
        <v>1666</v>
      </c>
      <c r="D130" s="62"/>
      <c r="E130" s="84" t="str">
        <f t="shared" si="9"/>
        <v/>
      </c>
      <c r="F130" s="66">
        <v>0</v>
      </c>
      <c r="G130" s="65">
        <v>0</v>
      </c>
      <c r="H130" s="66">
        <v>0</v>
      </c>
      <c r="I130" s="65">
        <v>0</v>
      </c>
      <c r="J130" s="66">
        <v>0</v>
      </c>
    </row>
    <row r="131" spans="2:10">
      <c r="B131" s="60" t="s">
        <v>1668</v>
      </c>
      <c r="C131" s="61" t="s">
        <v>1886</v>
      </c>
      <c r="D131" s="62"/>
      <c r="E131" s="84" t="str">
        <f t="shared" si="9"/>
        <v/>
      </c>
      <c r="F131" s="66">
        <v>0</v>
      </c>
      <c r="G131" s="65">
        <v>0</v>
      </c>
      <c r="H131" s="66">
        <v>0</v>
      </c>
      <c r="I131" s="65">
        <v>0</v>
      </c>
      <c r="J131" s="66">
        <v>0</v>
      </c>
    </row>
    <row r="132" spans="2:10">
      <c r="B132" s="60" t="s">
        <v>1672</v>
      </c>
      <c r="C132" s="67" t="s">
        <v>2041</v>
      </c>
      <c r="D132" s="62"/>
      <c r="E132" s="84" t="str">
        <f t="shared" si="9"/>
        <v/>
      </c>
      <c r="F132" s="66">
        <v>0</v>
      </c>
      <c r="G132" s="65">
        <v>0</v>
      </c>
      <c r="H132" s="66">
        <v>0</v>
      </c>
      <c r="I132" s="65">
        <v>0</v>
      </c>
      <c r="J132" s="66">
        <v>0</v>
      </c>
    </row>
    <row r="133" spans="2:10">
      <c r="B133" s="60" t="s">
        <v>1677</v>
      </c>
      <c r="C133" s="61" t="s">
        <v>2052</v>
      </c>
      <c r="D133" s="62"/>
      <c r="E133" s="84" t="str">
        <f t="shared" si="9"/>
        <v/>
      </c>
      <c r="F133" s="66">
        <v>0</v>
      </c>
      <c r="G133" s="65">
        <v>0</v>
      </c>
      <c r="H133" s="66">
        <v>0</v>
      </c>
      <c r="I133" s="65">
        <v>0</v>
      </c>
      <c r="J133" s="66">
        <v>0</v>
      </c>
    </row>
    <row r="134" spans="2:10">
      <c r="B134" s="60" t="s">
        <v>419</v>
      </c>
      <c r="C134" s="61" t="s">
        <v>420</v>
      </c>
      <c r="D134" s="62"/>
      <c r="E134" s="84" t="str">
        <f t="shared" si="9"/>
        <v/>
      </c>
      <c r="F134" s="66">
        <v>0</v>
      </c>
      <c r="G134" s="65">
        <v>0</v>
      </c>
      <c r="H134" s="66">
        <v>0</v>
      </c>
      <c r="I134" s="65">
        <v>0</v>
      </c>
      <c r="J134" s="66">
        <v>0</v>
      </c>
    </row>
    <row r="135" spans="2:10">
      <c r="B135" s="60" t="s">
        <v>431</v>
      </c>
      <c r="C135" s="61" t="s">
        <v>432</v>
      </c>
      <c r="D135" s="62"/>
      <c r="E135" s="84" t="str">
        <f t="shared" si="9"/>
        <v/>
      </c>
      <c r="F135" s="66">
        <v>0</v>
      </c>
      <c r="G135" s="65">
        <v>0</v>
      </c>
      <c r="H135" s="66">
        <v>0</v>
      </c>
      <c r="I135" s="65">
        <v>0</v>
      </c>
      <c r="J135" s="66">
        <v>0</v>
      </c>
    </row>
    <row r="136" spans="2:10">
      <c r="B136" s="60" t="s">
        <v>440</v>
      </c>
      <c r="C136" s="61" t="s">
        <v>1685</v>
      </c>
      <c r="D136" s="62"/>
      <c r="E136" s="84" t="str">
        <f t="shared" si="9"/>
        <v/>
      </c>
      <c r="F136" s="66">
        <v>0</v>
      </c>
      <c r="G136" s="65">
        <v>0</v>
      </c>
      <c r="H136" s="66">
        <v>0</v>
      </c>
      <c r="I136" s="65">
        <v>0</v>
      </c>
      <c r="J136" s="66">
        <v>0</v>
      </c>
    </row>
    <row r="137" spans="2:10">
      <c r="B137" s="60" t="s">
        <v>450</v>
      </c>
      <c r="C137" s="61" t="s">
        <v>451</v>
      </c>
      <c r="D137" s="62"/>
      <c r="E137" s="84" t="str">
        <f t="shared" si="9"/>
        <v/>
      </c>
      <c r="F137" s="66">
        <v>0</v>
      </c>
      <c r="G137" s="65">
        <v>0</v>
      </c>
      <c r="H137" s="66">
        <v>0</v>
      </c>
      <c r="I137" s="65">
        <v>0</v>
      </c>
      <c r="J137" s="66">
        <v>0</v>
      </c>
    </row>
    <row r="138" spans="2:10">
      <c r="B138" s="60" t="s">
        <v>993</v>
      </c>
      <c r="C138" s="61" t="s">
        <v>1644</v>
      </c>
      <c r="D138" s="62"/>
      <c r="E138" s="84" t="str">
        <f t="shared" si="9"/>
        <v/>
      </c>
      <c r="F138" s="66">
        <v>0</v>
      </c>
      <c r="G138" s="65">
        <v>0</v>
      </c>
      <c r="H138" s="66">
        <v>0</v>
      </c>
      <c r="I138" s="65">
        <v>0</v>
      </c>
      <c r="J138" s="66">
        <v>0</v>
      </c>
    </row>
    <row r="139" spans="2:10">
      <c r="B139" s="60" t="s">
        <v>456</v>
      </c>
      <c r="C139" s="61" t="s">
        <v>457</v>
      </c>
      <c r="D139" s="62"/>
      <c r="E139" s="84" t="str">
        <f t="shared" si="9"/>
        <v/>
      </c>
      <c r="F139" s="66">
        <v>0</v>
      </c>
      <c r="G139" s="65">
        <v>0</v>
      </c>
      <c r="H139" s="66">
        <v>0</v>
      </c>
      <c r="I139" s="65">
        <v>0</v>
      </c>
      <c r="J139" s="66">
        <v>0</v>
      </c>
    </row>
    <row r="140" spans="2:10">
      <c r="B140" s="60" t="s">
        <v>2062</v>
      </c>
      <c r="C140" s="61" t="s">
        <v>2063</v>
      </c>
      <c r="D140" s="62"/>
      <c r="E140" s="84" t="str">
        <f t="shared" si="9"/>
        <v/>
      </c>
      <c r="F140" s="66">
        <v>0</v>
      </c>
      <c r="G140" s="65">
        <v>0</v>
      </c>
      <c r="H140" s="66">
        <v>0</v>
      </c>
      <c r="I140" s="65">
        <v>0</v>
      </c>
      <c r="J140" s="66">
        <v>0</v>
      </c>
    </row>
    <row r="141" spans="2:10">
      <c r="B141" s="60" t="s">
        <v>1107</v>
      </c>
      <c r="C141" s="67" t="s">
        <v>1108</v>
      </c>
      <c r="D141" s="62"/>
      <c r="E141" s="84" t="str">
        <f t="shared" si="9"/>
        <v/>
      </c>
      <c r="F141" s="66">
        <v>0</v>
      </c>
      <c r="G141" s="65">
        <v>0</v>
      </c>
      <c r="H141" s="66">
        <v>0</v>
      </c>
      <c r="I141" s="65">
        <v>0</v>
      </c>
      <c r="J141" s="66">
        <v>0</v>
      </c>
    </row>
    <row r="142" spans="2:10">
      <c r="B142" s="60" t="s">
        <v>857</v>
      </c>
      <c r="C142" s="61" t="s">
        <v>858</v>
      </c>
      <c r="D142" s="62"/>
      <c r="E142" s="84" t="str">
        <f t="shared" si="9"/>
        <v/>
      </c>
      <c r="F142" s="66">
        <v>0</v>
      </c>
      <c r="G142" s="65">
        <v>0</v>
      </c>
      <c r="H142" s="66">
        <v>0</v>
      </c>
      <c r="I142" s="65">
        <v>0</v>
      </c>
      <c r="J142" s="66">
        <v>0</v>
      </c>
    </row>
    <row r="143" spans="2:10">
      <c r="B143" s="60" t="s">
        <v>1314</v>
      </c>
      <c r="C143" s="67" t="s">
        <v>1315</v>
      </c>
      <c r="D143" s="62"/>
      <c r="E143" s="84" t="str">
        <f t="shared" si="9"/>
        <v/>
      </c>
      <c r="F143" s="66">
        <v>0</v>
      </c>
      <c r="G143" s="65">
        <v>0</v>
      </c>
      <c r="H143" s="66">
        <v>0</v>
      </c>
      <c r="I143" s="65">
        <v>0</v>
      </c>
      <c r="J143" s="66">
        <v>0</v>
      </c>
    </row>
    <row r="144" spans="2:10">
      <c r="B144" s="60" t="s">
        <v>862</v>
      </c>
      <c r="C144" s="61" t="s">
        <v>863</v>
      </c>
      <c r="D144" s="62"/>
      <c r="E144" s="84" t="str">
        <f t="shared" si="9"/>
        <v/>
      </c>
      <c r="F144" s="66">
        <v>0</v>
      </c>
      <c r="G144" s="65">
        <v>0</v>
      </c>
      <c r="H144" s="66">
        <v>0</v>
      </c>
      <c r="I144" s="65">
        <v>0</v>
      </c>
      <c r="J144" s="66">
        <v>0</v>
      </c>
    </row>
    <row r="145" spans="2:10">
      <c r="B145" s="60" t="s">
        <v>867</v>
      </c>
      <c r="C145" s="61" t="s">
        <v>868</v>
      </c>
      <c r="D145" s="62"/>
      <c r="E145" s="84" t="str">
        <f t="shared" si="9"/>
        <v/>
      </c>
      <c r="F145" s="66">
        <v>0</v>
      </c>
      <c r="G145" s="65">
        <v>0</v>
      </c>
      <c r="H145" s="66">
        <v>0</v>
      </c>
      <c r="I145" s="65">
        <v>0</v>
      </c>
      <c r="J145" s="66">
        <v>0</v>
      </c>
    </row>
    <row r="146" spans="2:10">
      <c r="B146" s="68" t="s">
        <v>19</v>
      </c>
      <c r="C146" s="69"/>
      <c r="D146" s="70"/>
      <c r="E146" s="85" t="str">
        <f t="shared" ref="E146" si="10">IF(SUM(SoucetDilu)=0,"",SUM(F146:J146)/SUM(SoucetDilu)*100)</f>
        <v/>
      </c>
      <c r="F146" s="72">
        <f>SUM(F56:F145)</f>
        <v>0</v>
      </c>
      <c r="G146" s="81">
        <f>SUM(G56:G145)</f>
        <v>0</v>
      </c>
      <c r="H146" s="72">
        <f>SUM(H56:H145)</f>
        <v>0</v>
      </c>
      <c r="I146" s="81">
        <f>SUM(I56:I145)</f>
        <v>0</v>
      </c>
      <c r="J146" s="72">
        <f>SUM(J56:J145)</f>
        <v>0</v>
      </c>
    </row>
    <row r="148" spans="2:10" ht="2.25" customHeight="1"/>
    <row r="149" spans="2:10" ht="1.5" customHeight="1"/>
    <row r="150" spans="2:10" ht="0.75" customHeight="1"/>
    <row r="151" spans="2:10" ht="0.75" customHeight="1"/>
    <row r="152" spans="2:10" ht="0.75" customHeight="1"/>
    <row r="153" spans="2:10" ht="17.399999999999999">
      <c r="B153" s="13" t="s">
        <v>30</v>
      </c>
      <c r="C153" s="45"/>
      <c r="D153" s="45"/>
      <c r="E153" s="45"/>
      <c r="F153" s="45"/>
      <c r="G153" s="45"/>
      <c r="H153" s="45"/>
      <c r="I153" s="45"/>
      <c r="J153" s="45"/>
    </row>
    <row r="155" spans="2:10">
      <c r="B155" s="47" t="s">
        <v>31</v>
      </c>
      <c r="C155" s="48"/>
      <c r="D155" s="48"/>
      <c r="E155" s="86"/>
      <c r="F155" s="87"/>
      <c r="G155" s="51"/>
      <c r="H155" s="50" t="s">
        <v>17</v>
      </c>
      <c r="I155" s="1"/>
      <c r="J155" s="1"/>
    </row>
    <row r="156" spans="2:10">
      <c r="B156" s="52" t="s">
        <v>1321</v>
      </c>
      <c r="C156" s="53"/>
      <c r="D156" s="54"/>
      <c r="E156" s="88"/>
      <c r="F156" s="89"/>
      <c r="G156" s="57"/>
      <c r="H156" s="58">
        <v>0</v>
      </c>
      <c r="I156" s="1"/>
      <c r="J156" s="1"/>
    </row>
    <row r="157" spans="2:10">
      <c r="B157" s="60" t="s">
        <v>1322</v>
      </c>
      <c r="C157" s="61"/>
      <c r="D157" s="62"/>
      <c r="E157" s="90"/>
      <c r="F157" s="91"/>
      <c r="G157" s="65"/>
      <c r="H157" s="66">
        <v>0</v>
      </c>
      <c r="I157" s="1"/>
      <c r="J157" s="1"/>
    </row>
    <row r="158" spans="2:10">
      <c r="B158" s="60" t="s">
        <v>1323</v>
      </c>
      <c r="C158" s="61"/>
      <c r="D158" s="62"/>
      <c r="E158" s="90"/>
      <c r="F158" s="91"/>
      <c r="G158" s="65"/>
      <c r="H158" s="66">
        <v>0</v>
      </c>
      <c r="I158" s="1"/>
      <c r="J158" s="1"/>
    </row>
    <row r="159" spans="2:10">
      <c r="B159" s="60" t="s">
        <v>1324</v>
      </c>
      <c r="C159" s="61"/>
      <c r="D159" s="62"/>
      <c r="E159" s="90"/>
      <c r="F159" s="91"/>
      <c r="G159" s="65"/>
      <c r="H159" s="66">
        <v>0</v>
      </c>
      <c r="I159" s="1"/>
      <c r="J159" s="1"/>
    </row>
    <row r="160" spans="2:10">
      <c r="B160" s="60" t="s">
        <v>1325</v>
      </c>
      <c r="C160" s="61"/>
      <c r="D160" s="62"/>
      <c r="E160" s="90"/>
      <c r="F160" s="91"/>
      <c r="G160" s="65"/>
      <c r="H160" s="66">
        <v>0</v>
      </c>
      <c r="I160" s="1"/>
      <c r="J160" s="1"/>
    </row>
    <row r="161" spans="2:10">
      <c r="B161" s="60" t="s">
        <v>1326</v>
      </c>
      <c r="C161" s="61"/>
      <c r="D161" s="62"/>
      <c r="E161" s="90"/>
      <c r="F161" s="91"/>
      <c r="G161" s="65"/>
      <c r="H161" s="66">
        <v>0</v>
      </c>
      <c r="I161" s="1"/>
      <c r="J161" s="1"/>
    </row>
    <row r="162" spans="2:10">
      <c r="B162" s="60" t="s">
        <v>1327</v>
      </c>
      <c r="C162" s="61"/>
      <c r="D162" s="62"/>
      <c r="E162" s="90"/>
      <c r="F162" s="91"/>
      <c r="G162" s="65"/>
      <c r="H162" s="66">
        <v>0</v>
      </c>
      <c r="I162" s="1"/>
      <c r="J162" s="1"/>
    </row>
    <row r="163" spans="2:10">
      <c r="B163" s="60" t="s">
        <v>1328</v>
      </c>
      <c r="C163" s="61"/>
      <c r="D163" s="62"/>
      <c r="E163" s="90"/>
      <c r="F163" s="91"/>
      <c r="G163" s="65"/>
      <c r="H163" s="66">
        <v>0</v>
      </c>
      <c r="I163" s="1"/>
      <c r="J163" s="1"/>
    </row>
    <row r="164" spans="2:10">
      <c r="B164" s="68" t="s">
        <v>19</v>
      </c>
      <c r="C164" s="69"/>
      <c r="D164" s="70"/>
      <c r="E164" s="92"/>
      <c r="F164" s="93"/>
      <c r="G164" s="81"/>
      <c r="H164" s="72">
        <f>SUM(H156:H163)</f>
        <v>0</v>
      </c>
      <c r="I164" s="1"/>
      <c r="J164" s="1"/>
    </row>
    <row r="165" spans="2:10">
      <c r="I165" s="1"/>
      <c r="J165" s="1"/>
    </row>
  </sheetData>
  <sortState ref="B831:K920">
    <sortCondition ref="B831"/>
  </sortState>
  <mergeCells count="5">
    <mergeCell ref="I19:J19"/>
    <mergeCell ref="I20:J20"/>
    <mergeCell ref="I21:J21"/>
    <mergeCell ref="I22:J22"/>
    <mergeCell ref="I23:J23"/>
  </mergeCells>
  <pageMargins left="0.39370078740157483" right="0.19685039370078741" top="0.39370078740157483" bottom="0.39370078740157483" header="0" footer="0.19685039370078741"/>
  <pageSetup paperSize="9" scale="99" fitToHeight="9999" orientation="portrait" horizontalDpi="300" verticalDpi="300" r:id="rId1"/>
  <headerFooter alignWithMargins="0">
    <oddFooter>&amp;L&amp;9Zpracováno programem &amp;"Arial CE,Tučné"BUILDpower,  © RTS, a.s.&amp;R&amp;9Stránka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21"/>
  <dimension ref="A1:BE55"/>
  <sheetViews>
    <sheetView workbookViewId="0">
      <selection activeCell="M32" sqref="M32"/>
    </sheetView>
  </sheetViews>
  <sheetFormatPr defaultColWidth="9.109375" defaultRowHeight="13.2"/>
  <cols>
    <col min="1" max="1" width="2" style="1" customWidth="1"/>
    <col min="2" max="2" width="15" style="1" customWidth="1"/>
    <col min="3" max="3" width="15.88671875" style="1" customWidth="1"/>
    <col min="4" max="4" width="14.5546875" style="1" customWidth="1"/>
    <col min="5" max="5" width="13.5546875" style="1" customWidth="1"/>
    <col min="6" max="6" width="16.5546875" style="1" customWidth="1"/>
    <col min="7" max="7" width="15.33203125" style="1" customWidth="1"/>
    <col min="8" max="16384" width="9.109375" style="1"/>
  </cols>
  <sheetData>
    <row r="1" spans="1:57" ht="24.75" customHeight="1" thickBot="1">
      <c r="A1" s="94" t="s">
        <v>102</v>
      </c>
      <c r="B1" s="95"/>
      <c r="C1" s="95"/>
      <c r="D1" s="95"/>
      <c r="E1" s="95"/>
      <c r="F1" s="95"/>
      <c r="G1" s="95"/>
    </row>
    <row r="2" spans="1:57" ht="12.75" customHeight="1">
      <c r="A2" s="96" t="s">
        <v>32</v>
      </c>
      <c r="B2" s="97"/>
      <c r="C2" s="98">
        <v>1</v>
      </c>
      <c r="D2" s="98" t="s">
        <v>108</v>
      </c>
      <c r="E2" s="97"/>
      <c r="F2" s="99" t="s">
        <v>33</v>
      </c>
      <c r="G2" s="100"/>
    </row>
    <row r="3" spans="1:57" ht="3" hidden="1" customHeight="1">
      <c r="A3" s="101"/>
      <c r="B3" s="102"/>
      <c r="C3" s="103"/>
      <c r="D3" s="103"/>
      <c r="E3" s="102"/>
      <c r="F3" s="104"/>
      <c r="G3" s="105"/>
    </row>
    <row r="4" spans="1:57" ht="12" customHeight="1">
      <c r="A4" s="106" t="s">
        <v>34</v>
      </c>
      <c r="B4" s="102"/>
      <c r="C4" s="103"/>
      <c r="D4" s="103"/>
      <c r="E4" s="102"/>
      <c r="F4" s="104" t="s">
        <v>35</v>
      </c>
      <c r="G4" s="107"/>
    </row>
    <row r="5" spans="1:57" ht="12.9" customHeight="1">
      <c r="A5" s="108" t="s">
        <v>98</v>
      </c>
      <c r="B5" s="109"/>
      <c r="C5" s="110" t="s">
        <v>105</v>
      </c>
      <c r="D5" s="111"/>
      <c r="E5" s="112"/>
      <c r="F5" s="104" t="s">
        <v>36</v>
      </c>
      <c r="G5" s="105"/>
    </row>
    <row r="6" spans="1:57" ht="12.9" customHeight="1">
      <c r="A6" s="106" t="s">
        <v>37</v>
      </c>
      <c r="B6" s="102"/>
      <c r="C6" s="103"/>
      <c r="D6" s="103"/>
      <c r="E6" s="102"/>
      <c r="F6" s="113" t="s">
        <v>38</v>
      </c>
      <c r="G6" s="114"/>
      <c r="O6" s="115"/>
    </row>
    <row r="7" spans="1:57" ht="12.9" customHeight="1">
      <c r="A7" s="116" t="s">
        <v>104</v>
      </c>
      <c r="B7" s="117"/>
      <c r="C7" s="118" t="s">
        <v>105</v>
      </c>
      <c r="D7" s="119"/>
      <c r="E7" s="119"/>
      <c r="F7" s="120" t="s">
        <v>39</v>
      </c>
      <c r="G7" s="114">
        <f>IF(G6=0,,ROUND((F30+F32)/G6,1))</f>
        <v>0</v>
      </c>
    </row>
    <row r="8" spans="1:57">
      <c r="A8" s="121" t="s">
        <v>40</v>
      </c>
      <c r="B8" s="104"/>
      <c r="C8" s="306"/>
      <c r="D8" s="306"/>
      <c r="E8" s="307"/>
      <c r="F8" s="122" t="s">
        <v>41</v>
      </c>
      <c r="G8" s="123"/>
      <c r="H8" s="124"/>
      <c r="I8" s="125"/>
    </row>
    <row r="9" spans="1:57">
      <c r="A9" s="121" t="s">
        <v>42</v>
      </c>
      <c r="B9" s="104"/>
      <c r="C9" s="306"/>
      <c r="D9" s="306"/>
      <c r="E9" s="307"/>
      <c r="F9" s="104"/>
      <c r="G9" s="126"/>
      <c r="H9" s="127"/>
    </row>
    <row r="10" spans="1:57">
      <c r="A10" s="121" t="s">
        <v>43</v>
      </c>
      <c r="B10" s="104"/>
      <c r="C10" s="306"/>
      <c r="D10" s="306"/>
      <c r="E10" s="306"/>
      <c r="F10" s="128"/>
      <c r="G10" s="129"/>
      <c r="H10" s="130"/>
    </row>
    <row r="11" spans="1:57" ht="13.5" customHeight="1">
      <c r="A11" s="121" t="s">
        <v>44</v>
      </c>
      <c r="B11" s="104"/>
      <c r="C11" s="306"/>
      <c r="D11" s="306"/>
      <c r="E11" s="306"/>
      <c r="F11" s="131" t="s">
        <v>45</v>
      </c>
      <c r="G11" s="132"/>
      <c r="H11" s="127"/>
      <c r="BA11" s="133"/>
      <c r="BB11" s="133"/>
      <c r="BC11" s="133"/>
      <c r="BD11" s="133"/>
      <c r="BE11" s="133"/>
    </row>
    <row r="12" spans="1:57" ht="12.75" customHeight="1">
      <c r="A12" s="134" t="s">
        <v>46</v>
      </c>
      <c r="B12" s="102"/>
      <c r="C12" s="308"/>
      <c r="D12" s="308"/>
      <c r="E12" s="308"/>
      <c r="F12" s="135" t="s">
        <v>47</v>
      </c>
      <c r="G12" s="136"/>
      <c r="H12" s="127"/>
    </row>
    <row r="13" spans="1:57" ht="28.5" customHeight="1" thickBot="1">
      <c r="A13" s="137" t="s">
        <v>48</v>
      </c>
      <c r="B13" s="138"/>
      <c r="C13" s="138"/>
      <c r="D13" s="138"/>
      <c r="E13" s="139"/>
      <c r="F13" s="139"/>
      <c r="G13" s="140"/>
      <c r="H13" s="127"/>
    </row>
    <row r="14" spans="1:57" ht="17.25" customHeight="1" thickBot="1">
      <c r="A14" s="141" t="s">
        <v>49</v>
      </c>
      <c r="B14" s="142"/>
      <c r="C14" s="143"/>
      <c r="D14" s="144" t="s">
        <v>50</v>
      </c>
      <c r="E14" s="145"/>
      <c r="F14" s="145"/>
      <c r="G14" s="143"/>
    </row>
    <row r="15" spans="1:57" ht="15.9" customHeight="1">
      <c r="A15" s="146"/>
      <c r="B15" s="147" t="s">
        <v>51</v>
      </c>
      <c r="C15" s="148">
        <f>'1 1 Rek'!E39</f>
        <v>0</v>
      </c>
      <c r="D15" s="149">
        <f>'1 1 Rek'!A47</f>
        <v>0</v>
      </c>
      <c r="E15" s="150"/>
      <c r="F15" s="151"/>
      <c r="G15" s="148">
        <f>'1 1 Rek'!I47</f>
        <v>0</v>
      </c>
    </row>
    <row r="16" spans="1:57" ht="15.9" customHeight="1">
      <c r="A16" s="146" t="s">
        <v>52</v>
      </c>
      <c r="B16" s="147" t="s">
        <v>53</v>
      </c>
      <c r="C16" s="148">
        <f>'1 1 Rek'!F39</f>
        <v>0</v>
      </c>
      <c r="D16" s="101"/>
      <c r="E16" s="152"/>
      <c r="F16" s="153"/>
      <c r="G16" s="148"/>
    </row>
    <row r="17" spans="1:7" ht="15.9" customHeight="1">
      <c r="A17" s="146" t="s">
        <v>54</v>
      </c>
      <c r="B17" s="147" t="s">
        <v>55</v>
      </c>
      <c r="C17" s="148">
        <f>'1 1 Rek'!H39</f>
        <v>0</v>
      </c>
      <c r="D17" s="101"/>
      <c r="E17" s="152"/>
      <c r="F17" s="153"/>
      <c r="G17" s="148"/>
    </row>
    <row r="18" spans="1:7" ht="15.9" customHeight="1">
      <c r="A18" s="154" t="s">
        <v>56</v>
      </c>
      <c r="B18" s="155" t="s">
        <v>57</v>
      </c>
      <c r="C18" s="148">
        <f>'1 1 Rek'!G39</f>
        <v>0</v>
      </c>
      <c r="D18" s="101"/>
      <c r="E18" s="152"/>
      <c r="F18" s="153"/>
      <c r="G18" s="148"/>
    </row>
    <row r="19" spans="1:7" ht="15.9" customHeight="1">
      <c r="A19" s="156" t="s">
        <v>58</v>
      </c>
      <c r="B19" s="147"/>
      <c r="C19" s="148">
        <f>SUM(C15:C18)</f>
        <v>0</v>
      </c>
      <c r="D19" s="101"/>
      <c r="E19" s="152"/>
      <c r="F19" s="153"/>
      <c r="G19" s="148"/>
    </row>
    <row r="20" spans="1:7" ht="15.9" customHeight="1">
      <c r="A20" s="156"/>
      <c r="B20" s="147"/>
      <c r="C20" s="148"/>
      <c r="D20" s="101"/>
      <c r="E20" s="152"/>
      <c r="F20" s="153"/>
      <c r="G20" s="148"/>
    </row>
    <row r="21" spans="1:7" ht="15.9" customHeight="1">
      <c r="A21" s="156" t="s">
        <v>29</v>
      </c>
      <c r="B21" s="147"/>
      <c r="C21" s="148">
        <f>'1 1 Rek'!I39</f>
        <v>0</v>
      </c>
      <c r="D21" s="101"/>
      <c r="E21" s="152"/>
      <c r="F21" s="153"/>
      <c r="G21" s="148"/>
    </row>
    <row r="22" spans="1:7" ht="15.9" customHeight="1">
      <c r="A22" s="157" t="s">
        <v>59</v>
      </c>
      <c r="B22" s="127"/>
      <c r="C22" s="148">
        <f>C19+C21</f>
        <v>0</v>
      </c>
      <c r="D22" s="101" t="s">
        <v>60</v>
      </c>
      <c r="E22" s="152"/>
      <c r="F22" s="153"/>
      <c r="G22" s="148">
        <f>G23-SUM(G15:G21)</f>
        <v>0</v>
      </c>
    </row>
    <row r="23" spans="1:7" ht="15.9" customHeight="1" thickBot="1">
      <c r="A23" s="309" t="s">
        <v>61</v>
      </c>
      <c r="B23" s="310"/>
      <c r="C23" s="158">
        <f>C22+G23</f>
        <v>0</v>
      </c>
      <c r="D23" s="159" t="s">
        <v>62</v>
      </c>
      <c r="E23" s="160"/>
      <c r="F23" s="161"/>
      <c r="G23" s="148">
        <f>'1 1 Rek'!H45</f>
        <v>0</v>
      </c>
    </row>
    <row r="24" spans="1:7">
      <c r="A24" s="162" t="s">
        <v>63</v>
      </c>
      <c r="B24" s="163"/>
      <c r="C24" s="164"/>
      <c r="D24" s="163" t="s">
        <v>64</v>
      </c>
      <c r="E24" s="163"/>
      <c r="F24" s="165" t="s">
        <v>65</v>
      </c>
      <c r="G24" s="166"/>
    </row>
    <row r="25" spans="1:7">
      <c r="A25" s="157" t="s">
        <v>66</v>
      </c>
      <c r="B25" s="127"/>
      <c r="C25" s="167"/>
      <c r="D25" s="127" t="s">
        <v>66</v>
      </c>
      <c r="F25" s="168" t="s">
        <v>66</v>
      </c>
      <c r="G25" s="169"/>
    </row>
    <row r="26" spans="1:7" ht="37.5" customHeight="1">
      <c r="A26" s="157" t="s">
        <v>67</v>
      </c>
      <c r="B26" s="170"/>
      <c r="C26" s="167"/>
      <c r="D26" s="127" t="s">
        <v>67</v>
      </c>
      <c r="F26" s="168" t="s">
        <v>67</v>
      </c>
      <c r="G26" s="169"/>
    </row>
    <row r="27" spans="1:7">
      <c r="A27" s="157"/>
      <c r="B27" s="171"/>
      <c r="C27" s="167"/>
      <c r="D27" s="127"/>
      <c r="F27" s="168"/>
      <c r="G27" s="169"/>
    </row>
    <row r="28" spans="1:7">
      <c r="A28" s="157" t="s">
        <v>68</v>
      </c>
      <c r="B28" s="127"/>
      <c r="C28" s="167"/>
      <c r="D28" s="168" t="s">
        <v>69</v>
      </c>
      <c r="E28" s="167"/>
      <c r="F28" s="172" t="s">
        <v>69</v>
      </c>
      <c r="G28" s="169"/>
    </row>
    <row r="29" spans="1:7" ht="69" customHeight="1">
      <c r="A29" s="157"/>
      <c r="B29" s="127"/>
      <c r="C29" s="173"/>
      <c r="D29" s="174"/>
      <c r="E29" s="173"/>
      <c r="F29" s="127"/>
      <c r="G29" s="169"/>
    </row>
    <row r="30" spans="1:7">
      <c r="A30" s="175" t="s">
        <v>11</v>
      </c>
      <c r="B30" s="176"/>
      <c r="C30" s="177">
        <v>15</v>
      </c>
      <c r="D30" s="176" t="s">
        <v>70</v>
      </c>
      <c r="E30" s="178"/>
      <c r="F30" s="311">
        <f>ROUND(C23-F32,0)</f>
        <v>0</v>
      </c>
      <c r="G30" s="312"/>
    </row>
    <row r="31" spans="1:7">
      <c r="A31" s="175" t="s">
        <v>71</v>
      </c>
      <c r="B31" s="176"/>
      <c r="C31" s="177">
        <f>C30</f>
        <v>15</v>
      </c>
      <c r="D31" s="176" t="s">
        <v>72</v>
      </c>
      <c r="E31" s="178"/>
      <c r="F31" s="311">
        <f>ROUND(PRODUCT(F30,C31/100),1)</f>
        <v>0</v>
      </c>
      <c r="G31" s="312"/>
    </row>
    <row r="32" spans="1:7">
      <c r="A32" s="175" t="s">
        <v>11</v>
      </c>
      <c r="B32" s="176"/>
      <c r="C32" s="177">
        <v>0</v>
      </c>
      <c r="D32" s="176" t="s">
        <v>72</v>
      </c>
      <c r="E32" s="178"/>
      <c r="F32" s="311">
        <v>0</v>
      </c>
      <c r="G32" s="312"/>
    </row>
    <row r="33" spans="1:8">
      <c r="A33" s="175" t="s">
        <v>71</v>
      </c>
      <c r="B33" s="179"/>
      <c r="C33" s="180">
        <f>C32</f>
        <v>0</v>
      </c>
      <c r="D33" s="176" t="s">
        <v>72</v>
      </c>
      <c r="E33" s="153"/>
      <c r="F33" s="311">
        <f>ROUND(PRODUCT(F32,C33/100),1)</f>
        <v>0</v>
      </c>
      <c r="G33" s="312"/>
    </row>
    <row r="34" spans="1:8" s="184" customFormat="1" ht="19.5" customHeight="1" thickBot="1">
      <c r="A34" s="181" t="s">
        <v>73</v>
      </c>
      <c r="B34" s="182"/>
      <c r="C34" s="182"/>
      <c r="D34" s="182"/>
      <c r="E34" s="183"/>
      <c r="F34" s="313">
        <f>CEILING(SUM(F30:F33),IF(SUM(F30:F33)&gt;=0,1,-1))</f>
        <v>0</v>
      </c>
      <c r="G34" s="314"/>
    </row>
    <row r="36" spans="1:8">
      <c r="A36" s="2" t="s">
        <v>74</v>
      </c>
      <c r="B36" s="2"/>
      <c r="C36" s="2"/>
      <c r="D36" s="2"/>
      <c r="E36" s="2"/>
      <c r="F36" s="2"/>
      <c r="G36" s="2"/>
      <c r="H36" s="1" t="s">
        <v>1</v>
      </c>
    </row>
    <row r="37" spans="1:8" ht="14.25" customHeight="1">
      <c r="A37" s="2"/>
      <c r="B37" s="305"/>
      <c r="C37" s="305"/>
      <c r="D37" s="305"/>
      <c r="E37" s="305"/>
      <c r="F37" s="305"/>
      <c r="G37" s="305"/>
      <c r="H37" s="1" t="s">
        <v>1</v>
      </c>
    </row>
    <row r="38" spans="1:8" ht="12.75" customHeight="1">
      <c r="A38" s="185"/>
      <c r="B38" s="305"/>
      <c r="C38" s="305"/>
      <c r="D38" s="305"/>
      <c r="E38" s="305"/>
      <c r="F38" s="305"/>
      <c r="G38" s="305"/>
      <c r="H38" s="1" t="s">
        <v>1</v>
      </c>
    </row>
    <row r="39" spans="1:8">
      <c r="A39" s="185"/>
      <c r="B39" s="305"/>
      <c r="C39" s="305"/>
      <c r="D39" s="305"/>
      <c r="E39" s="305"/>
      <c r="F39" s="305"/>
      <c r="G39" s="305"/>
      <c r="H39" s="1" t="s">
        <v>1</v>
      </c>
    </row>
    <row r="40" spans="1:8">
      <c r="A40" s="185"/>
      <c r="B40" s="305"/>
      <c r="C40" s="305"/>
      <c r="D40" s="305"/>
      <c r="E40" s="305"/>
      <c r="F40" s="305"/>
      <c r="G40" s="305"/>
      <c r="H40" s="1" t="s">
        <v>1</v>
      </c>
    </row>
    <row r="41" spans="1:8">
      <c r="A41" s="185"/>
      <c r="B41" s="305"/>
      <c r="C41" s="305"/>
      <c r="D41" s="305"/>
      <c r="E41" s="305"/>
      <c r="F41" s="305"/>
      <c r="G41" s="305"/>
      <c r="H41" s="1" t="s">
        <v>1</v>
      </c>
    </row>
    <row r="42" spans="1:8">
      <c r="A42" s="185"/>
      <c r="B42" s="305"/>
      <c r="C42" s="305"/>
      <c r="D42" s="305"/>
      <c r="E42" s="305"/>
      <c r="F42" s="305"/>
      <c r="G42" s="305"/>
      <c r="H42" s="1" t="s">
        <v>1</v>
      </c>
    </row>
    <row r="43" spans="1:8">
      <c r="A43" s="185"/>
      <c r="B43" s="305"/>
      <c r="C43" s="305"/>
      <c r="D43" s="305"/>
      <c r="E43" s="305"/>
      <c r="F43" s="305"/>
      <c r="G43" s="305"/>
      <c r="H43" s="1" t="s">
        <v>1</v>
      </c>
    </row>
    <row r="44" spans="1:8">
      <c r="A44" s="185"/>
      <c r="B44" s="305"/>
      <c r="C44" s="305"/>
      <c r="D44" s="305"/>
      <c r="E44" s="305"/>
      <c r="F44" s="305"/>
      <c r="G44" s="305"/>
      <c r="H44" s="1" t="s">
        <v>1</v>
      </c>
    </row>
    <row r="45" spans="1:8" ht="0.75" customHeight="1">
      <c r="A45" s="185"/>
      <c r="B45" s="305"/>
      <c r="C45" s="305"/>
      <c r="D45" s="305"/>
      <c r="E45" s="305"/>
      <c r="F45" s="305"/>
      <c r="G45" s="305"/>
      <c r="H45" s="1" t="s">
        <v>1</v>
      </c>
    </row>
    <row r="46" spans="1:8">
      <c r="B46" s="315"/>
      <c r="C46" s="315"/>
      <c r="D46" s="315"/>
      <c r="E46" s="315"/>
      <c r="F46" s="315"/>
      <c r="G46" s="315"/>
    </row>
    <row r="47" spans="1:8">
      <c r="B47" s="315"/>
      <c r="C47" s="315"/>
      <c r="D47" s="315"/>
      <c r="E47" s="315"/>
      <c r="F47" s="315"/>
      <c r="G47" s="315"/>
    </row>
    <row r="48" spans="1:8">
      <c r="B48" s="315"/>
      <c r="C48" s="315"/>
      <c r="D48" s="315"/>
      <c r="E48" s="315"/>
      <c r="F48" s="315"/>
      <c r="G48" s="315"/>
    </row>
    <row r="49" spans="2:7">
      <c r="B49" s="315"/>
      <c r="C49" s="315"/>
      <c r="D49" s="315"/>
      <c r="E49" s="315"/>
      <c r="F49" s="315"/>
      <c r="G49" s="315"/>
    </row>
    <row r="50" spans="2:7">
      <c r="B50" s="315"/>
      <c r="C50" s="315"/>
      <c r="D50" s="315"/>
      <c r="E50" s="315"/>
      <c r="F50" s="315"/>
      <c r="G50" s="315"/>
    </row>
    <row r="51" spans="2:7">
      <c r="B51" s="315"/>
      <c r="C51" s="315"/>
      <c r="D51" s="315"/>
      <c r="E51" s="315"/>
      <c r="F51" s="315"/>
      <c r="G51" s="315"/>
    </row>
    <row r="52" spans="2:7">
      <c r="B52" s="315"/>
      <c r="C52" s="315"/>
      <c r="D52" s="315"/>
      <c r="E52" s="315"/>
      <c r="F52" s="315"/>
      <c r="G52" s="315"/>
    </row>
    <row r="53" spans="2:7">
      <c r="B53" s="315"/>
      <c r="C53" s="315"/>
      <c r="D53" s="315"/>
      <c r="E53" s="315"/>
      <c r="F53" s="315"/>
      <c r="G53" s="315"/>
    </row>
    <row r="54" spans="2:7">
      <c r="B54" s="315"/>
      <c r="C54" s="315"/>
      <c r="D54" s="315"/>
      <c r="E54" s="315"/>
      <c r="F54" s="315"/>
      <c r="G54" s="315"/>
    </row>
    <row r="55" spans="2:7">
      <c r="B55" s="315"/>
      <c r="C55" s="315"/>
      <c r="D55" s="315"/>
      <c r="E55" s="315"/>
      <c r="F55" s="315"/>
      <c r="G55" s="315"/>
    </row>
  </sheetData>
  <mergeCells count="22">
    <mergeCell ref="B52:G52"/>
    <mergeCell ref="B53:G53"/>
    <mergeCell ref="B54:G54"/>
    <mergeCell ref="B55:G55"/>
    <mergeCell ref="B46:G46"/>
    <mergeCell ref="B47:G47"/>
    <mergeCell ref="B48:G48"/>
    <mergeCell ref="B49:G49"/>
    <mergeCell ref="B50:G50"/>
    <mergeCell ref="B51:G51"/>
    <mergeCell ref="B37:G45"/>
    <mergeCell ref="C8:E8"/>
    <mergeCell ref="C9:E9"/>
    <mergeCell ref="C10:E10"/>
    <mergeCell ref="C11:E11"/>
    <mergeCell ref="C12:E12"/>
    <mergeCell ref="A23:B23"/>
    <mergeCell ref="F30:G30"/>
    <mergeCell ref="F31:G31"/>
    <mergeCell ref="F32:G32"/>
    <mergeCell ref="F33:G33"/>
    <mergeCell ref="F34:G34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31"/>
  <dimension ref="A1:BE96"/>
  <sheetViews>
    <sheetView workbookViewId="0">
      <selection activeCell="C27" sqref="C27"/>
    </sheetView>
  </sheetViews>
  <sheetFormatPr defaultColWidth="9.109375" defaultRowHeight="13.2"/>
  <cols>
    <col min="1" max="1" width="5.88671875" style="1" customWidth="1"/>
    <col min="2" max="2" width="6.109375" style="1" customWidth="1"/>
    <col min="3" max="3" width="11.44140625" style="1" customWidth="1"/>
    <col min="4" max="4" width="15.88671875" style="1" customWidth="1"/>
    <col min="5" max="5" width="11.33203125" style="1" customWidth="1"/>
    <col min="6" max="6" width="10.88671875" style="1" customWidth="1"/>
    <col min="7" max="7" width="11" style="1" customWidth="1"/>
    <col min="8" max="8" width="11.109375" style="1" customWidth="1"/>
    <col min="9" max="9" width="10.6640625" style="1" customWidth="1"/>
    <col min="10" max="16384" width="9.109375" style="1"/>
  </cols>
  <sheetData>
    <row r="1" spans="1:9" ht="13.8" thickTop="1">
      <c r="A1" s="316" t="s">
        <v>2</v>
      </c>
      <c r="B1" s="317"/>
      <c r="C1" s="186" t="s">
        <v>106</v>
      </c>
      <c r="D1" s="187"/>
      <c r="E1" s="188"/>
      <c r="F1" s="187"/>
      <c r="G1" s="189" t="s">
        <v>75</v>
      </c>
      <c r="H1" s="190">
        <v>1</v>
      </c>
      <c r="I1" s="191"/>
    </row>
    <row r="2" spans="1:9" ht="13.8" thickBot="1">
      <c r="A2" s="318" t="s">
        <v>76</v>
      </c>
      <c r="B2" s="319"/>
      <c r="C2" s="192" t="s">
        <v>107</v>
      </c>
      <c r="D2" s="193"/>
      <c r="E2" s="194"/>
      <c r="F2" s="193"/>
      <c r="G2" s="320" t="s">
        <v>108</v>
      </c>
      <c r="H2" s="321"/>
      <c r="I2" s="322"/>
    </row>
    <row r="3" spans="1:9" ht="13.8" thickTop="1">
      <c r="F3" s="127"/>
    </row>
    <row r="4" spans="1:9" ht="19.5" customHeight="1">
      <c r="A4" s="195" t="s">
        <v>77</v>
      </c>
      <c r="B4" s="196"/>
      <c r="C4" s="196"/>
      <c r="D4" s="196"/>
      <c r="E4" s="197"/>
      <c r="F4" s="196"/>
      <c r="G4" s="196"/>
      <c r="H4" s="196"/>
      <c r="I4" s="196"/>
    </row>
    <row r="5" spans="1:9" ht="13.8" thickBot="1"/>
    <row r="6" spans="1:9" s="127" customFormat="1" ht="13.8" thickBot="1">
      <c r="A6" s="198"/>
      <c r="B6" s="199" t="s">
        <v>78</v>
      </c>
      <c r="C6" s="199"/>
      <c r="D6" s="200"/>
      <c r="E6" s="201" t="s">
        <v>25</v>
      </c>
      <c r="F6" s="202" t="s">
        <v>26</v>
      </c>
      <c r="G6" s="202" t="s">
        <v>27</v>
      </c>
      <c r="H6" s="202" t="s">
        <v>28</v>
      </c>
      <c r="I6" s="203" t="s">
        <v>29</v>
      </c>
    </row>
    <row r="7" spans="1:9" s="127" customFormat="1">
      <c r="A7" s="291" t="str">
        <f>'1 1 Pol'!B7</f>
        <v>1</v>
      </c>
      <c r="B7" s="62" t="str">
        <f>'1 1 Pol'!C7</f>
        <v>Zemní práce</v>
      </c>
      <c r="D7" s="204"/>
      <c r="E7" s="292">
        <f>'1 1 Pol'!BA27</f>
        <v>0</v>
      </c>
      <c r="F7" s="293">
        <f>'1 1 Pol'!BB27</f>
        <v>0</v>
      </c>
      <c r="G7" s="293">
        <f>'1 1 Pol'!BC27</f>
        <v>0</v>
      </c>
      <c r="H7" s="293">
        <f>'1 1 Pol'!BD27</f>
        <v>0</v>
      </c>
      <c r="I7" s="294">
        <f>'1 1 Pol'!BE27</f>
        <v>0</v>
      </c>
    </row>
    <row r="8" spans="1:9" s="127" customFormat="1">
      <c r="A8" s="291" t="str">
        <f>'1 1 Pol'!B28</f>
        <v>2</v>
      </c>
      <c r="B8" s="62" t="str">
        <f>'1 1 Pol'!C28</f>
        <v>Základy,zvláštní zakládání</v>
      </c>
      <c r="D8" s="204"/>
      <c r="E8" s="292">
        <f>'1 1 Pol'!BA51</f>
        <v>0</v>
      </c>
      <c r="F8" s="293">
        <f>'1 1 Pol'!BB51</f>
        <v>0</v>
      </c>
      <c r="G8" s="293">
        <f>'1 1 Pol'!BC51</f>
        <v>0</v>
      </c>
      <c r="H8" s="293">
        <f>'1 1 Pol'!BD51</f>
        <v>0</v>
      </c>
      <c r="I8" s="294">
        <f>'1 1 Pol'!BE51</f>
        <v>0</v>
      </c>
    </row>
    <row r="9" spans="1:9" s="127" customFormat="1">
      <c r="A9" s="291" t="str">
        <f>'1 1 Pol'!B52</f>
        <v>3</v>
      </c>
      <c r="B9" s="62" t="str">
        <f>'1 1 Pol'!C52</f>
        <v>Svislé a kompletní konstrukce</v>
      </c>
      <c r="D9" s="204"/>
      <c r="E9" s="292">
        <f>'1 1 Pol'!BA113</f>
        <v>0</v>
      </c>
      <c r="F9" s="293">
        <f>'1 1 Pol'!BB113</f>
        <v>0</v>
      </c>
      <c r="G9" s="293">
        <f>'1 1 Pol'!BC113</f>
        <v>0</v>
      </c>
      <c r="H9" s="293">
        <f>'1 1 Pol'!BD113</f>
        <v>0</v>
      </c>
      <c r="I9" s="294">
        <f>'1 1 Pol'!BE113</f>
        <v>0</v>
      </c>
    </row>
    <row r="10" spans="1:9" s="127" customFormat="1">
      <c r="A10" s="291" t="str">
        <f>'1 1 Pol'!B114</f>
        <v>4</v>
      </c>
      <c r="B10" s="62" t="str">
        <f>'1 1 Pol'!C114</f>
        <v>Vodorovné konstrukce</v>
      </c>
      <c r="D10" s="204"/>
      <c r="E10" s="292">
        <f>'1 1 Pol'!BA124</f>
        <v>0</v>
      </c>
      <c r="F10" s="293">
        <f>'1 1 Pol'!BB124</f>
        <v>0</v>
      </c>
      <c r="G10" s="293">
        <f>'1 1 Pol'!BC124</f>
        <v>0</v>
      </c>
      <c r="H10" s="293">
        <f>'1 1 Pol'!BD124</f>
        <v>0</v>
      </c>
      <c r="I10" s="294">
        <f>'1 1 Pol'!BE124</f>
        <v>0</v>
      </c>
    </row>
    <row r="11" spans="1:9" s="127" customFormat="1">
      <c r="A11" s="291" t="str">
        <f>'1 1 Pol'!B125</f>
        <v>5</v>
      </c>
      <c r="B11" s="62" t="str">
        <f>'1 1 Pol'!C125</f>
        <v>Komunikace</v>
      </c>
      <c r="D11" s="204"/>
      <c r="E11" s="292">
        <f>'1 1 Pol'!BA133</f>
        <v>0</v>
      </c>
      <c r="F11" s="293">
        <f>'1 1 Pol'!BB133</f>
        <v>0</v>
      </c>
      <c r="G11" s="293">
        <f>'1 1 Pol'!BC133</f>
        <v>0</v>
      </c>
      <c r="H11" s="293">
        <f>'1 1 Pol'!BD133</f>
        <v>0</v>
      </c>
      <c r="I11" s="294">
        <f>'1 1 Pol'!BE133</f>
        <v>0</v>
      </c>
    </row>
    <row r="12" spans="1:9" s="127" customFormat="1">
      <c r="A12" s="291" t="str">
        <f>'1 1 Pol'!B134</f>
        <v>60</v>
      </c>
      <c r="B12" s="62" t="str">
        <f>'1 1 Pol'!C134</f>
        <v>Úpravy povrchů, omítky</v>
      </c>
      <c r="D12" s="204"/>
      <c r="E12" s="292">
        <f>'1 1 Pol'!BA136</f>
        <v>0</v>
      </c>
      <c r="F12" s="293">
        <f>'1 1 Pol'!BB136</f>
        <v>0</v>
      </c>
      <c r="G12" s="293">
        <f>'1 1 Pol'!BC136</f>
        <v>0</v>
      </c>
      <c r="H12" s="293">
        <f>'1 1 Pol'!BD136</f>
        <v>0</v>
      </c>
      <c r="I12" s="294">
        <f>'1 1 Pol'!BE136</f>
        <v>0</v>
      </c>
    </row>
    <row r="13" spans="1:9" s="127" customFormat="1">
      <c r="A13" s="291" t="str">
        <f>'1 1 Pol'!B137</f>
        <v>61</v>
      </c>
      <c r="B13" s="62" t="str">
        <f>'1 1 Pol'!C137</f>
        <v>Upravy povrchů vnitřní</v>
      </c>
      <c r="D13" s="204"/>
      <c r="E13" s="292">
        <f>'1 1 Pol'!BA172</f>
        <v>0</v>
      </c>
      <c r="F13" s="293">
        <f>'1 1 Pol'!BB172</f>
        <v>0</v>
      </c>
      <c r="G13" s="293">
        <f>'1 1 Pol'!BC172</f>
        <v>0</v>
      </c>
      <c r="H13" s="293">
        <f>'1 1 Pol'!BD172</f>
        <v>0</v>
      </c>
      <c r="I13" s="294">
        <f>'1 1 Pol'!BE172</f>
        <v>0</v>
      </c>
    </row>
    <row r="14" spans="1:9" s="127" customFormat="1">
      <c r="A14" s="291" t="str">
        <f>'1 1 Pol'!B173</f>
        <v>62</v>
      </c>
      <c r="B14" s="62" t="str">
        <f>'1 1 Pol'!C173</f>
        <v>Upravy povrchů vnější</v>
      </c>
      <c r="D14" s="204"/>
      <c r="E14" s="292">
        <f>'1 1 Pol'!BA211</f>
        <v>0</v>
      </c>
      <c r="F14" s="293">
        <f>'1 1 Pol'!BB211</f>
        <v>0</v>
      </c>
      <c r="G14" s="293">
        <f>'1 1 Pol'!BC211</f>
        <v>0</v>
      </c>
      <c r="H14" s="293">
        <f>'1 1 Pol'!BD211</f>
        <v>0</v>
      </c>
      <c r="I14" s="294">
        <f>'1 1 Pol'!BE211</f>
        <v>0</v>
      </c>
    </row>
    <row r="15" spans="1:9" s="127" customFormat="1">
      <c r="A15" s="291" t="str">
        <f>'1 1 Pol'!B212</f>
        <v>63</v>
      </c>
      <c r="B15" s="62" t="str">
        <f>'1 1 Pol'!C212</f>
        <v>Podlahy a podlahové konstrukce</v>
      </c>
      <c r="D15" s="204"/>
      <c r="E15" s="292">
        <f>'1 1 Pol'!BA220</f>
        <v>0</v>
      </c>
      <c r="F15" s="293">
        <f>'1 1 Pol'!BB220</f>
        <v>0</v>
      </c>
      <c r="G15" s="293">
        <f>'1 1 Pol'!BC220</f>
        <v>0</v>
      </c>
      <c r="H15" s="293">
        <f>'1 1 Pol'!BD220</f>
        <v>0</v>
      </c>
      <c r="I15" s="294">
        <f>'1 1 Pol'!BE220</f>
        <v>0</v>
      </c>
    </row>
    <row r="16" spans="1:9" s="127" customFormat="1">
      <c r="A16" s="291" t="str">
        <f>'1 1 Pol'!B221</f>
        <v>64</v>
      </c>
      <c r="B16" s="62" t="str">
        <f>'1 1 Pol'!C221</f>
        <v>Výplně otvorů</v>
      </c>
      <c r="D16" s="204"/>
      <c r="E16" s="292">
        <f>'1 1 Pol'!BA227</f>
        <v>0</v>
      </c>
      <c r="F16" s="293">
        <f>'1 1 Pol'!BB227</f>
        <v>0</v>
      </c>
      <c r="G16" s="293">
        <f>'1 1 Pol'!BC227</f>
        <v>0</v>
      </c>
      <c r="H16" s="293">
        <f>'1 1 Pol'!BD227</f>
        <v>0</v>
      </c>
      <c r="I16" s="294">
        <f>'1 1 Pol'!BE227</f>
        <v>0</v>
      </c>
    </row>
    <row r="17" spans="1:9" s="127" customFormat="1">
      <c r="A17" s="291" t="str">
        <f>'1 1 Pol'!B228</f>
        <v>8</v>
      </c>
      <c r="B17" s="62" t="str">
        <f>'1 1 Pol'!C228</f>
        <v>Trubní vedení</v>
      </c>
      <c r="D17" s="204"/>
      <c r="E17" s="292">
        <f>'1 1 Pol'!BA230</f>
        <v>0</v>
      </c>
      <c r="F17" s="293">
        <f>'1 1 Pol'!BB230</f>
        <v>0</v>
      </c>
      <c r="G17" s="293">
        <f>'1 1 Pol'!BC230</f>
        <v>0</v>
      </c>
      <c r="H17" s="293">
        <f>'1 1 Pol'!BD230</f>
        <v>0</v>
      </c>
      <c r="I17" s="294">
        <f>'1 1 Pol'!BE230</f>
        <v>0</v>
      </c>
    </row>
    <row r="18" spans="1:9" s="127" customFormat="1">
      <c r="A18" s="291" t="str">
        <f>'1 1 Pol'!B231</f>
        <v>94</v>
      </c>
      <c r="B18" s="62" t="str">
        <f>'1 1 Pol'!C231</f>
        <v>Lešení a stavební výtahy</v>
      </c>
      <c r="D18" s="204"/>
      <c r="E18" s="292">
        <f>'1 1 Pol'!BA237</f>
        <v>0</v>
      </c>
      <c r="F18" s="293">
        <f>'1 1 Pol'!BB237</f>
        <v>0</v>
      </c>
      <c r="G18" s="293">
        <f>'1 1 Pol'!BC237</f>
        <v>0</v>
      </c>
      <c r="H18" s="293">
        <f>'1 1 Pol'!BD237</f>
        <v>0</v>
      </c>
      <c r="I18" s="294">
        <f>'1 1 Pol'!BE237</f>
        <v>0</v>
      </c>
    </row>
    <row r="19" spans="1:9" s="127" customFormat="1">
      <c r="A19" s="291" t="str">
        <f>'1 1 Pol'!B238</f>
        <v>95</v>
      </c>
      <c r="B19" s="62" t="str">
        <f>'1 1 Pol'!C238</f>
        <v>Dokončovací kce na pozem.stav.</v>
      </c>
      <c r="D19" s="204"/>
      <c r="E19" s="292">
        <f>'1 1 Pol'!BA243</f>
        <v>0</v>
      </c>
      <c r="F19" s="293">
        <f>'1 1 Pol'!BB243</f>
        <v>0</v>
      </c>
      <c r="G19" s="293">
        <f>'1 1 Pol'!BC243</f>
        <v>0</v>
      </c>
      <c r="H19" s="293">
        <f>'1 1 Pol'!BD243</f>
        <v>0</v>
      </c>
      <c r="I19" s="294">
        <f>'1 1 Pol'!BE243</f>
        <v>0</v>
      </c>
    </row>
    <row r="20" spans="1:9" s="127" customFormat="1">
      <c r="A20" s="291" t="str">
        <f>'1 1 Pol'!B244</f>
        <v>96</v>
      </c>
      <c r="B20" s="62" t="str">
        <f>'1 1 Pol'!C244</f>
        <v>Bourání konstrukcí</v>
      </c>
      <c r="D20" s="204"/>
      <c r="E20" s="292">
        <f>'1 1 Pol'!BA249</f>
        <v>0</v>
      </c>
      <c r="F20" s="293">
        <f>'1 1 Pol'!BB249</f>
        <v>0</v>
      </c>
      <c r="G20" s="293">
        <f>'1 1 Pol'!BC249</f>
        <v>0</v>
      </c>
      <c r="H20" s="293">
        <f>'1 1 Pol'!BD249</f>
        <v>0</v>
      </c>
      <c r="I20" s="294">
        <f>'1 1 Pol'!BE249</f>
        <v>0</v>
      </c>
    </row>
    <row r="21" spans="1:9" s="127" customFormat="1">
      <c r="A21" s="291" t="str">
        <f>'1 1 Pol'!B250</f>
        <v>97</v>
      </c>
      <c r="B21" s="62" t="str">
        <f>'1 1 Pol'!C250</f>
        <v>Prorážení otvorů</v>
      </c>
      <c r="D21" s="204"/>
      <c r="E21" s="292">
        <f>'1 1 Pol'!BA253</f>
        <v>0</v>
      </c>
      <c r="F21" s="293">
        <f>'1 1 Pol'!BB253</f>
        <v>0</v>
      </c>
      <c r="G21" s="293">
        <f>'1 1 Pol'!BC253</f>
        <v>0</v>
      </c>
      <c r="H21" s="293">
        <f>'1 1 Pol'!BD253</f>
        <v>0</v>
      </c>
      <c r="I21" s="294">
        <f>'1 1 Pol'!BE253</f>
        <v>0</v>
      </c>
    </row>
    <row r="22" spans="1:9" s="127" customFormat="1">
      <c r="A22" s="291" t="str">
        <f>'1 1 Pol'!B254</f>
        <v>99</v>
      </c>
      <c r="B22" s="62" t="str">
        <f>'1 1 Pol'!C254</f>
        <v>Staveništní přesun hmot</v>
      </c>
      <c r="D22" s="204"/>
      <c r="E22" s="292">
        <f>'1 1 Pol'!BA257</f>
        <v>0</v>
      </c>
      <c r="F22" s="293">
        <f>'1 1 Pol'!BB257</f>
        <v>0</v>
      </c>
      <c r="G22" s="293">
        <f>'1 1 Pol'!BC257</f>
        <v>0</v>
      </c>
      <c r="H22" s="293">
        <f>'1 1 Pol'!BD257</f>
        <v>0</v>
      </c>
      <c r="I22" s="294">
        <f>'1 1 Pol'!BE257</f>
        <v>0</v>
      </c>
    </row>
    <row r="23" spans="1:9" s="127" customFormat="1">
      <c r="A23" s="291" t="str">
        <f>'1 1 Pol'!B258</f>
        <v>711</v>
      </c>
      <c r="B23" s="62" t="str">
        <f>'1 1 Pol'!C258</f>
        <v>Izolace proti vodě</v>
      </c>
      <c r="D23" s="204"/>
      <c r="E23" s="292">
        <f>'1 1 Pol'!BA264</f>
        <v>0</v>
      </c>
      <c r="F23" s="293">
        <f>'1 1 Pol'!BB264</f>
        <v>0</v>
      </c>
      <c r="G23" s="293">
        <f>'1 1 Pol'!BC264</f>
        <v>0</v>
      </c>
      <c r="H23" s="293">
        <f>'1 1 Pol'!BD264</f>
        <v>0</v>
      </c>
      <c r="I23" s="294">
        <f>'1 1 Pol'!BE264</f>
        <v>0</v>
      </c>
    </row>
    <row r="24" spans="1:9" s="127" customFormat="1">
      <c r="A24" s="291" t="str">
        <f>'1 1 Pol'!B265</f>
        <v>712</v>
      </c>
      <c r="B24" s="62" t="str">
        <f>'1 1 Pol'!C265</f>
        <v>Živičné krytiny</v>
      </c>
      <c r="D24" s="204"/>
      <c r="E24" s="292">
        <f>'1 1 Pol'!BA277</f>
        <v>0</v>
      </c>
      <c r="F24" s="293">
        <f>'1 1 Pol'!BB277</f>
        <v>0</v>
      </c>
      <c r="G24" s="293">
        <f>'1 1 Pol'!BC277</f>
        <v>0</v>
      </c>
      <c r="H24" s="293">
        <f>'1 1 Pol'!BD277</f>
        <v>0</v>
      </c>
      <c r="I24" s="294">
        <f>'1 1 Pol'!BE277</f>
        <v>0</v>
      </c>
    </row>
    <row r="25" spans="1:9" s="127" customFormat="1">
      <c r="A25" s="291" t="str">
        <f>'1 1 Pol'!B278</f>
        <v>713</v>
      </c>
      <c r="B25" s="62" t="str">
        <f>'1 1 Pol'!C278</f>
        <v>Izolace tepelné</v>
      </c>
      <c r="D25" s="204"/>
      <c r="E25" s="292">
        <f>'1 1 Pol'!BA301</f>
        <v>0</v>
      </c>
      <c r="F25" s="293">
        <f>'1 1 Pol'!BB301</f>
        <v>0</v>
      </c>
      <c r="G25" s="293">
        <f>'1 1 Pol'!BC301</f>
        <v>0</v>
      </c>
      <c r="H25" s="293">
        <f>'1 1 Pol'!BD301</f>
        <v>0</v>
      </c>
      <c r="I25" s="294">
        <f>'1 1 Pol'!BE301</f>
        <v>0</v>
      </c>
    </row>
    <row r="26" spans="1:9" s="127" customFormat="1">
      <c r="A26" s="291" t="str">
        <f>'1 1 Pol'!B302</f>
        <v>762</v>
      </c>
      <c r="B26" s="62" t="str">
        <f>'1 1 Pol'!C302</f>
        <v>Konstrukce tesařské</v>
      </c>
      <c r="D26" s="204"/>
      <c r="E26" s="292">
        <f>'1 1 Pol'!BA334</f>
        <v>0</v>
      </c>
      <c r="F26" s="293">
        <f>'1 1 Pol'!BB334</f>
        <v>0</v>
      </c>
      <c r="G26" s="293">
        <f>'1 1 Pol'!BC334</f>
        <v>0</v>
      </c>
      <c r="H26" s="293">
        <f>'1 1 Pol'!BD334</f>
        <v>0</v>
      </c>
      <c r="I26" s="294">
        <f>'1 1 Pol'!BE334</f>
        <v>0</v>
      </c>
    </row>
    <row r="27" spans="1:9" s="127" customFormat="1">
      <c r="A27" s="291" t="str">
        <f>'1 1 Pol'!B335</f>
        <v>763</v>
      </c>
      <c r="B27" s="62" t="str">
        <f>'1 1 Pol'!C335</f>
        <v>Dřevostavby</v>
      </c>
      <c r="D27" s="204"/>
      <c r="E27" s="292">
        <f>'1 1 Pol'!BA343</f>
        <v>0</v>
      </c>
      <c r="F27" s="293">
        <f>'1 1 Pol'!BB343</f>
        <v>0</v>
      </c>
      <c r="G27" s="293">
        <f>'1 1 Pol'!BC343</f>
        <v>0</v>
      </c>
      <c r="H27" s="293">
        <f>'1 1 Pol'!BD343</f>
        <v>0</v>
      </c>
      <c r="I27" s="294">
        <f>'1 1 Pol'!BE343</f>
        <v>0</v>
      </c>
    </row>
    <row r="28" spans="1:9" s="127" customFormat="1">
      <c r="A28" s="291" t="str">
        <f>'1 1 Pol'!B344</f>
        <v>764</v>
      </c>
      <c r="B28" s="62" t="str">
        <f>'1 1 Pol'!C344</f>
        <v>Konstrukce klempířské</v>
      </c>
      <c r="D28" s="204"/>
      <c r="E28" s="292">
        <f>'1 1 Pol'!BA373</f>
        <v>0</v>
      </c>
      <c r="F28" s="293">
        <f>'1 1 Pol'!BB373</f>
        <v>0</v>
      </c>
      <c r="G28" s="293">
        <f>'1 1 Pol'!BC373</f>
        <v>0</v>
      </c>
      <c r="H28" s="293">
        <f>'1 1 Pol'!BD373</f>
        <v>0</v>
      </c>
      <c r="I28" s="294">
        <f>'1 1 Pol'!BE373</f>
        <v>0</v>
      </c>
    </row>
    <row r="29" spans="1:9" s="127" customFormat="1">
      <c r="A29" s="291" t="str">
        <f>'1 1 Pol'!B374</f>
        <v>766</v>
      </c>
      <c r="B29" s="62" t="str">
        <f>'1 1 Pol'!C374</f>
        <v>Konstrukce truhlářské</v>
      </c>
      <c r="D29" s="204"/>
      <c r="E29" s="292">
        <f>'1 1 Pol'!BA417</f>
        <v>0</v>
      </c>
      <c r="F29" s="293">
        <f>'1 1 Pol'!BB417</f>
        <v>0</v>
      </c>
      <c r="G29" s="293">
        <f>'1 1 Pol'!BC417</f>
        <v>0</v>
      </c>
      <c r="H29" s="293">
        <f>'1 1 Pol'!BD417</f>
        <v>0</v>
      </c>
      <c r="I29" s="294">
        <f>'1 1 Pol'!BE417</f>
        <v>0</v>
      </c>
    </row>
    <row r="30" spans="1:9" s="127" customFormat="1">
      <c r="A30" s="291" t="str">
        <f>'1 1 Pol'!B418</f>
        <v>767</v>
      </c>
      <c r="B30" s="62" t="str">
        <f>'1 1 Pol'!C418</f>
        <v>Konstrukce zámečnické</v>
      </c>
      <c r="D30" s="204"/>
      <c r="E30" s="292">
        <f>'1 1 Pol'!BA439</f>
        <v>0</v>
      </c>
      <c r="F30" s="293">
        <f>'1 1 Pol'!BB439</f>
        <v>0</v>
      </c>
      <c r="G30" s="293">
        <f>'1 1 Pol'!BC439</f>
        <v>0</v>
      </c>
      <c r="H30" s="293">
        <f>'1 1 Pol'!BD439</f>
        <v>0</v>
      </c>
      <c r="I30" s="294">
        <f>'1 1 Pol'!BE439</f>
        <v>0</v>
      </c>
    </row>
    <row r="31" spans="1:9" s="127" customFormat="1">
      <c r="A31" s="291" t="str">
        <f>'1 1 Pol'!B440</f>
        <v>771</v>
      </c>
      <c r="B31" s="62" t="str">
        <f>'1 1 Pol'!C440</f>
        <v>Podlahy z dlaždic a obklady</v>
      </c>
      <c r="D31" s="204"/>
      <c r="E31" s="292">
        <f>'1 1 Pol'!BA481</f>
        <v>0</v>
      </c>
      <c r="F31" s="293">
        <f>'1 1 Pol'!BB481</f>
        <v>0</v>
      </c>
      <c r="G31" s="293">
        <f>'1 1 Pol'!BC481</f>
        <v>0</v>
      </c>
      <c r="H31" s="293">
        <f>'1 1 Pol'!BD481</f>
        <v>0</v>
      </c>
      <c r="I31" s="294">
        <f>'1 1 Pol'!BE481</f>
        <v>0</v>
      </c>
    </row>
    <row r="32" spans="1:9" s="127" customFormat="1">
      <c r="A32" s="291" t="str">
        <f>'1 1 Pol'!B482</f>
        <v>776</v>
      </c>
      <c r="B32" s="62" t="str">
        <f>'1 1 Pol'!C482</f>
        <v>Podlahy povlakové</v>
      </c>
      <c r="D32" s="204"/>
      <c r="E32" s="292">
        <f>'1 1 Pol'!BA496</f>
        <v>0</v>
      </c>
      <c r="F32" s="293">
        <f>'1 1 Pol'!BB496</f>
        <v>0</v>
      </c>
      <c r="G32" s="293">
        <f>'1 1 Pol'!BC496</f>
        <v>0</v>
      </c>
      <c r="H32" s="293">
        <f>'1 1 Pol'!BD496</f>
        <v>0</v>
      </c>
      <c r="I32" s="294">
        <f>'1 1 Pol'!BE496</f>
        <v>0</v>
      </c>
    </row>
    <row r="33" spans="1:57" s="127" customFormat="1">
      <c r="A33" s="291" t="str">
        <f>'1 1 Pol'!B497</f>
        <v>782</v>
      </c>
      <c r="B33" s="62" t="str">
        <f>'1 1 Pol'!C497</f>
        <v>Konstrukce z přírodního kamene</v>
      </c>
      <c r="D33" s="204"/>
      <c r="E33" s="292">
        <f>'1 1 Pol'!BA500</f>
        <v>0</v>
      </c>
      <c r="F33" s="293">
        <f>'1 1 Pol'!BB500</f>
        <v>0</v>
      </c>
      <c r="G33" s="293">
        <f>'1 1 Pol'!BC500</f>
        <v>0</v>
      </c>
      <c r="H33" s="293">
        <f>'1 1 Pol'!BD500</f>
        <v>0</v>
      </c>
      <c r="I33" s="294">
        <f>'1 1 Pol'!BE500</f>
        <v>0</v>
      </c>
    </row>
    <row r="34" spans="1:57" s="127" customFormat="1">
      <c r="A34" s="291" t="str">
        <f>'1 1 Pol'!B501</f>
        <v>783</v>
      </c>
      <c r="B34" s="62" t="str">
        <f>'1 1 Pol'!C501</f>
        <v>Nátěry</v>
      </c>
      <c r="D34" s="204"/>
      <c r="E34" s="292">
        <f>'1 1 Pol'!BA510</f>
        <v>0</v>
      </c>
      <c r="F34" s="293">
        <f>'1 1 Pol'!BB510</f>
        <v>0</v>
      </c>
      <c r="G34" s="293">
        <f>'1 1 Pol'!BC510</f>
        <v>0</v>
      </c>
      <c r="H34" s="293">
        <f>'1 1 Pol'!BD510</f>
        <v>0</v>
      </c>
      <c r="I34" s="294">
        <f>'1 1 Pol'!BE510</f>
        <v>0</v>
      </c>
    </row>
    <row r="35" spans="1:57" s="127" customFormat="1">
      <c r="A35" s="291" t="str">
        <f>'1 1 Pol'!B511</f>
        <v>784</v>
      </c>
      <c r="B35" s="62" t="str">
        <f>'1 1 Pol'!C511</f>
        <v>Malby</v>
      </c>
      <c r="D35" s="204"/>
      <c r="E35" s="292">
        <f>'1 1 Pol'!BA522</f>
        <v>0</v>
      </c>
      <c r="F35" s="293">
        <f>'1 1 Pol'!BB522</f>
        <v>0</v>
      </c>
      <c r="G35" s="293">
        <f>'1 1 Pol'!BC522</f>
        <v>0</v>
      </c>
      <c r="H35" s="293">
        <f>'1 1 Pol'!BD522</f>
        <v>0</v>
      </c>
      <c r="I35" s="294">
        <f>'1 1 Pol'!BE522</f>
        <v>0</v>
      </c>
    </row>
    <row r="36" spans="1:57" s="127" customFormat="1">
      <c r="A36" s="291" t="str">
        <f>'1 1 Pol'!B523</f>
        <v>M22</v>
      </c>
      <c r="B36" s="62" t="str">
        <f>'1 1 Pol'!C523</f>
        <v>Montáž sdělovací a zabezp.tech</v>
      </c>
      <c r="D36" s="204"/>
      <c r="E36" s="292">
        <f>'1 1 Pol'!BA525</f>
        <v>0</v>
      </c>
      <c r="F36" s="293">
        <f>'1 1 Pol'!BB525</f>
        <v>0</v>
      </c>
      <c r="G36" s="293">
        <f>'1 1 Pol'!BC525</f>
        <v>0</v>
      </c>
      <c r="H36" s="293">
        <f>'1 1 Pol'!BD525</f>
        <v>0</v>
      </c>
      <c r="I36" s="294">
        <f>'1 1 Pol'!BE525</f>
        <v>0</v>
      </c>
    </row>
    <row r="37" spans="1:57" s="127" customFormat="1">
      <c r="A37" s="291" t="str">
        <f>'1 1 Pol'!B526</f>
        <v>M46</v>
      </c>
      <c r="B37" s="62" t="str">
        <f>'1 1 Pol'!C526</f>
        <v>Zemní práce při montážích</v>
      </c>
      <c r="D37" s="204"/>
      <c r="E37" s="292">
        <f>'1 1 Pol'!BA528</f>
        <v>0</v>
      </c>
      <c r="F37" s="293">
        <f>'1 1 Pol'!BB528</f>
        <v>0</v>
      </c>
      <c r="G37" s="293">
        <f>'1 1 Pol'!BC528</f>
        <v>0</v>
      </c>
      <c r="H37" s="293">
        <f>'1 1 Pol'!BD528</f>
        <v>0</v>
      </c>
      <c r="I37" s="294">
        <f>'1 1 Pol'!BE528</f>
        <v>0</v>
      </c>
    </row>
    <row r="38" spans="1:57" s="127" customFormat="1" ht="13.8" thickBot="1">
      <c r="A38" s="291" t="str">
        <f>'1 1 Pol'!B529</f>
        <v>VN</v>
      </c>
      <c r="B38" s="62" t="str">
        <f>'1 1 Pol'!C529</f>
        <v>Vedlejší náklady</v>
      </c>
      <c r="D38" s="204"/>
      <c r="E38" s="292">
        <f>'1 1 Pol'!BA538</f>
        <v>0</v>
      </c>
      <c r="F38" s="293">
        <f>'1 1 Pol'!BB538</f>
        <v>0</v>
      </c>
      <c r="G38" s="293">
        <f>'1 1 Pol'!BC538</f>
        <v>0</v>
      </c>
      <c r="H38" s="293">
        <f>'1 1 Pol'!BD538</f>
        <v>0</v>
      </c>
      <c r="I38" s="294">
        <f>'1 1 Pol'!BE538</f>
        <v>0</v>
      </c>
    </row>
    <row r="39" spans="1:57" s="14" customFormat="1" ht="13.8" thickBot="1">
      <c r="A39" s="205"/>
      <c r="B39" s="206" t="s">
        <v>79</v>
      </c>
      <c r="C39" s="206"/>
      <c r="D39" s="207"/>
      <c r="E39" s="208">
        <f>SUM(E7:E38)</f>
        <v>0</v>
      </c>
      <c r="F39" s="209">
        <f>SUM(F7:F38)</f>
        <v>0</v>
      </c>
      <c r="G39" s="209">
        <f>SUM(G7:G38)</f>
        <v>0</v>
      </c>
      <c r="H39" s="209">
        <f>SUM(H7:H38)</f>
        <v>0</v>
      </c>
      <c r="I39" s="210">
        <f>SUM(I7:I38)</f>
        <v>0</v>
      </c>
    </row>
    <row r="40" spans="1:57">
      <c r="A40" s="127"/>
      <c r="B40" s="127"/>
      <c r="C40" s="127"/>
      <c r="D40" s="127"/>
      <c r="E40" s="127"/>
      <c r="F40" s="127"/>
      <c r="G40" s="127"/>
      <c r="H40" s="127"/>
      <c r="I40" s="127"/>
    </row>
    <row r="41" spans="1:57" ht="19.5" customHeight="1">
      <c r="A41" s="196" t="s">
        <v>80</v>
      </c>
      <c r="B41" s="196"/>
      <c r="C41" s="196"/>
      <c r="D41" s="196"/>
      <c r="E41" s="196"/>
      <c r="F41" s="196"/>
      <c r="G41" s="211"/>
      <c r="H41" s="196"/>
      <c r="I41" s="196"/>
      <c r="BA41" s="133"/>
      <c r="BB41" s="133"/>
      <c r="BC41" s="133"/>
      <c r="BD41" s="133"/>
      <c r="BE41" s="133"/>
    </row>
    <row r="42" spans="1:57" ht="13.8" thickBot="1"/>
    <row r="43" spans="1:57">
      <c r="A43" s="162" t="s">
        <v>81</v>
      </c>
      <c r="B43" s="163"/>
      <c r="C43" s="163"/>
      <c r="D43" s="212"/>
      <c r="E43" s="213" t="s">
        <v>82</v>
      </c>
      <c r="F43" s="214" t="s">
        <v>12</v>
      </c>
      <c r="G43" s="215" t="s">
        <v>83</v>
      </c>
      <c r="H43" s="216"/>
      <c r="I43" s="217" t="s">
        <v>82</v>
      </c>
    </row>
    <row r="44" spans="1:57">
      <c r="A44" s="156"/>
      <c r="B44" s="147"/>
      <c r="C44" s="147"/>
      <c r="D44" s="218"/>
      <c r="E44" s="219"/>
      <c r="F44" s="220"/>
      <c r="G44" s="221">
        <f>CHOOSE(BA44+1,E39+F39,E39+F39+H39,E39+F39+G39+H39,E39,F39,H39,G39,H39+G39,0)</f>
        <v>0</v>
      </c>
      <c r="H44" s="222"/>
      <c r="I44" s="223">
        <f>E44+F44*G44/100</f>
        <v>0</v>
      </c>
      <c r="BA44" s="1">
        <v>8</v>
      </c>
    </row>
    <row r="45" spans="1:57" ht="13.8" thickBot="1">
      <c r="A45" s="224"/>
      <c r="B45" s="225" t="s">
        <v>84</v>
      </c>
      <c r="C45" s="226"/>
      <c r="D45" s="227"/>
      <c r="E45" s="228"/>
      <c r="F45" s="229"/>
      <c r="G45" s="229"/>
      <c r="H45" s="323">
        <f>SUM(I44:I44)</f>
        <v>0</v>
      </c>
      <c r="I45" s="324"/>
    </row>
    <row r="47" spans="1:57">
      <c r="B47" s="14"/>
      <c r="F47" s="230"/>
      <c r="G47" s="231"/>
      <c r="H47" s="231"/>
      <c r="I47" s="46"/>
    </row>
    <row r="48" spans="1:57">
      <c r="F48" s="230"/>
      <c r="G48" s="231"/>
      <c r="H48" s="231"/>
      <c r="I48" s="46"/>
    </row>
    <row r="49" spans="6:9">
      <c r="F49" s="230"/>
      <c r="G49" s="231"/>
      <c r="H49" s="231"/>
      <c r="I49" s="46"/>
    </row>
    <row r="50" spans="6:9">
      <c r="F50" s="230"/>
      <c r="G50" s="231"/>
      <c r="H50" s="231"/>
      <c r="I50" s="46"/>
    </row>
    <row r="51" spans="6:9">
      <c r="F51" s="230"/>
      <c r="G51" s="231"/>
      <c r="H51" s="231"/>
      <c r="I51" s="46"/>
    </row>
    <row r="52" spans="6:9">
      <c r="F52" s="230"/>
      <c r="G52" s="231"/>
      <c r="H52" s="231"/>
      <c r="I52" s="46"/>
    </row>
    <row r="53" spans="6:9">
      <c r="F53" s="230"/>
      <c r="G53" s="231"/>
      <c r="H53" s="231"/>
      <c r="I53" s="46"/>
    </row>
    <row r="54" spans="6:9">
      <c r="F54" s="230"/>
      <c r="G54" s="231"/>
      <c r="H54" s="231"/>
      <c r="I54" s="46"/>
    </row>
    <row r="55" spans="6:9">
      <c r="F55" s="230"/>
      <c r="G55" s="231"/>
      <c r="H55" s="231"/>
      <c r="I55" s="46"/>
    </row>
    <row r="56" spans="6:9">
      <c r="F56" s="230"/>
      <c r="G56" s="231"/>
      <c r="H56" s="231"/>
      <c r="I56" s="46"/>
    </row>
    <row r="57" spans="6:9">
      <c r="F57" s="230"/>
      <c r="G57" s="231"/>
      <c r="H57" s="231"/>
      <c r="I57" s="46"/>
    </row>
    <row r="58" spans="6:9">
      <c r="F58" s="230"/>
      <c r="G58" s="231"/>
      <c r="H58" s="231"/>
      <c r="I58" s="46"/>
    </row>
    <row r="59" spans="6:9">
      <c r="F59" s="230"/>
      <c r="G59" s="231"/>
      <c r="H59" s="231"/>
      <c r="I59" s="46"/>
    </row>
    <row r="60" spans="6:9">
      <c r="F60" s="230"/>
      <c r="G60" s="231"/>
      <c r="H60" s="231"/>
      <c r="I60" s="46"/>
    </row>
    <row r="61" spans="6:9">
      <c r="F61" s="230"/>
      <c r="G61" s="231"/>
      <c r="H61" s="231"/>
      <c r="I61" s="46"/>
    </row>
    <row r="62" spans="6:9">
      <c r="F62" s="230"/>
      <c r="G62" s="231"/>
      <c r="H62" s="231"/>
      <c r="I62" s="46"/>
    </row>
    <row r="63" spans="6:9">
      <c r="F63" s="230"/>
      <c r="G63" s="231"/>
      <c r="H63" s="231"/>
      <c r="I63" s="46"/>
    </row>
    <row r="64" spans="6:9">
      <c r="F64" s="230"/>
      <c r="G64" s="231"/>
      <c r="H64" s="231"/>
      <c r="I64" s="46"/>
    </row>
    <row r="65" spans="6:9">
      <c r="F65" s="230"/>
      <c r="G65" s="231"/>
      <c r="H65" s="231"/>
      <c r="I65" s="46"/>
    </row>
    <row r="66" spans="6:9">
      <c r="F66" s="230"/>
      <c r="G66" s="231"/>
      <c r="H66" s="231"/>
      <c r="I66" s="46"/>
    </row>
    <row r="67" spans="6:9">
      <c r="F67" s="230"/>
      <c r="G67" s="231"/>
      <c r="H67" s="231"/>
      <c r="I67" s="46"/>
    </row>
    <row r="68" spans="6:9">
      <c r="F68" s="230"/>
      <c r="G68" s="231"/>
      <c r="H68" s="231"/>
      <c r="I68" s="46"/>
    </row>
    <row r="69" spans="6:9">
      <c r="F69" s="230"/>
      <c r="G69" s="231"/>
      <c r="H69" s="231"/>
      <c r="I69" s="46"/>
    </row>
    <row r="70" spans="6:9">
      <c r="F70" s="230"/>
      <c r="G70" s="231"/>
      <c r="H70" s="231"/>
      <c r="I70" s="46"/>
    </row>
    <row r="71" spans="6:9">
      <c r="F71" s="230"/>
      <c r="G71" s="231"/>
      <c r="H71" s="231"/>
      <c r="I71" s="46"/>
    </row>
    <row r="72" spans="6:9">
      <c r="F72" s="230"/>
      <c r="G72" s="231"/>
      <c r="H72" s="231"/>
      <c r="I72" s="46"/>
    </row>
    <row r="73" spans="6:9">
      <c r="F73" s="230"/>
      <c r="G73" s="231"/>
      <c r="H73" s="231"/>
      <c r="I73" s="46"/>
    </row>
    <row r="74" spans="6:9">
      <c r="F74" s="230"/>
      <c r="G74" s="231"/>
      <c r="H74" s="231"/>
      <c r="I74" s="46"/>
    </row>
    <row r="75" spans="6:9">
      <c r="F75" s="230"/>
      <c r="G75" s="231"/>
      <c r="H75" s="231"/>
      <c r="I75" s="46"/>
    </row>
    <row r="76" spans="6:9">
      <c r="F76" s="230"/>
      <c r="G76" s="231"/>
      <c r="H76" s="231"/>
      <c r="I76" s="46"/>
    </row>
    <row r="77" spans="6:9">
      <c r="F77" s="230"/>
      <c r="G77" s="231"/>
      <c r="H77" s="231"/>
      <c r="I77" s="46"/>
    </row>
    <row r="78" spans="6:9">
      <c r="F78" s="230"/>
      <c r="G78" s="231"/>
      <c r="H78" s="231"/>
      <c r="I78" s="46"/>
    </row>
    <row r="79" spans="6:9">
      <c r="F79" s="230"/>
      <c r="G79" s="231"/>
      <c r="H79" s="231"/>
      <c r="I79" s="46"/>
    </row>
    <row r="80" spans="6:9">
      <c r="F80" s="230"/>
      <c r="G80" s="231"/>
      <c r="H80" s="231"/>
      <c r="I80" s="46"/>
    </row>
    <row r="81" spans="6:9">
      <c r="F81" s="230"/>
      <c r="G81" s="231"/>
      <c r="H81" s="231"/>
      <c r="I81" s="46"/>
    </row>
    <row r="82" spans="6:9">
      <c r="F82" s="230"/>
      <c r="G82" s="231"/>
      <c r="H82" s="231"/>
      <c r="I82" s="46"/>
    </row>
    <row r="83" spans="6:9">
      <c r="F83" s="230"/>
      <c r="G83" s="231"/>
      <c r="H83" s="231"/>
      <c r="I83" s="46"/>
    </row>
    <row r="84" spans="6:9">
      <c r="F84" s="230"/>
      <c r="G84" s="231"/>
      <c r="H84" s="231"/>
      <c r="I84" s="46"/>
    </row>
    <row r="85" spans="6:9">
      <c r="F85" s="230"/>
      <c r="G85" s="231"/>
      <c r="H85" s="231"/>
      <c r="I85" s="46"/>
    </row>
    <row r="86" spans="6:9">
      <c r="F86" s="230"/>
      <c r="G86" s="231"/>
      <c r="H86" s="231"/>
      <c r="I86" s="46"/>
    </row>
    <row r="87" spans="6:9">
      <c r="F87" s="230"/>
      <c r="G87" s="231"/>
      <c r="H87" s="231"/>
      <c r="I87" s="46"/>
    </row>
    <row r="88" spans="6:9">
      <c r="F88" s="230"/>
      <c r="G88" s="231"/>
      <c r="H88" s="231"/>
      <c r="I88" s="46"/>
    </row>
    <row r="89" spans="6:9">
      <c r="F89" s="230"/>
      <c r="G89" s="231"/>
      <c r="H89" s="231"/>
      <c r="I89" s="46"/>
    </row>
    <row r="90" spans="6:9">
      <c r="F90" s="230"/>
      <c r="G90" s="231"/>
      <c r="H90" s="231"/>
      <c r="I90" s="46"/>
    </row>
    <row r="91" spans="6:9">
      <c r="F91" s="230"/>
      <c r="G91" s="231"/>
      <c r="H91" s="231"/>
      <c r="I91" s="46"/>
    </row>
    <row r="92" spans="6:9">
      <c r="F92" s="230"/>
      <c r="G92" s="231"/>
      <c r="H92" s="231"/>
      <c r="I92" s="46"/>
    </row>
    <row r="93" spans="6:9">
      <c r="F93" s="230"/>
      <c r="G93" s="231"/>
      <c r="H93" s="231"/>
      <c r="I93" s="46"/>
    </row>
    <row r="94" spans="6:9">
      <c r="F94" s="230"/>
      <c r="G94" s="231"/>
      <c r="H94" s="231"/>
      <c r="I94" s="46"/>
    </row>
    <row r="95" spans="6:9">
      <c r="F95" s="230"/>
      <c r="G95" s="231"/>
      <c r="H95" s="231"/>
      <c r="I95" s="46"/>
    </row>
    <row r="96" spans="6:9">
      <c r="F96" s="230"/>
      <c r="G96" s="231"/>
      <c r="H96" s="231"/>
      <c r="I96" s="46"/>
    </row>
  </sheetData>
  <mergeCells count="4">
    <mergeCell ref="A1:B1"/>
    <mergeCell ref="A2:B2"/>
    <mergeCell ref="G2:I2"/>
    <mergeCell ref="H45:I45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List2"/>
  <dimension ref="A1:CB611"/>
  <sheetViews>
    <sheetView showGridLines="0" showZeros="0" zoomScaleSheetLayoutView="100" workbookViewId="0">
      <selection activeCell="B14" sqref="B14"/>
    </sheetView>
  </sheetViews>
  <sheetFormatPr defaultColWidth="9.109375" defaultRowHeight="13.2"/>
  <cols>
    <col min="1" max="1" width="4.44140625" style="232" customWidth="1"/>
    <col min="2" max="2" width="11.5546875" style="232" customWidth="1"/>
    <col min="3" max="3" width="40.44140625" style="232" customWidth="1"/>
    <col min="4" max="4" width="5.5546875" style="232" customWidth="1"/>
    <col min="5" max="5" width="8.5546875" style="240" customWidth="1"/>
    <col min="6" max="6" width="9.88671875" style="232" customWidth="1"/>
    <col min="7" max="7" width="13.88671875" style="232" customWidth="1"/>
    <col min="8" max="8" width="11.6640625" style="232" hidden="1" customWidth="1"/>
    <col min="9" max="9" width="11.5546875" style="232" hidden="1" customWidth="1"/>
    <col min="10" max="10" width="11" style="232" hidden="1" customWidth="1"/>
    <col min="11" max="11" width="10.44140625" style="232" hidden="1" customWidth="1"/>
    <col min="12" max="12" width="75.44140625" style="232" customWidth="1"/>
    <col min="13" max="13" width="45.33203125" style="232" customWidth="1"/>
    <col min="14" max="16384" width="9.109375" style="232"/>
  </cols>
  <sheetData>
    <row r="1" spans="1:80" ht="15.6">
      <c r="A1" s="328"/>
      <c r="B1" s="328"/>
      <c r="C1" s="328"/>
      <c r="D1" s="328"/>
      <c r="E1" s="328"/>
      <c r="F1" s="328"/>
      <c r="G1" s="328"/>
    </row>
    <row r="2" spans="1:80" ht="14.25" customHeight="1" thickBot="1">
      <c r="B2" s="233"/>
      <c r="C2" s="234"/>
      <c r="D2" s="234"/>
      <c r="E2" s="235"/>
      <c r="F2" s="234"/>
      <c r="G2" s="234"/>
    </row>
    <row r="3" spans="1:80" ht="13.8" thickTop="1">
      <c r="A3" s="316" t="s">
        <v>2</v>
      </c>
      <c r="B3" s="317"/>
      <c r="C3" s="186" t="s">
        <v>106</v>
      </c>
      <c r="D3" s="187"/>
      <c r="E3" s="236" t="s">
        <v>85</v>
      </c>
      <c r="F3" s="237">
        <f>'1 1 Rek'!H1</f>
        <v>1</v>
      </c>
      <c r="G3" s="238"/>
    </row>
    <row r="4" spans="1:80" ht="13.8" thickBot="1">
      <c r="A4" s="329" t="s">
        <v>76</v>
      </c>
      <c r="B4" s="319"/>
      <c r="C4" s="192" t="s">
        <v>107</v>
      </c>
      <c r="D4" s="193"/>
      <c r="E4" s="330" t="str">
        <f>'1 1 Rek'!G2</f>
        <v>Stavební část</v>
      </c>
      <c r="F4" s="331"/>
      <c r="G4" s="332"/>
    </row>
    <row r="5" spans="1:80" ht="13.8" thickTop="1">
      <c r="A5" s="239"/>
      <c r="G5" s="241"/>
    </row>
    <row r="6" spans="1:80" ht="27" customHeight="1">
      <c r="A6" s="242" t="s">
        <v>86</v>
      </c>
      <c r="B6" s="243" t="s">
        <v>87</v>
      </c>
      <c r="C6" s="243" t="s">
        <v>88</v>
      </c>
      <c r="D6" s="243" t="s">
        <v>89</v>
      </c>
      <c r="E6" s="244" t="s">
        <v>90</v>
      </c>
      <c r="F6" s="243" t="s">
        <v>91</v>
      </c>
      <c r="G6" s="245" t="s">
        <v>92</v>
      </c>
      <c r="H6" s="246" t="s">
        <v>93</v>
      </c>
      <c r="I6" s="246" t="s">
        <v>94</v>
      </c>
      <c r="J6" s="246" t="s">
        <v>95</v>
      </c>
      <c r="K6" s="246" t="s">
        <v>96</v>
      </c>
    </row>
    <row r="7" spans="1:80">
      <c r="A7" s="247" t="s">
        <v>97</v>
      </c>
      <c r="B7" s="248" t="s">
        <v>98</v>
      </c>
      <c r="C7" s="249" t="s">
        <v>99</v>
      </c>
      <c r="D7" s="250"/>
      <c r="E7" s="251"/>
      <c r="F7" s="251"/>
      <c r="G7" s="252"/>
      <c r="H7" s="253"/>
      <c r="I7" s="254"/>
      <c r="J7" s="255"/>
      <c r="K7" s="256"/>
      <c r="O7" s="257">
        <v>1</v>
      </c>
    </row>
    <row r="8" spans="1:80">
      <c r="A8" s="258">
        <v>1</v>
      </c>
      <c r="B8" s="259" t="s">
        <v>110</v>
      </c>
      <c r="C8" s="260" t="s">
        <v>111</v>
      </c>
      <c r="D8" s="261" t="s">
        <v>112</v>
      </c>
      <c r="E8" s="262">
        <v>45</v>
      </c>
      <c r="F8" s="262">
        <v>0</v>
      </c>
      <c r="G8" s="263">
        <f>E8*F8</f>
        <v>0</v>
      </c>
      <c r="H8" s="264">
        <v>0</v>
      </c>
      <c r="I8" s="265">
        <f>E8*H8</f>
        <v>0</v>
      </c>
      <c r="J8" s="264">
        <v>0</v>
      </c>
      <c r="K8" s="265">
        <f>E8*J8</f>
        <v>0</v>
      </c>
      <c r="O8" s="257">
        <v>2</v>
      </c>
      <c r="AA8" s="232">
        <v>2</v>
      </c>
      <c r="AB8" s="232">
        <v>1</v>
      </c>
      <c r="AC8" s="232">
        <v>1</v>
      </c>
      <c r="AZ8" s="232">
        <v>1</v>
      </c>
      <c r="BA8" s="232">
        <f>IF(AZ8=1,G8,0)</f>
        <v>0</v>
      </c>
      <c r="BB8" s="232">
        <f>IF(AZ8=2,G8,0)</f>
        <v>0</v>
      </c>
      <c r="BC8" s="232">
        <f>IF(AZ8=3,G8,0)</f>
        <v>0</v>
      </c>
      <c r="BD8" s="232">
        <f>IF(AZ8=4,G8,0)</f>
        <v>0</v>
      </c>
      <c r="BE8" s="232">
        <f>IF(AZ8=5,G8,0)</f>
        <v>0</v>
      </c>
      <c r="CA8" s="257">
        <v>2</v>
      </c>
      <c r="CB8" s="257">
        <v>1</v>
      </c>
    </row>
    <row r="9" spans="1:80">
      <c r="A9" s="258">
        <v>2</v>
      </c>
      <c r="B9" s="259" t="s">
        <v>113</v>
      </c>
      <c r="C9" s="260" t="s">
        <v>114</v>
      </c>
      <c r="D9" s="261" t="s">
        <v>115</v>
      </c>
      <c r="E9" s="262">
        <v>50</v>
      </c>
      <c r="F9" s="262">
        <v>0</v>
      </c>
      <c r="G9" s="263">
        <f>E9*F9</f>
        <v>0</v>
      </c>
      <c r="H9" s="264">
        <v>0</v>
      </c>
      <c r="I9" s="265">
        <f>E9*H9</f>
        <v>0</v>
      </c>
      <c r="J9" s="264">
        <v>0</v>
      </c>
      <c r="K9" s="265">
        <f>E9*J9</f>
        <v>0</v>
      </c>
      <c r="O9" s="257">
        <v>2</v>
      </c>
      <c r="AA9" s="232">
        <v>1</v>
      </c>
      <c r="AB9" s="232">
        <v>1</v>
      </c>
      <c r="AC9" s="232">
        <v>1</v>
      </c>
      <c r="AZ9" s="232">
        <v>1</v>
      </c>
      <c r="BA9" s="232">
        <f>IF(AZ9=1,G9,0)</f>
        <v>0</v>
      </c>
      <c r="BB9" s="232">
        <f>IF(AZ9=2,G9,0)</f>
        <v>0</v>
      </c>
      <c r="BC9" s="232">
        <f>IF(AZ9=3,G9,0)</f>
        <v>0</v>
      </c>
      <c r="BD9" s="232">
        <f>IF(AZ9=4,G9,0)</f>
        <v>0</v>
      </c>
      <c r="BE9" s="232">
        <f>IF(AZ9=5,G9,0)</f>
        <v>0</v>
      </c>
      <c r="CA9" s="257">
        <v>1</v>
      </c>
      <c r="CB9" s="257">
        <v>1</v>
      </c>
    </row>
    <row r="10" spans="1:80">
      <c r="A10" s="258">
        <v>3</v>
      </c>
      <c r="B10" s="259" t="s">
        <v>116</v>
      </c>
      <c r="C10" s="260" t="s">
        <v>117</v>
      </c>
      <c r="D10" s="261" t="s">
        <v>118</v>
      </c>
      <c r="E10" s="262">
        <v>3.2164999999999999</v>
      </c>
      <c r="F10" s="262">
        <v>0</v>
      </c>
      <c r="G10" s="263">
        <f>E10*F10</f>
        <v>0</v>
      </c>
      <c r="H10" s="264">
        <v>0</v>
      </c>
      <c r="I10" s="265">
        <f>E10*H10</f>
        <v>0</v>
      </c>
      <c r="J10" s="264">
        <v>0</v>
      </c>
      <c r="K10" s="265">
        <f>E10*J10</f>
        <v>0</v>
      </c>
      <c r="O10" s="257">
        <v>2</v>
      </c>
      <c r="AA10" s="232">
        <v>2</v>
      </c>
      <c r="AB10" s="232">
        <v>1</v>
      </c>
      <c r="AC10" s="232">
        <v>1</v>
      </c>
      <c r="AZ10" s="232">
        <v>1</v>
      </c>
      <c r="BA10" s="232">
        <f>IF(AZ10=1,G10,0)</f>
        <v>0</v>
      </c>
      <c r="BB10" s="232">
        <f>IF(AZ10=2,G10,0)</f>
        <v>0</v>
      </c>
      <c r="BC10" s="232">
        <f>IF(AZ10=3,G10,0)</f>
        <v>0</v>
      </c>
      <c r="BD10" s="232">
        <f>IF(AZ10=4,G10,0)</f>
        <v>0</v>
      </c>
      <c r="BE10" s="232">
        <f>IF(AZ10=5,G10,0)</f>
        <v>0</v>
      </c>
      <c r="CA10" s="257">
        <v>2</v>
      </c>
      <c r="CB10" s="257">
        <v>1</v>
      </c>
    </row>
    <row r="11" spans="1:80">
      <c r="A11" s="266"/>
      <c r="B11" s="269"/>
      <c r="C11" s="325" t="s">
        <v>119</v>
      </c>
      <c r="D11" s="326"/>
      <c r="E11" s="270">
        <v>1.3845000000000001</v>
      </c>
      <c r="F11" s="271"/>
      <c r="G11" s="272"/>
      <c r="H11" s="273"/>
      <c r="I11" s="267"/>
      <c r="J11" s="274"/>
      <c r="K11" s="267"/>
      <c r="M11" s="268" t="s">
        <v>119</v>
      </c>
      <c r="O11" s="257"/>
    </row>
    <row r="12" spans="1:80">
      <c r="A12" s="266"/>
      <c r="B12" s="269"/>
      <c r="C12" s="325" t="s">
        <v>120</v>
      </c>
      <c r="D12" s="326"/>
      <c r="E12" s="270">
        <v>0.432</v>
      </c>
      <c r="F12" s="271"/>
      <c r="G12" s="272"/>
      <c r="H12" s="273"/>
      <c r="I12" s="267"/>
      <c r="J12" s="274"/>
      <c r="K12" s="267"/>
      <c r="M12" s="268" t="s">
        <v>120</v>
      </c>
      <c r="O12" s="257"/>
    </row>
    <row r="13" spans="1:80">
      <c r="A13" s="266"/>
      <c r="B13" s="269"/>
      <c r="C13" s="325" t="s">
        <v>121</v>
      </c>
      <c r="D13" s="326"/>
      <c r="E13" s="270">
        <v>1.4</v>
      </c>
      <c r="F13" s="271"/>
      <c r="G13" s="272"/>
      <c r="H13" s="273"/>
      <c r="I13" s="267"/>
      <c r="J13" s="274"/>
      <c r="K13" s="267"/>
      <c r="M13" s="268" t="s">
        <v>121</v>
      </c>
      <c r="O13" s="257"/>
    </row>
    <row r="14" spans="1:80">
      <c r="A14" s="258">
        <v>4</v>
      </c>
      <c r="B14" s="259" t="s">
        <v>122</v>
      </c>
      <c r="C14" s="260" t="s">
        <v>123</v>
      </c>
      <c r="D14" s="261" t="s">
        <v>118</v>
      </c>
      <c r="E14" s="262">
        <v>2.0779000000000001</v>
      </c>
      <c r="F14" s="262">
        <v>0</v>
      </c>
      <c r="G14" s="263">
        <f>E14*F14</f>
        <v>0</v>
      </c>
      <c r="H14" s="264">
        <v>0</v>
      </c>
      <c r="I14" s="265">
        <f>E14*H14</f>
        <v>0</v>
      </c>
      <c r="J14" s="264">
        <v>0</v>
      </c>
      <c r="K14" s="265">
        <f>E14*J14</f>
        <v>0</v>
      </c>
      <c r="O14" s="257">
        <v>2</v>
      </c>
      <c r="AA14" s="232">
        <v>1</v>
      </c>
      <c r="AB14" s="232">
        <v>1</v>
      </c>
      <c r="AC14" s="232">
        <v>1</v>
      </c>
      <c r="AZ14" s="232">
        <v>1</v>
      </c>
      <c r="BA14" s="232">
        <f>IF(AZ14=1,G14,0)</f>
        <v>0</v>
      </c>
      <c r="BB14" s="232">
        <f>IF(AZ14=2,G14,0)</f>
        <v>0</v>
      </c>
      <c r="BC14" s="232">
        <f>IF(AZ14=3,G14,0)</f>
        <v>0</v>
      </c>
      <c r="BD14" s="232">
        <f>IF(AZ14=4,G14,0)</f>
        <v>0</v>
      </c>
      <c r="BE14" s="232">
        <f>IF(AZ14=5,G14,0)</f>
        <v>0</v>
      </c>
      <c r="CA14" s="257">
        <v>1</v>
      </c>
      <c r="CB14" s="257">
        <v>1</v>
      </c>
    </row>
    <row r="15" spans="1:80">
      <c r="A15" s="266"/>
      <c r="B15" s="269"/>
      <c r="C15" s="325" t="s">
        <v>124</v>
      </c>
      <c r="D15" s="326"/>
      <c r="E15" s="270">
        <v>1.4039999999999999</v>
      </c>
      <c r="F15" s="271"/>
      <c r="G15" s="272"/>
      <c r="H15" s="273"/>
      <c r="I15" s="267"/>
      <c r="J15" s="274"/>
      <c r="K15" s="267"/>
      <c r="M15" s="268" t="s">
        <v>124</v>
      </c>
      <c r="O15" s="257"/>
    </row>
    <row r="16" spans="1:80">
      <c r="A16" s="266"/>
      <c r="B16" s="269"/>
      <c r="C16" s="325" t="s">
        <v>125</v>
      </c>
      <c r="D16" s="326"/>
      <c r="E16" s="270">
        <v>0.67390000000000005</v>
      </c>
      <c r="F16" s="271"/>
      <c r="G16" s="272"/>
      <c r="H16" s="273"/>
      <c r="I16" s="267"/>
      <c r="J16" s="274"/>
      <c r="K16" s="267"/>
      <c r="M16" s="268" t="s">
        <v>125</v>
      </c>
      <c r="O16" s="257"/>
    </row>
    <row r="17" spans="1:80">
      <c r="A17" s="258">
        <v>5</v>
      </c>
      <c r="B17" s="259" t="s">
        <v>126</v>
      </c>
      <c r="C17" s="260" t="s">
        <v>127</v>
      </c>
      <c r="D17" s="261" t="s">
        <v>118</v>
      </c>
      <c r="E17" s="262">
        <v>85.217500000000001</v>
      </c>
      <c r="F17" s="262">
        <v>0</v>
      </c>
      <c r="G17" s="263">
        <f>E17*F17</f>
        <v>0</v>
      </c>
      <c r="H17" s="264">
        <v>0</v>
      </c>
      <c r="I17" s="265">
        <f>E17*H17</f>
        <v>0</v>
      </c>
      <c r="J17" s="264">
        <v>0</v>
      </c>
      <c r="K17" s="265">
        <f>E17*J17</f>
        <v>0</v>
      </c>
      <c r="O17" s="257">
        <v>2</v>
      </c>
      <c r="AA17" s="232">
        <v>1</v>
      </c>
      <c r="AB17" s="232">
        <v>1</v>
      </c>
      <c r="AC17" s="232">
        <v>1</v>
      </c>
      <c r="AZ17" s="232">
        <v>1</v>
      </c>
      <c r="BA17" s="232">
        <f>IF(AZ17=1,G17,0)</f>
        <v>0</v>
      </c>
      <c r="BB17" s="232">
        <f>IF(AZ17=2,G17,0)</f>
        <v>0</v>
      </c>
      <c r="BC17" s="232">
        <f>IF(AZ17=3,G17,0)</f>
        <v>0</v>
      </c>
      <c r="BD17" s="232">
        <f>IF(AZ17=4,G17,0)</f>
        <v>0</v>
      </c>
      <c r="BE17" s="232">
        <f>IF(AZ17=5,G17,0)</f>
        <v>0</v>
      </c>
      <c r="CA17" s="257">
        <v>1</v>
      </c>
      <c r="CB17" s="257">
        <v>1</v>
      </c>
    </row>
    <row r="18" spans="1:80">
      <c r="A18" s="266"/>
      <c r="B18" s="269"/>
      <c r="C18" s="325" t="s">
        <v>128</v>
      </c>
      <c r="D18" s="326"/>
      <c r="E18" s="270">
        <v>9.6174999999999997</v>
      </c>
      <c r="F18" s="271"/>
      <c r="G18" s="272"/>
      <c r="H18" s="273"/>
      <c r="I18" s="267"/>
      <c r="J18" s="274"/>
      <c r="K18" s="267"/>
      <c r="M18" s="268" t="s">
        <v>128</v>
      </c>
      <c r="O18" s="257"/>
    </row>
    <row r="19" spans="1:80">
      <c r="A19" s="266"/>
      <c r="B19" s="269"/>
      <c r="C19" s="325" t="s">
        <v>129</v>
      </c>
      <c r="D19" s="326"/>
      <c r="E19" s="270">
        <v>27</v>
      </c>
      <c r="F19" s="271"/>
      <c r="G19" s="272"/>
      <c r="H19" s="273"/>
      <c r="I19" s="267"/>
      <c r="J19" s="274"/>
      <c r="K19" s="267"/>
      <c r="M19" s="268" t="s">
        <v>129</v>
      </c>
      <c r="O19" s="257"/>
    </row>
    <row r="20" spans="1:80">
      <c r="A20" s="266"/>
      <c r="B20" s="269"/>
      <c r="C20" s="325" t="s">
        <v>130</v>
      </c>
      <c r="D20" s="326"/>
      <c r="E20" s="270">
        <v>39.6</v>
      </c>
      <c r="F20" s="271"/>
      <c r="G20" s="272"/>
      <c r="H20" s="273"/>
      <c r="I20" s="267"/>
      <c r="J20" s="274"/>
      <c r="K20" s="267"/>
      <c r="M20" s="268" t="s">
        <v>130</v>
      </c>
      <c r="O20" s="257"/>
    </row>
    <row r="21" spans="1:80">
      <c r="A21" s="266"/>
      <c r="B21" s="269"/>
      <c r="C21" s="325" t="s">
        <v>131</v>
      </c>
      <c r="D21" s="326"/>
      <c r="E21" s="270">
        <v>9</v>
      </c>
      <c r="F21" s="271"/>
      <c r="G21" s="272"/>
      <c r="H21" s="273"/>
      <c r="I21" s="267"/>
      <c r="J21" s="274"/>
      <c r="K21" s="267"/>
      <c r="M21" s="268" t="s">
        <v>131</v>
      </c>
      <c r="O21" s="257"/>
    </row>
    <row r="22" spans="1:80">
      <c r="A22" s="258">
        <v>6</v>
      </c>
      <c r="B22" s="259" t="s">
        <v>132</v>
      </c>
      <c r="C22" s="260" t="s">
        <v>133</v>
      </c>
      <c r="D22" s="261" t="s">
        <v>118</v>
      </c>
      <c r="E22" s="262">
        <v>85.21</v>
      </c>
      <c r="F22" s="262">
        <v>0</v>
      </c>
      <c r="G22" s="263">
        <f>E22*F22</f>
        <v>0</v>
      </c>
      <c r="H22" s="264">
        <v>0</v>
      </c>
      <c r="I22" s="265">
        <f>E22*H22</f>
        <v>0</v>
      </c>
      <c r="J22" s="264">
        <v>0</v>
      </c>
      <c r="K22" s="265">
        <f>E22*J22</f>
        <v>0</v>
      </c>
      <c r="O22" s="257">
        <v>2</v>
      </c>
      <c r="AA22" s="232">
        <v>2</v>
      </c>
      <c r="AB22" s="232">
        <v>1</v>
      </c>
      <c r="AC22" s="232">
        <v>1</v>
      </c>
      <c r="AZ22" s="232">
        <v>1</v>
      </c>
      <c r="BA22" s="232">
        <f>IF(AZ22=1,G22,0)</f>
        <v>0</v>
      </c>
      <c r="BB22" s="232">
        <f>IF(AZ22=2,G22,0)</f>
        <v>0</v>
      </c>
      <c r="BC22" s="232">
        <f>IF(AZ22=3,G22,0)</f>
        <v>0</v>
      </c>
      <c r="BD22" s="232">
        <f>IF(AZ22=4,G22,0)</f>
        <v>0</v>
      </c>
      <c r="BE22" s="232">
        <f>IF(AZ22=5,G22,0)</f>
        <v>0</v>
      </c>
      <c r="CA22" s="257">
        <v>2</v>
      </c>
      <c r="CB22" s="257">
        <v>1</v>
      </c>
    </row>
    <row r="23" spans="1:80" ht="20.399999999999999">
      <c r="A23" s="258">
        <v>7</v>
      </c>
      <c r="B23" s="259" t="s">
        <v>134</v>
      </c>
      <c r="C23" s="260" t="s">
        <v>135</v>
      </c>
      <c r="D23" s="261" t="s">
        <v>118</v>
      </c>
      <c r="E23" s="262">
        <v>85.21</v>
      </c>
      <c r="F23" s="262">
        <v>0</v>
      </c>
      <c r="G23" s="263">
        <f>E23*F23</f>
        <v>0</v>
      </c>
      <c r="H23" s="264">
        <v>0</v>
      </c>
      <c r="I23" s="265">
        <f>E23*H23</f>
        <v>0</v>
      </c>
      <c r="J23" s="264">
        <v>0</v>
      </c>
      <c r="K23" s="265">
        <f>E23*J23</f>
        <v>0</v>
      </c>
      <c r="O23" s="257">
        <v>2</v>
      </c>
      <c r="AA23" s="232">
        <v>2</v>
      </c>
      <c r="AB23" s="232">
        <v>1</v>
      </c>
      <c r="AC23" s="232">
        <v>1</v>
      </c>
      <c r="AZ23" s="232">
        <v>1</v>
      </c>
      <c r="BA23" s="232">
        <f>IF(AZ23=1,G23,0)</f>
        <v>0</v>
      </c>
      <c r="BB23" s="232">
        <f>IF(AZ23=2,G23,0)</f>
        <v>0</v>
      </c>
      <c r="BC23" s="232">
        <f>IF(AZ23=3,G23,0)</f>
        <v>0</v>
      </c>
      <c r="BD23" s="232">
        <f>IF(AZ23=4,G23,0)</f>
        <v>0</v>
      </c>
      <c r="BE23" s="232">
        <f>IF(AZ23=5,G23,0)</f>
        <v>0</v>
      </c>
      <c r="CA23" s="257">
        <v>2</v>
      </c>
      <c r="CB23" s="257">
        <v>1</v>
      </c>
    </row>
    <row r="24" spans="1:80" ht="20.399999999999999">
      <c r="A24" s="258">
        <v>8</v>
      </c>
      <c r="B24" s="259" t="s">
        <v>136</v>
      </c>
      <c r="C24" s="260" t="s">
        <v>137</v>
      </c>
      <c r="D24" s="261" t="s">
        <v>112</v>
      </c>
      <c r="E24" s="262">
        <v>123.11</v>
      </c>
      <c r="F24" s="262">
        <v>0</v>
      </c>
      <c r="G24" s="263">
        <f>E24*F24</f>
        <v>0</v>
      </c>
      <c r="H24" s="264">
        <v>0</v>
      </c>
      <c r="I24" s="265">
        <f>E24*H24</f>
        <v>0</v>
      </c>
      <c r="J24" s="264">
        <v>0</v>
      </c>
      <c r="K24" s="265">
        <f>E24*J24</f>
        <v>0</v>
      </c>
      <c r="O24" s="257">
        <v>2</v>
      </c>
      <c r="AA24" s="232">
        <v>1</v>
      </c>
      <c r="AB24" s="232">
        <v>1</v>
      </c>
      <c r="AC24" s="232">
        <v>1</v>
      </c>
      <c r="AZ24" s="232">
        <v>1</v>
      </c>
      <c r="BA24" s="232">
        <f>IF(AZ24=1,G24,0)</f>
        <v>0</v>
      </c>
      <c r="BB24" s="232">
        <f>IF(AZ24=2,G24,0)</f>
        <v>0</v>
      </c>
      <c r="BC24" s="232">
        <f>IF(AZ24=3,G24,0)</f>
        <v>0</v>
      </c>
      <c r="BD24" s="232">
        <f>IF(AZ24=4,G24,0)</f>
        <v>0</v>
      </c>
      <c r="BE24" s="232">
        <f>IF(AZ24=5,G24,0)</f>
        <v>0</v>
      </c>
      <c r="CA24" s="257">
        <v>1</v>
      </c>
      <c r="CB24" s="257">
        <v>1</v>
      </c>
    </row>
    <row r="25" spans="1:80" ht="20.399999999999999">
      <c r="A25" s="258">
        <v>9</v>
      </c>
      <c r="B25" s="259" t="s">
        <v>138</v>
      </c>
      <c r="C25" s="260" t="s">
        <v>139</v>
      </c>
      <c r="D25" s="261" t="s">
        <v>112</v>
      </c>
      <c r="E25" s="262">
        <v>68</v>
      </c>
      <c r="F25" s="262">
        <v>0</v>
      </c>
      <c r="G25" s="263">
        <f>E25*F25</f>
        <v>0</v>
      </c>
      <c r="H25" s="264">
        <v>0</v>
      </c>
      <c r="I25" s="265">
        <f>E25*H25</f>
        <v>0</v>
      </c>
      <c r="J25" s="264">
        <v>0</v>
      </c>
      <c r="K25" s="265">
        <f>E25*J25</f>
        <v>0</v>
      </c>
      <c r="O25" s="257">
        <v>2</v>
      </c>
      <c r="AA25" s="232">
        <v>1</v>
      </c>
      <c r="AB25" s="232">
        <v>1</v>
      </c>
      <c r="AC25" s="232">
        <v>1</v>
      </c>
      <c r="AZ25" s="232">
        <v>1</v>
      </c>
      <c r="BA25" s="232">
        <f>IF(AZ25=1,G25,0)</f>
        <v>0</v>
      </c>
      <c r="BB25" s="232">
        <f>IF(AZ25=2,G25,0)</f>
        <v>0</v>
      </c>
      <c r="BC25" s="232">
        <f>IF(AZ25=3,G25,0)</f>
        <v>0</v>
      </c>
      <c r="BD25" s="232">
        <f>IF(AZ25=4,G25,0)</f>
        <v>0</v>
      </c>
      <c r="BE25" s="232">
        <f>IF(AZ25=5,G25,0)</f>
        <v>0</v>
      </c>
      <c r="CA25" s="257">
        <v>1</v>
      </c>
      <c r="CB25" s="257">
        <v>1</v>
      </c>
    </row>
    <row r="26" spans="1:80">
      <c r="A26" s="258">
        <v>10</v>
      </c>
      <c r="B26" s="259" t="s">
        <v>140</v>
      </c>
      <c r="C26" s="260" t="s">
        <v>141</v>
      </c>
      <c r="D26" s="261" t="s">
        <v>118</v>
      </c>
      <c r="E26" s="262">
        <v>85.21</v>
      </c>
      <c r="F26" s="262">
        <v>0</v>
      </c>
      <c r="G26" s="263">
        <f>E26*F26</f>
        <v>0</v>
      </c>
      <c r="H26" s="264">
        <v>0</v>
      </c>
      <c r="I26" s="265">
        <f>E26*H26</f>
        <v>0</v>
      </c>
      <c r="J26" s="264">
        <v>0</v>
      </c>
      <c r="K26" s="265">
        <f>E26*J26</f>
        <v>0</v>
      </c>
      <c r="O26" s="257">
        <v>2</v>
      </c>
      <c r="AA26" s="232">
        <v>1</v>
      </c>
      <c r="AB26" s="232">
        <v>1</v>
      </c>
      <c r="AC26" s="232">
        <v>1</v>
      </c>
      <c r="AZ26" s="232">
        <v>1</v>
      </c>
      <c r="BA26" s="232">
        <f>IF(AZ26=1,G26,0)</f>
        <v>0</v>
      </c>
      <c r="BB26" s="232">
        <f>IF(AZ26=2,G26,0)</f>
        <v>0</v>
      </c>
      <c r="BC26" s="232">
        <f>IF(AZ26=3,G26,0)</f>
        <v>0</v>
      </c>
      <c r="BD26" s="232">
        <f>IF(AZ26=4,G26,0)</f>
        <v>0</v>
      </c>
      <c r="BE26" s="232">
        <f>IF(AZ26=5,G26,0)</f>
        <v>0</v>
      </c>
      <c r="CA26" s="257">
        <v>1</v>
      </c>
      <c r="CB26" s="257">
        <v>1</v>
      </c>
    </row>
    <row r="27" spans="1:80">
      <c r="A27" s="275"/>
      <c r="B27" s="276" t="s">
        <v>101</v>
      </c>
      <c r="C27" s="277" t="s">
        <v>109</v>
      </c>
      <c r="D27" s="278"/>
      <c r="E27" s="279"/>
      <c r="F27" s="280"/>
      <c r="G27" s="281">
        <f>SUM(G7:G26)</f>
        <v>0</v>
      </c>
      <c r="H27" s="282"/>
      <c r="I27" s="283">
        <f>SUM(I7:I26)</f>
        <v>0</v>
      </c>
      <c r="J27" s="282"/>
      <c r="K27" s="283">
        <f>SUM(K7:K26)</f>
        <v>0</v>
      </c>
      <c r="O27" s="257">
        <v>4</v>
      </c>
      <c r="BA27" s="284">
        <f>SUM(BA7:BA26)</f>
        <v>0</v>
      </c>
      <c r="BB27" s="284">
        <f>SUM(BB7:BB26)</f>
        <v>0</v>
      </c>
      <c r="BC27" s="284">
        <f>SUM(BC7:BC26)</f>
        <v>0</v>
      </c>
      <c r="BD27" s="284">
        <f>SUM(BD7:BD26)</f>
        <v>0</v>
      </c>
      <c r="BE27" s="284">
        <f>SUM(BE7:BE26)</f>
        <v>0</v>
      </c>
    </row>
    <row r="28" spans="1:80">
      <c r="A28" s="247" t="s">
        <v>97</v>
      </c>
      <c r="B28" s="248" t="s">
        <v>142</v>
      </c>
      <c r="C28" s="249" t="s">
        <v>143</v>
      </c>
      <c r="D28" s="250"/>
      <c r="E28" s="251"/>
      <c r="F28" s="251"/>
      <c r="G28" s="252"/>
      <c r="H28" s="253"/>
      <c r="I28" s="254"/>
      <c r="J28" s="255"/>
      <c r="K28" s="256"/>
      <c r="O28" s="257">
        <v>1</v>
      </c>
    </row>
    <row r="29" spans="1:80" ht="20.399999999999999">
      <c r="A29" s="258">
        <v>11</v>
      </c>
      <c r="B29" s="259" t="s">
        <v>145</v>
      </c>
      <c r="C29" s="260" t="s">
        <v>146</v>
      </c>
      <c r="D29" s="261" t="s">
        <v>112</v>
      </c>
      <c r="E29" s="262">
        <v>51.77</v>
      </c>
      <c r="F29" s="262">
        <v>0</v>
      </c>
      <c r="G29" s="263">
        <f>E29*F29</f>
        <v>0</v>
      </c>
      <c r="H29" s="264">
        <v>0</v>
      </c>
      <c r="I29" s="265">
        <f>E29*H29</f>
        <v>0</v>
      </c>
      <c r="J29" s="264">
        <v>0</v>
      </c>
      <c r="K29" s="265">
        <f>E29*J29</f>
        <v>0</v>
      </c>
      <c r="O29" s="257">
        <v>2</v>
      </c>
      <c r="AA29" s="232">
        <v>1</v>
      </c>
      <c r="AB29" s="232">
        <v>1</v>
      </c>
      <c r="AC29" s="232">
        <v>1</v>
      </c>
      <c r="AZ29" s="232">
        <v>1</v>
      </c>
      <c r="BA29" s="232">
        <f>IF(AZ29=1,G29,0)</f>
        <v>0</v>
      </c>
      <c r="BB29" s="232">
        <f>IF(AZ29=2,G29,0)</f>
        <v>0</v>
      </c>
      <c r="BC29" s="232">
        <f>IF(AZ29=3,G29,0)</f>
        <v>0</v>
      </c>
      <c r="BD29" s="232">
        <f>IF(AZ29=4,G29,0)</f>
        <v>0</v>
      </c>
      <c r="BE29" s="232">
        <f>IF(AZ29=5,G29,0)</f>
        <v>0</v>
      </c>
      <c r="CA29" s="257">
        <v>1</v>
      </c>
      <c r="CB29" s="257">
        <v>1</v>
      </c>
    </row>
    <row r="30" spans="1:80">
      <c r="A30" s="258">
        <v>12</v>
      </c>
      <c r="B30" s="259" t="s">
        <v>147</v>
      </c>
      <c r="C30" s="260" t="s">
        <v>148</v>
      </c>
      <c r="D30" s="261" t="s">
        <v>118</v>
      </c>
      <c r="E30" s="262">
        <v>2.15</v>
      </c>
      <c r="F30" s="262">
        <v>0</v>
      </c>
      <c r="G30" s="263">
        <f>E30*F30</f>
        <v>0</v>
      </c>
      <c r="H30" s="264">
        <v>0</v>
      </c>
      <c r="I30" s="265">
        <f>E30*H30</f>
        <v>0</v>
      </c>
      <c r="J30" s="264">
        <v>0</v>
      </c>
      <c r="K30" s="265">
        <f>E30*J30</f>
        <v>0</v>
      </c>
      <c r="O30" s="257">
        <v>2</v>
      </c>
      <c r="AA30" s="232">
        <v>1</v>
      </c>
      <c r="AB30" s="232">
        <v>1</v>
      </c>
      <c r="AC30" s="232">
        <v>1</v>
      </c>
      <c r="AZ30" s="232">
        <v>1</v>
      </c>
      <c r="BA30" s="232">
        <f>IF(AZ30=1,G30,0)</f>
        <v>0</v>
      </c>
      <c r="BB30" s="232">
        <f>IF(AZ30=2,G30,0)</f>
        <v>0</v>
      </c>
      <c r="BC30" s="232">
        <f>IF(AZ30=3,G30,0)</f>
        <v>0</v>
      </c>
      <c r="BD30" s="232">
        <f>IF(AZ30=4,G30,0)</f>
        <v>0</v>
      </c>
      <c r="BE30" s="232">
        <f>IF(AZ30=5,G30,0)</f>
        <v>0</v>
      </c>
      <c r="CA30" s="257">
        <v>1</v>
      </c>
      <c r="CB30" s="257">
        <v>1</v>
      </c>
    </row>
    <row r="31" spans="1:80">
      <c r="A31" s="266"/>
      <c r="B31" s="269"/>
      <c r="C31" s="325" t="s">
        <v>149</v>
      </c>
      <c r="D31" s="326"/>
      <c r="E31" s="270">
        <v>0.6</v>
      </c>
      <c r="F31" s="271"/>
      <c r="G31" s="272"/>
      <c r="H31" s="273"/>
      <c r="I31" s="267"/>
      <c r="J31" s="274"/>
      <c r="K31" s="267"/>
      <c r="M31" s="268" t="s">
        <v>149</v>
      </c>
      <c r="O31" s="257"/>
    </row>
    <row r="32" spans="1:80">
      <c r="A32" s="266"/>
      <c r="B32" s="269"/>
      <c r="C32" s="325" t="s">
        <v>150</v>
      </c>
      <c r="D32" s="326"/>
      <c r="E32" s="270">
        <v>1.55</v>
      </c>
      <c r="F32" s="271"/>
      <c r="G32" s="272"/>
      <c r="H32" s="273"/>
      <c r="I32" s="267"/>
      <c r="J32" s="274"/>
      <c r="K32" s="267"/>
      <c r="M32" s="268" t="s">
        <v>150</v>
      </c>
      <c r="O32" s="257"/>
    </row>
    <row r="33" spans="1:80" ht="20.399999999999999">
      <c r="A33" s="258">
        <v>13</v>
      </c>
      <c r="B33" s="259" t="s">
        <v>151</v>
      </c>
      <c r="C33" s="260" t="s">
        <v>152</v>
      </c>
      <c r="D33" s="261" t="s">
        <v>153</v>
      </c>
      <c r="E33" s="262">
        <v>6.8000000000000005E-2</v>
      </c>
      <c r="F33" s="262">
        <v>0</v>
      </c>
      <c r="G33" s="263">
        <f>E33*F33</f>
        <v>0</v>
      </c>
      <c r="H33" s="264">
        <v>0</v>
      </c>
      <c r="I33" s="265">
        <f>E33*H33</f>
        <v>0</v>
      </c>
      <c r="J33" s="264">
        <v>0</v>
      </c>
      <c r="K33" s="265">
        <f>E33*J33</f>
        <v>0</v>
      </c>
      <c r="O33" s="257">
        <v>2</v>
      </c>
      <c r="AA33" s="232">
        <v>1</v>
      </c>
      <c r="AB33" s="232">
        <v>1</v>
      </c>
      <c r="AC33" s="232">
        <v>1</v>
      </c>
      <c r="AZ33" s="232">
        <v>1</v>
      </c>
      <c r="BA33" s="232">
        <f>IF(AZ33=1,G33,0)</f>
        <v>0</v>
      </c>
      <c r="BB33" s="232">
        <f>IF(AZ33=2,G33,0)</f>
        <v>0</v>
      </c>
      <c r="BC33" s="232">
        <f>IF(AZ33=3,G33,0)</f>
        <v>0</v>
      </c>
      <c r="BD33" s="232">
        <f>IF(AZ33=4,G33,0)</f>
        <v>0</v>
      </c>
      <c r="BE33" s="232">
        <f>IF(AZ33=5,G33,0)</f>
        <v>0</v>
      </c>
      <c r="CA33" s="257">
        <v>1</v>
      </c>
      <c r="CB33" s="257">
        <v>1</v>
      </c>
    </row>
    <row r="34" spans="1:80">
      <c r="A34" s="258">
        <v>14</v>
      </c>
      <c r="B34" s="259" t="s">
        <v>154</v>
      </c>
      <c r="C34" s="260" t="s">
        <v>155</v>
      </c>
      <c r="D34" s="261" t="s">
        <v>118</v>
      </c>
      <c r="E34" s="262">
        <v>1.4359</v>
      </c>
      <c r="F34" s="262">
        <v>0</v>
      </c>
      <c r="G34" s="263">
        <f>E34*F34</f>
        <v>0</v>
      </c>
      <c r="H34" s="264">
        <v>0</v>
      </c>
      <c r="I34" s="265">
        <f>E34*H34</f>
        <v>0</v>
      </c>
      <c r="J34" s="264">
        <v>0</v>
      </c>
      <c r="K34" s="265">
        <f>E34*J34</f>
        <v>0</v>
      </c>
      <c r="O34" s="257">
        <v>2</v>
      </c>
      <c r="AA34" s="232">
        <v>2</v>
      </c>
      <c r="AB34" s="232">
        <v>1</v>
      </c>
      <c r="AC34" s="232">
        <v>1</v>
      </c>
      <c r="AZ34" s="232">
        <v>1</v>
      </c>
      <c r="BA34" s="232">
        <f>IF(AZ34=1,G34,0)</f>
        <v>0</v>
      </c>
      <c r="BB34" s="232">
        <f>IF(AZ34=2,G34,0)</f>
        <v>0</v>
      </c>
      <c r="BC34" s="232">
        <f>IF(AZ34=3,G34,0)</f>
        <v>0</v>
      </c>
      <c r="BD34" s="232">
        <f>IF(AZ34=4,G34,0)</f>
        <v>0</v>
      </c>
      <c r="BE34" s="232">
        <f>IF(AZ34=5,G34,0)</f>
        <v>0</v>
      </c>
      <c r="CA34" s="257">
        <v>2</v>
      </c>
      <c r="CB34" s="257">
        <v>1</v>
      </c>
    </row>
    <row r="35" spans="1:80">
      <c r="A35" s="266"/>
      <c r="B35" s="269"/>
      <c r="C35" s="325" t="s">
        <v>156</v>
      </c>
      <c r="D35" s="326"/>
      <c r="E35" s="270">
        <v>0.2475</v>
      </c>
      <c r="F35" s="271"/>
      <c r="G35" s="272"/>
      <c r="H35" s="273"/>
      <c r="I35" s="267"/>
      <c r="J35" s="274"/>
      <c r="K35" s="267"/>
      <c r="M35" s="268" t="s">
        <v>156</v>
      </c>
      <c r="O35" s="257"/>
    </row>
    <row r="36" spans="1:80">
      <c r="A36" s="266"/>
      <c r="B36" s="269"/>
      <c r="C36" s="325" t="s">
        <v>157</v>
      </c>
      <c r="D36" s="326"/>
      <c r="E36" s="270">
        <v>0.54</v>
      </c>
      <c r="F36" s="271"/>
      <c r="G36" s="272"/>
      <c r="H36" s="273"/>
      <c r="I36" s="267"/>
      <c r="J36" s="274"/>
      <c r="K36" s="267"/>
      <c r="M36" s="268" t="s">
        <v>157</v>
      </c>
      <c r="O36" s="257"/>
    </row>
    <row r="37" spans="1:80">
      <c r="A37" s="266"/>
      <c r="B37" s="269"/>
      <c r="C37" s="325" t="s">
        <v>158</v>
      </c>
      <c r="D37" s="326"/>
      <c r="E37" s="270">
        <v>0.64839999999999998</v>
      </c>
      <c r="F37" s="271"/>
      <c r="G37" s="272"/>
      <c r="H37" s="273"/>
      <c r="I37" s="267"/>
      <c r="J37" s="274"/>
      <c r="K37" s="267"/>
      <c r="M37" s="268" t="s">
        <v>158</v>
      </c>
      <c r="O37" s="257"/>
    </row>
    <row r="38" spans="1:80">
      <c r="A38" s="258">
        <v>15</v>
      </c>
      <c r="B38" s="259" t="s">
        <v>159</v>
      </c>
      <c r="C38" s="260" t="s">
        <v>160</v>
      </c>
      <c r="D38" s="261" t="s">
        <v>112</v>
      </c>
      <c r="E38" s="262">
        <v>5</v>
      </c>
      <c r="F38" s="262">
        <v>0</v>
      </c>
      <c r="G38" s="263">
        <f>E38*F38</f>
        <v>0</v>
      </c>
      <c r="H38" s="264">
        <v>0</v>
      </c>
      <c r="I38" s="265">
        <f>E38*H38</f>
        <v>0</v>
      </c>
      <c r="J38" s="264">
        <v>0</v>
      </c>
      <c r="K38" s="265">
        <f>E38*J38</f>
        <v>0</v>
      </c>
      <c r="O38" s="257">
        <v>2</v>
      </c>
      <c r="AA38" s="232">
        <v>1</v>
      </c>
      <c r="AB38" s="232">
        <v>0</v>
      </c>
      <c r="AC38" s="232">
        <v>0</v>
      </c>
      <c r="AZ38" s="232">
        <v>1</v>
      </c>
      <c r="BA38" s="232">
        <f>IF(AZ38=1,G38,0)</f>
        <v>0</v>
      </c>
      <c r="BB38" s="232">
        <f>IF(AZ38=2,G38,0)</f>
        <v>0</v>
      </c>
      <c r="BC38" s="232">
        <f>IF(AZ38=3,G38,0)</f>
        <v>0</v>
      </c>
      <c r="BD38" s="232">
        <f>IF(AZ38=4,G38,0)</f>
        <v>0</v>
      </c>
      <c r="BE38" s="232">
        <f>IF(AZ38=5,G38,0)</f>
        <v>0</v>
      </c>
      <c r="CA38" s="257">
        <v>1</v>
      </c>
      <c r="CB38" s="257">
        <v>0</v>
      </c>
    </row>
    <row r="39" spans="1:80">
      <c r="A39" s="266"/>
      <c r="B39" s="269"/>
      <c r="C39" s="325" t="s">
        <v>161</v>
      </c>
      <c r="D39" s="326"/>
      <c r="E39" s="270">
        <v>5</v>
      </c>
      <c r="F39" s="271"/>
      <c r="G39" s="272"/>
      <c r="H39" s="273"/>
      <c r="I39" s="267"/>
      <c r="J39" s="274"/>
      <c r="K39" s="267"/>
      <c r="M39" s="268" t="s">
        <v>161</v>
      </c>
      <c r="O39" s="257"/>
    </row>
    <row r="40" spans="1:80">
      <c r="A40" s="258">
        <v>16</v>
      </c>
      <c r="B40" s="259" t="s">
        <v>162</v>
      </c>
      <c r="C40" s="260" t="s">
        <v>163</v>
      </c>
      <c r="D40" s="261" t="s">
        <v>112</v>
      </c>
      <c r="E40" s="262">
        <v>5</v>
      </c>
      <c r="F40" s="262">
        <v>0</v>
      </c>
      <c r="G40" s="263">
        <f>E40*F40</f>
        <v>0</v>
      </c>
      <c r="H40" s="264">
        <v>0</v>
      </c>
      <c r="I40" s="265">
        <f>E40*H40</f>
        <v>0</v>
      </c>
      <c r="J40" s="264">
        <v>0</v>
      </c>
      <c r="K40" s="265">
        <f>E40*J40</f>
        <v>0</v>
      </c>
      <c r="O40" s="257">
        <v>2</v>
      </c>
      <c r="AA40" s="232">
        <v>1</v>
      </c>
      <c r="AB40" s="232">
        <v>1</v>
      </c>
      <c r="AC40" s="232">
        <v>1</v>
      </c>
      <c r="AZ40" s="232">
        <v>1</v>
      </c>
      <c r="BA40" s="232">
        <f>IF(AZ40=1,G40,0)</f>
        <v>0</v>
      </c>
      <c r="BB40" s="232">
        <f>IF(AZ40=2,G40,0)</f>
        <v>0</v>
      </c>
      <c r="BC40" s="232">
        <f>IF(AZ40=3,G40,0)</f>
        <v>0</v>
      </c>
      <c r="BD40" s="232">
        <f>IF(AZ40=4,G40,0)</f>
        <v>0</v>
      </c>
      <c r="BE40" s="232">
        <f>IF(AZ40=5,G40,0)</f>
        <v>0</v>
      </c>
      <c r="CA40" s="257">
        <v>1</v>
      </c>
      <c r="CB40" s="257">
        <v>1</v>
      </c>
    </row>
    <row r="41" spans="1:80">
      <c r="A41" s="258">
        <v>17</v>
      </c>
      <c r="B41" s="259" t="s">
        <v>164</v>
      </c>
      <c r="C41" s="260" t="s">
        <v>165</v>
      </c>
      <c r="D41" s="261" t="s">
        <v>153</v>
      </c>
      <c r="E41" s="262">
        <v>9.7000000000000003E-2</v>
      </c>
      <c r="F41" s="262">
        <v>0</v>
      </c>
      <c r="G41" s="263">
        <f>E41*F41</f>
        <v>0</v>
      </c>
      <c r="H41" s="264">
        <v>0</v>
      </c>
      <c r="I41" s="265">
        <f>E41*H41</f>
        <v>0</v>
      </c>
      <c r="J41" s="264">
        <v>0</v>
      </c>
      <c r="K41" s="265">
        <f>E41*J41</f>
        <v>0</v>
      </c>
      <c r="O41" s="257">
        <v>2</v>
      </c>
      <c r="AA41" s="232">
        <v>1</v>
      </c>
      <c r="AB41" s="232">
        <v>1</v>
      </c>
      <c r="AC41" s="232">
        <v>1</v>
      </c>
      <c r="AZ41" s="232">
        <v>1</v>
      </c>
      <c r="BA41" s="232">
        <f>IF(AZ41=1,G41,0)</f>
        <v>0</v>
      </c>
      <c r="BB41" s="232">
        <f>IF(AZ41=2,G41,0)</f>
        <v>0</v>
      </c>
      <c r="BC41" s="232">
        <f>IF(AZ41=3,G41,0)</f>
        <v>0</v>
      </c>
      <c r="BD41" s="232">
        <f>IF(AZ41=4,G41,0)</f>
        <v>0</v>
      </c>
      <c r="BE41" s="232">
        <f>IF(AZ41=5,G41,0)</f>
        <v>0</v>
      </c>
      <c r="CA41" s="257">
        <v>1</v>
      </c>
      <c r="CB41" s="257">
        <v>1</v>
      </c>
    </row>
    <row r="42" spans="1:80">
      <c r="A42" s="258">
        <v>18</v>
      </c>
      <c r="B42" s="259" t="s">
        <v>166</v>
      </c>
      <c r="C42" s="260" t="s">
        <v>167</v>
      </c>
      <c r="D42" s="261" t="s">
        <v>153</v>
      </c>
      <c r="E42" s="262">
        <v>3.5000000000000003E-2</v>
      </c>
      <c r="F42" s="262">
        <v>0</v>
      </c>
      <c r="G42" s="263">
        <f>E42*F42</f>
        <v>0</v>
      </c>
      <c r="H42" s="264">
        <v>0</v>
      </c>
      <c r="I42" s="265">
        <f>E42*H42</f>
        <v>0</v>
      </c>
      <c r="J42" s="264">
        <v>0</v>
      </c>
      <c r="K42" s="265">
        <f>E42*J42</f>
        <v>0</v>
      </c>
      <c r="O42" s="257">
        <v>2</v>
      </c>
      <c r="AA42" s="232">
        <v>1</v>
      </c>
      <c r="AB42" s="232">
        <v>1</v>
      </c>
      <c r="AC42" s="232">
        <v>1</v>
      </c>
      <c r="AZ42" s="232">
        <v>1</v>
      </c>
      <c r="BA42" s="232">
        <f>IF(AZ42=1,G42,0)</f>
        <v>0</v>
      </c>
      <c r="BB42" s="232">
        <f>IF(AZ42=2,G42,0)</f>
        <v>0</v>
      </c>
      <c r="BC42" s="232">
        <f>IF(AZ42=3,G42,0)</f>
        <v>0</v>
      </c>
      <c r="BD42" s="232">
        <f>IF(AZ42=4,G42,0)</f>
        <v>0</v>
      </c>
      <c r="BE42" s="232">
        <f>IF(AZ42=5,G42,0)</f>
        <v>0</v>
      </c>
      <c r="CA42" s="257">
        <v>1</v>
      </c>
      <c r="CB42" s="257">
        <v>1</v>
      </c>
    </row>
    <row r="43" spans="1:80">
      <c r="A43" s="258">
        <v>19</v>
      </c>
      <c r="B43" s="259" t="s">
        <v>168</v>
      </c>
      <c r="C43" s="260" t="s">
        <v>169</v>
      </c>
      <c r="D43" s="261" t="s">
        <v>118</v>
      </c>
      <c r="E43" s="262">
        <v>2.3039999999999998</v>
      </c>
      <c r="F43" s="262">
        <v>0</v>
      </c>
      <c r="G43" s="263">
        <f>E43*F43</f>
        <v>0</v>
      </c>
      <c r="H43" s="264">
        <v>0</v>
      </c>
      <c r="I43" s="265">
        <f>E43*H43</f>
        <v>0</v>
      </c>
      <c r="J43" s="264">
        <v>0</v>
      </c>
      <c r="K43" s="265">
        <f>E43*J43</f>
        <v>0</v>
      </c>
      <c r="O43" s="257">
        <v>2</v>
      </c>
      <c r="AA43" s="232">
        <v>1</v>
      </c>
      <c r="AB43" s="232">
        <v>1</v>
      </c>
      <c r="AC43" s="232">
        <v>1</v>
      </c>
      <c r="AZ43" s="232">
        <v>1</v>
      </c>
      <c r="BA43" s="232">
        <f>IF(AZ43=1,G43,0)</f>
        <v>0</v>
      </c>
      <c r="BB43" s="232">
        <f>IF(AZ43=2,G43,0)</f>
        <v>0</v>
      </c>
      <c r="BC43" s="232">
        <f>IF(AZ43=3,G43,0)</f>
        <v>0</v>
      </c>
      <c r="BD43" s="232">
        <f>IF(AZ43=4,G43,0)</f>
        <v>0</v>
      </c>
      <c r="BE43" s="232">
        <f>IF(AZ43=5,G43,0)</f>
        <v>0</v>
      </c>
      <c r="CA43" s="257">
        <v>1</v>
      </c>
      <c r="CB43" s="257">
        <v>1</v>
      </c>
    </row>
    <row r="44" spans="1:80">
      <c r="A44" s="266"/>
      <c r="B44" s="269"/>
      <c r="C44" s="325" t="s">
        <v>170</v>
      </c>
      <c r="D44" s="326"/>
      <c r="E44" s="270">
        <v>1.728</v>
      </c>
      <c r="F44" s="271"/>
      <c r="G44" s="272"/>
      <c r="H44" s="273"/>
      <c r="I44" s="267"/>
      <c r="J44" s="274"/>
      <c r="K44" s="267"/>
      <c r="M44" s="268" t="s">
        <v>170</v>
      </c>
      <c r="O44" s="257"/>
    </row>
    <row r="45" spans="1:80">
      <c r="A45" s="266"/>
      <c r="B45" s="269"/>
      <c r="C45" s="325" t="s">
        <v>171</v>
      </c>
      <c r="D45" s="326"/>
      <c r="E45" s="270">
        <v>0.57599999999999996</v>
      </c>
      <c r="F45" s="271"/>
      <c r="G45" s="272"/>
      <c r="H45" s="273"/>
      <c r="I45" s="267"/>
      <c r="J45" s="274"/>
      <c r="K45" s="267"/>
      <c r="M45" s="268" t="s">
        <v>171</v>
      </c>
      <c r="O45" s="257"/>
    </row>
    <row r="46" spans="1:80" ht="20.399999999999999">
      <c r="A46" s="258">
        <v>20</v>
      </c>
      <c r="B46" s="259" t="s">
        <v>172</v>
      </c>
      <c r="C46" s="260" t="s">
        <v>173</v>
      </c>
      <c r="D46" s="261" t="s">
        <v>153</v>
      </c>
      <c r="E46" s="262">
        <v>5.5E-2</v>
      </c>
      <c r="F46" s="262">
        <v>0</v>
      </c>
      <c r="G46" s="263">
        <f>E46*F46</f>
        <v>0</v>
      </c>
      <c r="H46" s="264">
        <v>0</v>
      </c>
      <c r="I46" s="265">
        <f>E46*H46</f>
        <v>0</v>
      </c>
      <c r="J46" s="264">
        <v>0</v>
      </c>
      <c r="K46" s="265">
        <f>E46*J46</f>
        <v>0</v>
      </c>
      <c r="O46" s="257">
        <v>2</v>
      </c>
      <c r="AA46" s="232">
        <v>1</v>
      </c>
      <c r="AB46" s="232">
        <v>1</v>
      </c>
      <c r="AC46" s="232">
        <v>1</v>
      </c>
      <c r="AZ46" s="232">
        <v>1</v>
      </c>
      <c r="BA46" s="232">
        <f>IF(AZ46=1,G46,0)</f>
        <v>0</v>
      </c>
      <c r="BB46" s="232">
        <f>IF(AZ46=2,G46,0)</f>
        <v>0</v>
      </c>
      <c r="BC46" s="232">
        <f>IF(AZ46=3,G46,0)</f>
        <v>0</v>
      </c>
      <c r="BD46" s="232">
        <f>IF(AZ46=4,G46,0)</f>
        <v>0</v>
      </c>
      <c r="BE46" s="232">
        <f>IF(AZ46=5,G46,0)</f>
        <v>0</v>
      </c>
      <c r="CA46" s="257">
        <v>1</v>
      </c>
      <c r="CB46" s="257">
        <v>1</v>
      </c>
    </row>
    <row r="47" spans="1:80">
      <c r="A47" s="258">
        <v>21</v>
      </c>
      <c r="B47" s="259" t="s">
        <v>174</v>
      </c>
      <c r="C47" s="260" t="s">
        <v>175</v>
      </c>
      <c r="D47" s="261" t="s">
        <v>112</v>
      </c>
      <c r="E47" s="262">
        <v>8</v>
      </c>
      <c r="F47" s="262">
        <v>0</v>
      </c>
      <c r="G47" s="263">
        <f>E47*F47</f>
        <v>0</v>
      </c>
      <c r="H47" s="264">
        <v>0</v>
      </c>
      <c r="I47" s="265">
        <f>E47*H47</f>
        <v>0</v>
      </c>
      <c r="J47" s="264">
        <v>0</v>
      </c>
      <c r="K47" s="265">
        <f>E47*J47</f>
        <v>0</v>
      </c>
      <c r="O47" s="257">
        <v>2</v>
      </c>
      <c r="AA47" s="232">
        <v>1</v>
      </c>
      <c r="AB47" s="232">
        <v>1</v>
      </c>
      <c r="AC47" s="232">
        <v>1</v>
      </c>
      <c r="AZ47" s="232">
        <v>1</v>
      </c>
      <c r="BA47" s="232">
        <f>IF(AZ47=1,G47,0)</f>
        <v>0</v>
      </c>
      <c r="BB47" s="232">
        <f>IF(AZ47=2,G47,0)</f>
        <v>0</v>
      </c>
      <c r="BC47" s="232">
        <f>IF(AZ47=3,G47,0)</f>
        <v>0</v>
      </c>
      <c r="BD47" s="232">
        <f>IF(AZ47=4,G47,0)</f>
        <v>0</v>
      </c>
      <c r="BE47" s="232">
        <f>IF(AZ47=5,G47,0)</f>
        <v>0</v>
      </c>
      <c r="CA47" s="257">
        <v>1</v>
      </c>
      <c r="CB47" s="257">
        <v>1</v>
      </c>
    </row>
    <row r="48" spans="1:80">
      <c r="A48" s="266"/>
      <c r="B48" s="269"/>
      <c r="C48" s="327" t="s">
        <v>176</v>
      </c>
      <c r="D48" s="326"/>
      <c r="E48" s="270">
        <v>8</v>
      </c>
      <c r="F48" s="271"/>
      <c r="G48" s="272"/>
      <c r="H48" s="273"/>
      <c r="I48" s="267"/>
      <c r="J48" s="274"/>
      <c r="K48" s="267"/>
      <c r="M48" s="295" t="s">
        <v>176</v>
      </c>
      <c r="O48" s="257"/>
    </row>
    <row r="49" spans="1:80">
      <c r="A49" s="258">
        <v>22</v>
      </c>
      <c r="B49" s="259" t="s">
        <v>177</v>
      </c>
      <c r="C49" s="260" t="s">
        <v>178</v>
      </c>
      <c r="D49" s="261" t="s">
        <v>112</v>
      </c>
      <c r="E49" s="262">
        <v>8</v>
      </c>
      <c r="F49" s="262">
        <v>0</v>
      </c>
      <c r="G49" s="263">
        <f>E49*F49</f>
        <v>0</v>
      </c>
      <c r="H49" s="264">
        <v>0</v>
      </c>
      <c r="I49" s="265">
        <f>E49*H49</f>
        <v>0</v>
      </c>
      <c r="J49" s="264">
        <v>0</v>
      </c>
      <c r="K49" s="265">
        <f>E49*J49</f>
        <v>0</v>
      </c>
      <c r="O49" s="257">
        <v>2</v>
      </c>
      <c r="AA49" s="232">
        <v>1</v>
      </c>
      <c r="AB49" s="232">
        <v>1</v>
      </c>
      <c r="AC49" s="232">
        <v>1</v>
      </c>
      <c r="AZ49" s="232">
        <v>1</v>
      </c>
      <c r="BA49" s="232">
        <f>IF(AZ49=1,G49,0)</f>
        <v>0</v>
      </c>
      <c r="BB49" s="232">
        <f>IF(AZ49=2,G49,0)</f>
        <v>0</v>
      </c>
      <c r="BC49" s="232">
        <f>IF(AZ49=3,G49,0)</f>
        <v>0</v>
      </c>
      <c r="BD49" s="232">
        <f>IF(AZ49=4,G49,0)</f>
        <v>0</v>
      </c>
      <c r="BE49" s="232">
        <f>IF(AZ49=5,G49,0)</f>
        <v>0</v>
      </c>
      <c r="CA49" s="257">
        <v>1</v>
      </c>
      <c r="CB49" s="257">
        <v>1</v>
      </c>
    </row>
    <row r="50" spans="1:80">
      <c r="A50" s="266"/>
      <c r="B50" s="269"/>
      <c r="C50" s="327" t="s">
        <v>176</v>
      </c>
      <c r="D50" s="326"/>
      <c r="E50" s="270">
        <v>8</v>
      </c>
      <c r="F50" s="271"/>
      <c r="G50" s="272"/>
      <c r="H50" s="273"/>
      <c r="I50" s="267"/>
      <c r="J50" s="274"/>
      <c r="K50" s="267"/>
      <c r="M50" s="295" t="s">
        <v>176</v>
      </c>
      <c r="O50" s="257"/>
    </row>
    <row r="51" spans="1:80">
      <c r="A51" s="275"/>
      <c r="B51" s="276" t="s">
        <v>101</v>
      </c>
      <c r="C51" s="277" t="s">
        <v>144</v>
      </c>
      <c r="D51" s="278"/>
      <c r="E51" s="279"/>
      <c r="F51" s="280"/>
      <c r="G51" s="281">
        <f>SUM(G28:G50)</f>
        <v>0</v>
      </c>
      <c r="H51" s="282"/>
      <c r="I51" s="283">
        <f>SUM(I28:I50)</f>
        <v>0</v>
      </c>
      <c r="J51" s="282"/>
      <c r="K51" s="283">
        <f>SUM(K28:K50)</f>
        <v>0</v>
      </c>
      <c r="O51" s="257">
        <v>4</v>
      </c>
      <c r="BA51" s="284">
        <f>SUM(BA28:BA50)</f>
        <v>0</v>
      </c>
      <c r="BB51" s="284">
        <f>SUM(BB28:BB50)</f>
        <v>0</v>
      </c>
      <c r="BC51" s="284">
        <f>SUM(BC28:BC50)</f>
        <v>0</v>
      </c>
      <c r="BD51" s="284">
        <f>SUM(BD28:BD50)</f>
        <v>0</v>
      </c>
      <c r="BE51" s="284">
        <f>SUM(BE28:BE50)</f>
        <v>0</v>
      </c>
    </row>
    <row r="52" spans="1:80">
      <c r="A52" s="247" t="s">
        <v>97</v>
      </c>
      <c r="B52" s="248" t="s">
        <v>179</v>
      </c>
      <c r="C52" s="249" t="s">
        <v>180</v>
      </c>
      <c r="D52" s="250"/>
      <c r="E52" s="251"/>
      <c r="F52" s="251"/>
      <c r="G52" s="252"/>
      <c r="H52" s="253"/>
      <c r="I52" s="254"/>
      <c r="J52" s="255"/>
      <c r="K52" s="256"/>
      <c r="O52" s="257">
        <v>1</v>
      </c>
    </row>
    <row r="53" spans="1:80" ht="20.399999999999999">
      <c r="A53" s="258">
        <v>23</v>
      </c>
      <c r="B53" s="259" t="s">
        <v>182</v>
      </c>
      <c r="C53" s="260" t="s">
        <v>183</v>
      </c>
      <c r="D53" s="261" t="s">
        <v>100</v>
      </c>
      <c r="E53" s="262">
        <v>4</v>
      </c>
      <c r="F53" s="262">
        <v>0</v>
      </c>
      <c r="G53" s="263">
        <f>E53*F53</f>
        <v>0</v>
      </c>
      <c r="H53" s="264">
        <v>0</v>
      </c>
      <c r="I53" s="265">
        <f>E53*H53</f>
        <v>0</v>
      </c>
      <c r="J53" s="264"/>
      <c r="K53" s="265">
        <f>E53*J53</f>
        <v>0</v>
      </c>
      <c r="O53" s="257">
        <v>2</v>
      </c>
      <c r="AA53" s="232">
        <v>12</v>
      </c>
      <c r="AB53" s="232">
        <v>0</v>
      </c>
      <c r="AC53" s="232">
        <v>23</v>
      </c>
      <c r="AZ53" s="232">
        <v>1</v>
      </c>
      <c r="BA53" s="232">
        <f>IF(AZ53=1,G53,0)</f>
        <v>0</v>
      </c>
      <c r="BB53" s="232">
        <f>IF(AZ53=2,G53,0)</f>
        <v>0</v>
      </c>
      <c r="BC53" s="232">
        <f>IF(AZ53=3,G53,0)</f>
        <v>0</v>
      </c>
      <c r="BD53" s="232">
        <f>IF(AZ53=4,G53,0)</f>
        <v>0</v>
      </c>
      <c r="BE53" s="232">
        <f>IF(AZ53=5,G53,0)</f>
        <v>0</v>
      </c>
      <c r="CA53" s="257">
        <v>12</v>
      </c>
      <c r="CB53" s="257">
        <v>0</v>
      </c>
    </row>
    <row r="54" spans="1:80" ht="21">
      <c r="A54" s="266"/>
      <c r="B54" s="269"/>
      <c r="C54" s="325" t="s">
        <v>184</v>
      </c>
      <c r="D54" s="326"/>
      <c r="E54" s="270">
        <v>4</v>
      </c>
      <c r="F54" s="271"/>
      <c r="G54" s="272"/>
      <c r="H54" s="273"/>
      <c r="I54" s="267"/>
      <c r="J54" s="274"/>
      <c r="K54" s="267"/>
      <c r="M54" s="268" t="s">
        <v>184</v>
      </c>
      <c r="O54" s="257"/>
    </row>
    <row r="55" spans="1:80">
      <c r="A55" s="266"/>
      <c r="B55" s="269"/>
      <c r="C55" s="325" t="s">
        <v>185</v>
      </c>
      <c r="D55" s="326"/>
      <c r="E55" s="270">
        <v>0</v>
      </c>
      <c r="F55" s="271"/>
      <c r="G55" s="272"/>
      <c r="H55" s="273"/>
      <c r="I55" s="267"/>
      <c r="J55" s="274"/>
      <c r="K55" s="267"/>
      <c r="M55" s="268" t="s">
        <v>185</v>
      </c>
      <c r="O55" s="257"/>
    </row>
    <row r="56" spans="1:80" ht="20.399999999999999">
      <c r="A56" s="258">
        <v>24</v>
      </c>
      <c r="B56" s="259" t="s">
        <v>182</v>
      </c>
      <c r="C56" s="260" t="s">
        <v>186</v>
      </c>
      <c r="D56" s="261" t="s">
        <v>100</v>
      </c>
      <c r="E56" s="262">
        <v>4</v>
      </c>
      <c r="F56" s="262">
        <v>0</v>
      </c>
      <c r="G56" s="263">
        <f>E56*F56</f>
        <v>0</v>
      </c>
      <c r="H56" s="264">
        <v>0</v>
      </c>
      <c r="I56" s="265">
        <f>E56*H56</f>
        <v>0</v>
      </c>
      <c r="J56" s="264"/>
      <c r="K56" s="265">
        <f>E56*J56</f>
        <v>0</v>
      </c>
      <c r="O56" s="257">
        <v>2</v>
      </c>
      <c r="AA56" s="232">
        <v>12</v>
      </c>
      <c r="AB56" s="232">
        <v>0</v>
      </c>
      <c r="AC56" s="232">
        <v>24</v>
      </c>
      <c r="AZ56" s="232">
        <v>1</v>
      </c>
      <c r="BA56" s="232">
        <f>IF(AZ56=1,G56,0)</f>
        <v>0</v>
      </c>
      <c r="BB56" s="232">
        <f>IF(AZ56=2,G56,0)</f>
        <v>0</v>
      </c>
      <c r="BC56" s="232">
        <f>IF(AZ56=3,G56,0)</f>
        <v>0</v>
      </c>
      <c r="BD56" s="232">
        <f>IF(AZ56=4,G56,0)</f>
        <v>0</v>
      </c>
      <c r="BE56" s="232">
        <f>IF(AZ56=5,G56,0)</f>
        <v>0</v>
      </c>
      <c r="CA56" s="257">
        <v>12</v>
      </c>
      <c r="CB56" s="257">
        <v>0</v>
      </c>
    </row>
    <row r="57" spans="1:80" ht="21">
      <c r="A57" s="266"/>
      <c r="B57" s="269"/>
      <c r="C57" s="325" t="s">
        <v>187</v>
      </c>
      <c r="D57" s="326"/>
      <c r="E57" s="270">
        <v>4</v>
      </c>
      <c r="F57" s="271"/>
      <c r="G57" s="272"/>
      <c r="H57" s="273"/>
      <c r="I57" s="267"/>
      <c r="J57" s="274"/>
      <c r="K57" s="267"/>
      <c r="M57" s="268" t="s">
        <v>187</v>
      </c>
      <c r="O57" s="257"/>
    </row>
    <row r="58" spans="1:80">
      <c r="A58" s="266"/>
      <c r="B58" s="269"/>
      <c r="C58" s="325" t="s">
        <v>185</v>
      </c>
      <c r="D58" s="326"/>
      <c r="E58" s="270">
        <v>0</v>
      </c>
      <c r="F58" s="271"/>
      <c r="G58" s="272"/>
      <c r="H58" s="273"/>
      <c r="I58" s="267"/>
      <c r="J58" s="274"/>
      <c r="K58" s="267"/>
      <c r="M58" s="268" t="s">
        <v>185</v>
      </c>
      <c r="O58" s="257"/>
    </row>
    <row r="59" spans="1:80" ht="20.399999999999999">
      <c r="A59" s="258">
        <v>25</v>
      </c>
      <c r="B59" s="259" t="s">
        <v>182</v>
      </c>
      <c r="C59" s="260" t="s">
        <v>188</v>
      </c>
      <c r="D59" s="261" t="s">
        <v>100</v>
      </c>
      <c r="E59" s="262">
        <v>6</v>
      </c>
      <c r="F59" s="262">
        <v>0</v>
      </c>
      <c r="G59" s="263">
        <f>E59*F59</f>
        <v>0</v>
      </c>
      <c r="H59" s="264">
        <v>0</v>
      </c>
      <c r="I59" s="265">
        <f>E59*H59</f>
        <v>0</v>
      </c>
      <c r="J59" s="264"/>
      <c r="K59" s="265">
        <f>E59*J59</f>
        <v>0</v>
      </c>
      <c r="O59" s="257">
        <v>2</v>
      </c>
      <c r="AA59" s="232">
        <v>12</v>
      </c>
      <c r="AB59" s="232">
        <v>0</v>
      </c>
      <c r="AC59" s="232">
        <v>25</v>
      </c>
      <c r="AZ59" s="232">
        <v>1</v>
      </c>
      <c r="BA59" s="232">
        <f>IF(AZ59=1,G59,0)</f>
        <v>0</v>
      </c>
      <c r="BB59" s="232">
        <f>IF(AZ59=2,G59,0)</f>
        <v>0</v>
      </c>
      <c r="BC59" s="232">
        <f>IF(AZ59=3,G59,0)</f>
        <v>0</v>
      </c>
      <c r="BD59" s="232">
        <f>IF(AZ59=4,G59,0)</f>
        <v>0</v>
      </c>
      <c r="BE59" s="232">
        <f>IF(AZ59=5,G59,0)</f>
        <v>0</v>
      </c>
      <c r="CA59" s="257">
        <v>12</v>
      </c>
      <c r="CB59" s="257">
        <v>0</v>
      </c>
    </row>
    <row r="60" spans="1:80">
      <c r="A60" s="266"/>
      <c r="B60" s="269"/>
      <c r="C60" s="325" t="s">
        <v>189</v>
      </c>
      <c r="D60" s="326"/>
      <c r="E60" s="270">
        <v>6</v>
      </c>
      <c r="F60" s="271"/>
      <c r="G60" s="272"/>
      <c r="H60" s="273"/>
      <c r="I60" s="267"/>
      <c r="J60" s="274"/>
      <c r="K60" s="267"/>
      <c r="M60" s="268" t="s">
        <v>189</v>
      </c>
      <c r="O60" s="257"/>
    </row>
    <row r="61" spans="1:80">
      <c r="A61" s="266"/>
      <c r="B61" s="269"/>
      <c r="C61" s="325" t="s">
        <v>185</v>
      </c>
      <c r="D61" s="326"/>
      <c r="E61" s="270">
        <v>0</v>
      </c>
      <c r="F61" s="271"/>
      <c r="G61" s="272"/>
      <c r="H61" s="273"/>
      <c r="I61" s="267"/>
      <c r="J61" s="274"/>
      <c r="K61" s="267"/>
      <c r="M61" s="268" t="s">
        <v>185</v>
      </c>
      <c r="O61" s="257"/>
    </row>
    <row r="62" spans="1:80" ht="20.399999999999999">
      <c r="A62" s="258">
        <v>26</v>
      </c>
      <c r="B62" s="259" t="s">
        <v>182</v>
      </c>
      <c r="C62" s="260" t="s">
        <v>190</v>
      </c>
      <c r="D62" s="261" t="s">
        <v>100</v>
      </c>
      <c r="E62" s="262">
        <v>8</v>
      </c>
      <c r="F62" s="262">
        <v>0</v>
      </c>
      <c r="G62" s="263">
        <f>E62*F62</f>
        <v>0</v>
      </c>
      <c r="H62" s="264">
        <v>0</v>
      </c>
      <c r="I62" s="265">
        <f>E62*H62</f>
        <v>0</v>
      </c>
      <c r="J62" s="264"/>
      <c r="K62" s="265">
        <f>E62*J62</f>
        <v>0</v>
      </c>
      <c r="O62" s="257">
        <v>2</v>
      </c>
      <c r="AA62" s="232">
        <v>12</v>
      </c>
      <c r="AB62" s="232">
        <v>0</v>
      </c>
      <c r="AC62" s="232">
        <v>26</v>
      </c>
      <c r="AZ62" s="232">
        <v>1</v>
      </c>
      <c r="BA62" s="232">
        <f>IF(AZ62=1,G62,0)</f>
        <v>0</v>
      </c>
      <c r="BB62" s="232">
        <f>IF(AZ62=2,G62,0)</f>
        <v>0</v>
      </c>
      <c r="BC62" s="232">
        <f>IF(AZ62=3,G62,0)</f>
        <v>0</v>
      </c>
      <c r="BD62" s="232">
        <f>IF(AZ62=4,G62,0)</f>
        <v>0</v>
      </c>
      <c r="BE62" s="232">
        <f>IF(AZ62=5,G62,0)</f>
        <v>0</v>
      </c>
      <c r="CA62" s="257">
        <v>12</v>
      </c>
      <c r="CB62" s="257">
        <v>0</v>
      </c>
    </row>
    <row r="63" spans="1:80">
      <c r="A63" s="266"/>
      <c r="B63" s="269"/>
      <c r="C63" s="325" t="s">
        <v>191</v>
      </c>
      <c r="D63" s="326"/>
      <c r="E63" s="270">
        <v>8</v>
      </c>
      <c r="F63" s="271"/>
      <c r="G63" s="272"/>
      <c r="H63" s="273"/>
      <c r="I63" s="267"/>
      <c r="J63" s="274"/>
      <c r="K63" s="267"/>
      <c r="M63" s="268">
        <v>8</v>
      </c>
      <c r="O63" s="257"/>
    </row>
    <row r="64" spans="1:80">
      <c r="A64" s="266"/>
      <c r="B64" s="269"/>
      <c r="C64" s="325" t="s">
        <v>185</v>
      </c>
      <c r="D64" s="326"/>
      <c r="E64" s="270">
        <v>0</v>
      </c>
      <c r="F64" s="271"/>
      <c r="G64" s="272"/>
      <c r="H64" s="273"/>
      <c r="I64" s="267"/>
      <c r="J64" s="274"/>
      <c r="K64" s="267"/>
      <c r="M64" s="268" t="s">
        <v>185</v>
      </c>
      <c r="O64" s="257"/>
    </row>
    <row r="65" spans="1:80">
      <c r="A65" s="258">
        <v>27</v>
      </c>
      <c r="B65" s="259" t="s">
        <v>192</v>
      </c>
      <c r="C65" s="260" t="s">
        <v>193</v>
      </c>
      <c r="D65" s="261" t="s">
        <v>153</v>
      </c>
      <c r="E65" s="262">
        <v>8.8200000000000001E-2</v>
      </c>
      <c r="F65" s="262">
        <v>0</v>
      </c>
      <c r="G65" s="263">
        <f>E65*F65</f>
        <v>0</v>
      </c>
      <c r="H65" s="264">
        <v>0</v>
      </c>
      <c r="I65" s="265">
        <f>E65*H65</f>
        <v>0</v>
      </c>
      <c r="J65" s="264">
        <v>0</v>
      </c>
      <c r="K65" s="265">
        <f>E65*J65</f>
        <v>0</v>
      </c>
      <c r="O65" s="257">
        <v>2</v>
      </c>
      <c r="AA65" s="232">
        <v>1</v>
      </c>
      <c r="AB65" s="232">
        <v>1</v>
      </c>
      <c r="AC65" s="232">
        <v>1</v>
      </c>
      <c r="AZ65" s="232">
        <v>1</v>
      </c>
      <c r="BA65" s="232">
        <f>IF(AZ65=1,G65,0)</f>
        <v>0</v>
      </c>
      <c r="BB65" s="232">
        <f>IF(AZ65=2,G65,0)</f>
        <v>0</v>
      </c>
      <c r="BC65" s="232">
        <f>IF(AZ65=3,G65,0)</f>
        <v>0</v>
      </c>
      <c r="BD65" s="232">
        <f>IF(AZ65=4,G65,0)</f>
        <v>0</v>
      </c>
      <c r="BE65" s="232">
        <f>IF(AZ65=5,G65,0)</f>
        <v>0</v>
      </c>
      <c r="CA65" s="257">
        <v>1</v>
      </c>
      <c r="CB65" s="257">
        <v>1</v>
      </c>
    </row>
    <row r="66" spans="1:80">
      <c r="A66" s="266"/>
      <c r="B66" s="269"/>
      <c r="C66" s="327" t="s">
        <v>194</v>
      </c>
      <c r="D66" s="326"/>
      <c r="E66" s="270">
        <v>8.8200000000000001E-2</v>
      </c>
      <c r="F66" s="271"/>
      <c r="G66" s="272"/>
      <c r="H66" s="273"/>
      <c r="I66" s="267"/>
      <c r="J66" s="274"/>
      <c r="K66" s="267"/>
      <c r="M66" s="295" t="s">
        <v>194</v>
      </c>
      <c r="O66" s="257"/>
    </row>
    <row r="67" spans="1:80">
      <c r="A67" s="258">
        <v>28</v>
      </c>
      <c r="B67" s="259" t="s">
        <v>195</v>
      </c>
      <c r="C67" s="260" t="s">
        <v>196</v>
      </c>
      <c r="D67" s="261" t="s">
        <v>153</v>
      </c>
      <c r="E67" s="262">
        <v>0.1643</v>
      </c>
      <c r="F67" s="262">
        <v>0</v>
      </c>
      <c r="G67" s="263">
        <f>E67*F67</f>
        <v>0</v>
      </c>
      <c r="H67" s="264">
        <v>0</v>
      </c>
      <c r="I67" s="265">
        <f>E67*H67</f>
        <v>0</v>
      </c>
      <c r="J67" s="264">
        <v>0</v>
      </c>
      <c r="K67" s="265">
        <f>E67*J67</f>
        <v>0</v>
      </c>
      <c r="O67" s="257">
        <v>2</v>
      </c>
      <c r="AA67" s="232">
        <v>1</v>
      </c>
      <c r="AB67" s="232">
        <v>1</v>
      </c>
      <c r="AC67" s="232">
        <v>1</v>
      </c>
      <c r="AZ67" s="232">
        <v>1</v>
      </c>
      <c r="BA67" s="232">
        <f>IF(AZ67=1,G67,0)</f>
        <v>0</v>
      </c>
      <c r="BB67" s="232">
        <f>IF(AZ67=2,G67,0)</f>
        <v>0</v>
      </c>
      <c r="BC67" s="232">
        <f>IF(AZ67=3,G67,0)</f>
        <v>0</v>
      </c>
      <c r="BD67" s="232">
        <f>IF(AZ67=4,G67,0)</f>
        <v>0</v>
      </c>
      <c r="BE67" s="232">
        <f>IF(AZ67=5,G67,0)</f>
        <v>0</v>
      </c>
      <c r="CA67" s="257">
        <v>1</v>
      </c>
      <c r="CB67" s="257">
        <v>1</v>
      </c>
    </row>
    <row r="68" spans="1:80">
      <c r="A68" s="266"/>
      <c r="B68" s="269"/>
      <c r="C68" s="327" t="s">
        <v>197</v>
      </c>
      <c r="D68" s="326"/>
      <c r="E68" s="270">
        <v>0.1643</v>
      </c>
      <c r="F68" s="271"/>
      <c r="G68" s="272"/>
      <c r="H68" s="273"/>
      <c r="I68" s="267"/>
      <c r="J68" s="274"/>
      <c r="K68" s="267"/>
      <c r="M68" s="295" t="s">
        <v>197</v>
      </c>
      <c r="O68" s="257"/>
    </row>
    <row r="69" spans="1:80">
      <c r="A69" s="258">
        <v>29</v>
      </c>
      <c r="B69" s="259" t="s">
        <v>198</v>
      </c>
      <c r="C69" s="260" t="s">
        <v>199</v>
      </c>
      <c r="D69" s="261" t="s">
        <v>153</v>
      </c>
      <c r="E69" s="262">
        <v>0.26719999999999999</v>
      </c>
      <c r="F69" s="262">
        <v>0</v>
      </c>
      <c r="G69" s="263">
        <f>E69*F69</f>
        <v>0</v>
      </c>
      <c r="H69" s="264">
        <v>0</v>
      </c>
      <c r="I69" s="265">
        <f>E69*H69</f>
        <v>0</v>
      </c>
      <c r="J69" s="264">
        <v>0</v>
      </c>
      <c r="K69" s="265">
        <f>E69*J69</f>
        <v>0</v>
      </c>
      <c r="O69" s="257">
        <v>2</v>
      </c>
      <c r="AA69" s="232">
        <v>1</v>
      </c>
      <c r="AB69" s="232">
        <v>1</v>
      </c>
      <c r="AC69" s="232">
        <v>1</v>
      </c>
      <c r="AZ69" s="232">
        <v>1</v>
      </c>
      <c r="BA69" s="232">
        <f>IF(AZ69=1,G69,0)</f>
        <v>0</v>
      </c>
      <c r="BB69" s="232">
        <f>IF(AZ69=2,G69,0)</f>
        <v>0</v>
      </c>
      <c r="BC69" s="232">
        <f>IF(AZ69=3,G69,0)</f>
        <v>0</v>
      </c>
      <c r="BD69" s="232">
        <f>IF(AZ69=4,G69,0)</f>
        <v>0</v>
      </c>
      <c r="BE69" s="232">
        <f>IF(AZ69=5,G69,0)</f>
        <v>0</v>
      </c>
      <c r="CA69" s="257">
        <v>1</v>
      </c>
      <c r="CB69" s="257">
        <v>1</v>
      </c>
    </row>
    <row r="70" spans="1:80">
      <c r="A70" s="266"/>
      <c r="B70" s="269"/>
      <c r="C70" s="327" t="s">
        <v>200</v>
      </c>
      <c r="D70" s="326"/>
      <c r="E70" s="270">
        <v>0.26719999999999999</v>
      </c>
      <c r="F70" s="271"/>
      <c r="G70" s="272"/>
      <c r="H70" s="273"/>
      <c r="I70" s="267"/>
      <c r="J70" s="274"/>
      <c r="K70" s="267"/>
      <c r="M70" s="295" t="s">
        <v>200</v>
      </c>
      <c r="O70" s="257"/>
    </row>
    <row r="71" spans="1:80">
      <c r="A71" s="258">
        <v>30</v>
      </c>
      <c r="B71" s="259" t="s">
        <v>201</v>
      </c>
      <c r="C71" s="260" t="s">
        <v>202</v>
      </c>
      <c r="D71" s="261" t="s">
        <v>153</v>
      </c>
      <c r="E71" s="262">
        <v>0.25600000000000001</v>
      </c>
      <c r="F71" s="262">
        <v>0</v>
      </c>
      <c r="G71" s="263">
        <f>E71*F71</f>
        <v>0</v>
      </c>
      <c r="H71" s="264">
        <v>0</v>
      </c>
      <c r="I71" s="265">
        <f>E71*H71</f>
        <v>0</v>
      </c>
      <c r="J71" s="264">
        <v>0</v>
      </c>
      <c r="K71" s="265">
        <f>E71*J71</f>
        <v>0</v>
      </c>
      <c r="O71" s="257">
        <v>2</v>
      </c>
      <c r="AA71" s="232">
        <v>1</v>
      </c>
      <c r="AB71" s="232">
        <v>1</v>
      </c>
      <c r="AC71" s="232">
        <v>1</v>
      </c>
      <c r="AZ71" s="232">
        <v>1</v>
      </c>
      <c r="BA71" s="232">
        <f>IF(AZ71=1,G71,0)</f>
        <v>0</v>
      </c>
      <c r="BB71" s="232">
        <f>IF(AZ71=2,G71,0)</f>
        <v>0</v>
      </c>
      <c r="BC71" s="232">
        <f>IF(AZ71=3,G71,0)</f>
        <v>0</v>
      </c>
      <c r="BD71" s="232">
        <f>IF(AZ71=4,G71,0)</f>
        <v>0</v>
      </c>
      <c r="BE71" s="232">
        <f>IF(AZ71=5,G71,0)</f>
        <v>0</v>
      </c>
      <c r="CA71" s="257">
        <v>1</v>
      </c>
      <c r="CB71" s="257">
        <v>1</v>
      </c>
    </row>
    <row r="72" spans="1:80">
      <c r="A72" s="266"/>
      <c r="B72" s="269"/>
      <c r="C72" s="327" t="s">
        <v>203</v>
      </c>
      <c r="D72" s="326"/>
      <c r="E72" s="270">
        <v>0.25600000000000001</v>
      </c>
      <c r="F72" s="271"/>
      <c r="G72" s="272"/>
      <c r="H72" s="273"/>
      <c r="I72" s="267"/>
      <c r="J72" s="274"/>
      <c r="K72" s="267"/>
      <c r="M72" s="295" t="s">
        <v>203</v>
      </c>
      <c r="O72" s="257"/>
    </row>
    <row r="73" spans="1:80">
      <c r="A73" s="258">
        <v>31</v>
      </c>
      <c r="B73" s="259" t="s">
        <v>204</v>
      </c>
      <c r="C73" s="260" t="s">
        <v>205</v>
      </c>
      <c r="D73" s="261" t="s">
        <v>115</v>
      </c>
      <c r="E73" s="262">
        <v>5</v>
      </c>
      <c r="F73" s="262">
        <v>0</v>
      </c>
      <c r="G73" s="263">
        <f>E73*F73</f>
        <v>0</v>
      </c>
      <c r="H73" s="264">
        <v>0</v>
      </c>
      <c r="I73" s="265">
        <f>E73*H73</f>
        <v>0</v>
      </c>
      <c r="J73" s="264"/>
      <c r="K73" s="265">
        <f>E73*J73</f>
        <v>0</v>
      </c>
      <c r="O73" s="257">
        <v>2</v>
      </c>
      <c r="AA73" s="232">
        <v>3</v>
      </c>
      <c r="AB73" s="232">
        <v>0</v>
      </c>
      <c r="AC73" s="232">
        <v>31716001</v>
      </c>
      <c r="AZ73" s="232">
        <v>1</v>
      </c>
      <c r="BA73" s="232">
        <f>IF(AZ73=1,G73,0)</f>
        <v>0</v>
      </c>
      <c r="BB73" s="232">
        <f>IF(AZ73=2,G73,0)</f>
        <v>0</v>
      </c>
      <c r="BC73" s="232">
        <f>IF(AZ73=3,G73,0)</f>
        <v>0</v>
      </c>
      <c r="BD73" s="232">
        <f>IF(AZ73=4,G73,0)</f>
        <v>0</v>
      </c>
      <c r="BE73" s="232">
        <f>IF(AZ73=5,G73,0)</f>
        <v>0</v>
      </c>
      <c r="CA73" s="257">
        <v>3</v>
      </c>
      <c r="CB73" s="257">
        <v>0</v>
      </c>
    </row>
    <row r="74" spans="1:80">
      <c r="A74" s="258">
        <v>32</v>
      </c>
      <c r="B74" s="259" t="s">
        <v>204</v>
      </c>
      <c r="C74" s="260" t="s">
        <v>205</v>
      </c>
      <c r="D74" s="261" t="s">
        <v>115</v>
      </c>
      <c r="E74" s="262">
        <v>5</v>
      </c>
      <c r="F74" s="262">
        <v>0</v>
      </c>
      <c r="G74" s="263">
        <f>E74*F74</f>
        <v>0</v>
      </c>
      <c r="H74" s="264">
        <v>0</v>
      </c>
      <c r="I74" s="265">
        <f>E74*H74</f>
        <v>0</v>
      </c>
      <c r="J74" s="264"/>
      <c r="K74" s="265">
        <f>E74*J74</f>
        <v>0</v>
      </c>
      <c r="O74" s="257">
        <v>2</v>
      </c>
      <c r="AA74" s="232">
        <v>3</v>
      </c>
      <c r="AB74" s="232">
        <v>0</v>
      </c>
      <c r="AC74" s="232">
        <v>31716001</v>
      </c>
      <c r="AZ74" s="232">
        <v>1</v>
      </c>
      <c r="BA74" s="232">
        <f>IF(AZ74=1,G74,0)</f>
        <v>0</v>
      </c>
      <c r="BB74" s="232">
        <f>IF(AZ74=2,G74,0)</f>
        <v>0</v>
      </c>
      <c r="BC74" s="232">
        <f>IF(AZ74=3,G74,0)</f>
        <v>0</v>
      </c>
      <c r="BD74" s="232">
        <f>IF(AZ74=4,G74,0)</f>
        <v>0</v>
      </c>
      <c r="BE74" s="232">
        <f>IF(AZ74=5,G74,0)</f>
        <v>0</v>
      </c>
      <c r="CA74" s="257">
        <v>3</v>
      </c>
      <c r="CB74" s="257">
        <v>0</v>
      </c>
    </row>
    <row r="75" spans="1:80" ht="20.399999999999999">
      <c r="A75" s="258">
        <v>33</v>
      </c>
      <c r="B75" s="259" t="s">
        <v>206</v>
      </c>
      <c r="C75" s="260" t="s">
        <v>207</v>
      </c>
      <c r="D75" s="261" t="s">
        <v>118</v>
      </c>
      <c r="E75" s="262">
        <v>0.02</v>
      </c>
      <c r="F75" s="262">
        <v>0</v>
      </c>
      <c r="G75" s="263">
        <f>E75*F75</f>
        <v>0</v>
      </c>
      <c r="H75" s="264">
        <v>0</v>
      </c>
      <c r="I75" s="265">
        <f>E75*H75</f>
        <v>0</v>
      </c>
      <c r="J75" s="264">
        <v>0</v>
      </c>
      <c r="K75" s="265">
        <f>E75*J75</f>
        <v>0</v>
      </c>
      <c r="O75" s="257">
        <v>2</v>
      </c>
      <c r="AA75" s="232">
        <v>1</v>
      </c>
      <c r="AB75" s="232">
        <v>1</v>
      </c>
      <c r="AC75" s="232">
        <v>1</v>
      </c>
      <c r="AZ75" s="232">
        <v>1</v>
      </c>
      <c r="BA75" s="232">
        <f>IF(AZ75=1,G75,0)</f>
        <v>0</v>
      </c>
      <c r="BB75" s="232">
        <f>IF(AZ75=2,G75,0)</f>
        <v>0</v>
      </c>
      <c r="BC75" s="232">
        <f>IF(AZ75=3,G75,0)</f>
        <v>0</v>
      </c>
      <c r="BD75" s="232">
        <f>IF(AZ75=4,G75,0)</f>
        <v>0</v>
      </c>
      <c r="BE75" s="232">
        <f>IF(AZ75=5,G75,0)</f>
        <v>0</v>
      </c>
      <c r="CA75" s="257">
        <v>1</v>
      </c>
      <c r="CB75" s="257">
        <v>1</v>
      </c>
    </row>
    <row r="76" spans="1:80">
      <c r="A76" s="258">
        <v>34</v>
      </c>
      <c r="B76" s="259" t="s">
        <v>208</v>
      </c>
      <c r="C76" s="260" t="s">
        <v>209</v>
      </c>
      <c r="D76" s="261" t="s">
        <v>112</v>
      </c>
      <c r="E76" s="262">
        <v>6.7</v>
      </c>
      <c r="F76" s="262">
        <v>0</v>
      </c>
      <c r="G76" s="263">
        <f>E76*F76</f>
        <v>0</v>
      </c>
      <c r="H76" s="264">
        <v>0</v>
      </c>
      <c r="I76" s="265">
        <f>E76*H76</f>
        <v>0</v>
      </c>
      <c r="J76" s="264">
        <v>0</v>
      </c>
      <c r="K76" s="265">
        <f>E76*J76</f>
        <v>0</v>
      </c>
      <c r="O76" s="257">
        <v>2</v>
      </c>
      <c r="AA76" s="232">
        <v>1</v>
      </c>
      <c r="AB76" s="232">
        <v>1</v>
      </c>
      <c r="AC76" s="232">
        <v>1</v>
      </c>
      <c r="AZ76" s="232">
        <v>1</v>
      </c>
      <c r="BA76" s="232">
        <f>IF(AZ76=1,G76,0)</f>
        <v>0</v>
      </c>
      <c r="BB76" s="232">
        <f>IF(AZ76=2,G76,0)</f>
        <v>0</v>
      </c>
      <c r="BC76" s="232">
        <f>IF(AZ76=3,G76,0)</f>
        <v>0</v>
      </c>
      <c r="BD76" s="232">
        <f>IF(AZ76=4,G76,0)</f>
        <v>0</v>
      </c>
      <c r="BE76" s="232">
        <f>IF(AZ76=5,G76,0)</f>
        <v>0</v>
      </c>
      <c r="CA76" s="257">
        <v>1</v>
      </c>
      <c r="CB76" s="257">
        <v>1</v>
      </c>
    </row>
    <row r="77" spans="1:80">
      <c r="A77" s="266"/>
      <c r="B77" s="269"/>
      <c r="C77" s="325" t="s">
        <v>210</v>
      </c>
      <c r="D77" s="326"/>
      <c r="E77" s="270">
        <v>2.4</v>
      </c>
      <c r="F77" s="271"/>
      <c r="G77" s="272"/>
      <c r="H77" s="273"/>
      <c r="I77" s="267"/>
      <c r="J77" s="274"/>
      <c r="K77" s="267"/>
      <c r="M77" s="268" t="s">
        <v>210</v>
      </c>
      <c r="O77" s="257"/>
    </row>
    <row r="78" spans="1:80">
      <c r="A78" s="266"/>
      <c r="B78" s="269"/>
      <c r="C78" s="325" t="s">
        <v>211</v>
      </c>
      <c r="D78" s="326"/>
      <c r="E78" s="270">
        <v>1.5</v>
      </c>
      <c r="F78" s="271"/>
      <c r="G78" s="272"/>
      <c r="H78" s="273"/>
      <c r="I78" s="267"/>
      <c r="J78" s="274"/>
      <c r="K78" s="267"/>
      <c r="M78" s="268" t="s">
        <v>211</v>
      </c>
      <c r="O78" s="257"/>
    </row>
    <row r="79" spans="1:80">
      <c r="A79" s="266"/>
      <c r="B79" s="269"/>
      <c r="C79" s="325" t="s">
        <v>212</v>
      </c>
      <c r="D79" s="326"/>
      <c r="E79" s="270">
        <v>2.8</v>
      </c>
      <c r="F79" s="271"/>
      <c r="G79" s="272"/>
      <c r="H79" s="273"/>
      <c r="I79" s="267"/>
      <c r="J79" s="274"/>
      <c r="K79" s="267"/>
      <c r="M79" s="268" t="s">
        <v>212</v>
      </c>
      <c r="O79" s="257"/>
    </row>
    <row r="80" spans="1:80">
      <c r="A80" s="258">
        <v>35</v>
      </c>
      <c r="B80" s="259" t="s">
        <v>213</v>
      </c>
      <c r="C80" s="260" t="s">
        <v>214</v>
      </c>
      <c r="D80" s="261" t="s">
        <v>112</v>
      </c>
      <c r="E80" s="262">
        <v>26.532</v>
      </c>
      <c r="F80" s="262">
        <v>0</v>
      </c>
      <c r="G80" s="263">
        <f>E80*F80</f>
        <v>0</v>
      </c>
      <c r="H80" s="264">
        <v>0</v>
      </c>
      <c r="I80" s="265">
        <f>E80*H80</f>
        <v>0</v>
      </c>
      <c r="J80" s="264"/>
      <c r="K80" s="265">
        <f>E80*J80</f>
        <v>0</v>
      </c>
      <c r="O80" s="257">
        <v>2</v>
      </c>
      <c r="AA80" s="232">
        <v>12</v>
      </c>
      <c r="AB80" s="232">
        <v>0</v>
      </c>
      <c r="AC80" s="232">
        <v>35</v>
      </c>
      <c r="AZ80" s="232">
        <v>1</v>
      </c>
      <c r="BA80" s="232">
        <f>IF(AZ80=1,G80,0)</f>
        <v>0</v>
      </c>
      <c r="BB80" s="232">
        <f>IF(AZ80=2,G80,0)</f>
        <v>0</v>
      </c>
      <c r="BC80" s="232">
        <f>IF(AZ80=3,G80,0)</f>
        <v>0</v>
      </c>
      <c r="BD80" s="232">
        <f>IF(AZ80=4,G80,0)</f>
        <v>0</v>
      </c>
      <c r="BE80" s="232">
        <f>IF(AZ80=5,G80,0)</f>
        <v>0</v>
      </c>
      <c r="CA80" s="257">
        <v>12</v>
      </c>
      <c r="CB80" s="257">
        <v>0</v>
      </c>
    </row>
    <row r="81" spans="1:80">
      <c r="A81" s="266"/>
      <c r="B81" s="269"/>
      <c r="C81" s="325" t="s">
        <v>215</v>
      </c>
      <c r="D81" s="326"/>
      <c r="E81" s="270">
        <v>17.617000000000001</v>
      </c>
      <c r="F81" s="271"/>
      <c r="G81" s="272"/>
      <c r="H81" s="273"/>
      <c r="I81" s="267"/>
      <c r="J81" s="274"/>
      <c r="K81" s="267"/>
      <c r="M81" s="268" t="s">
        <v>215</v>
      </c>
      <c r="O81" s="257"/>
    </row>
    <row r="82" spans="1:80">
      <c r="A82" s="266"/>
      <c r="B82" s="269"/>
      <c r="C82" s="325" t="s">
        <v>216</v>
      </c>
      <c r="D82" s="326"/>
      <c r="E82" s="270">
        <v>7.42</v>
      </c>
      <c r="F82" s="271"/>
      <c r="G82" s="272"/>
      <c r="H82" s="273"/>
      <c r="I82" s="267"/>
      <c r="J82" s="274"/>
      <c r="K82" s="267"/>
      <c r="M82" s="268" t="s">
        <v>216</v>
      </c>
      <c r="O82" s="257"/>
    </row>
    <row r="83" spans="1:80">
      <c r="A83" s="266"/>
      <c r="B83" s="269"/>
      <c r="C83" s="325" t="s">
        <v>217</v>
      </c>
      <c r="D83" s="326"/>
      <c r="E83" s="270">
        <v>1.4950000000000001</v>
      </c>
      <c r="F83" s="271"/>
      <c r="G83" s="272"/>
      <c r="H83" s="273"/>
      <c r="I83" s="267"/>
      <c r="J83" s="274"/>
      <c r="K83" s="267"/>
      <c r="M83" s="268" t="s">
        <v>217</v>
      </c>
      <c r="O83" s="257"/>
    </row>
    <row r="84" spans="1:80">
      <c r="A84" s="258">
        <v>36</v>
      </c>
      <c r="B84" s="259" t="s">
        <v>213</v>
      </c>
      <c r="C84" s="260" t="s">
        <v>218</v>
      </c>
      <c r="D84" s="261" t="s">
        <v>112</v>
      </c>
      <c r="E84" s="262">
        <v>9.5399999999999991</v>
      </c>
      <c r="F84" s="262">
        <v>0</v>
      </c>
      <c r="G84" s="263">
        <f>E84*F84</f>
        <v>0</v>
      </c>
      <c r="H84" s="264">
        <v>0</v>
      </c>
      <c r="I84" s="265">
        <f>E84*H84</f>
        <v>0</v>
      </c>
      <c r="J84" s="264"/>
      <c r="K84" s="265">
        <f>E84*J84</f>
        <v>0</v>
      </c>
      <c r="O84" s="257">
        <v>2</v>
      </c>
      <c r="AA84" s="232">
        <v>12</v>
      </c>
      <c r="AB84" s="232">
        <v>0</v>
      </c>
      <c r="AC84" s="232">
        <v>36</v>
      </c>
      <c r="AZ84" s="232">
        <v>1</v>
      </c>
      <c r="BA84" s="232">
        <f>IF(AZ84=1,G84,0)</f>
        <v>0</v>
      </c>
      <c r="BB84" s="232">
        <f>IF(AZ84=2,G84,0)</f>
        <v>0</v>
      </c>
      <c r="BC84" s="232">
        <f>IF(AZ84=3,G84,0)</f>
        <v>0</v>
      </c>
      <c r="BD84" s="232">
        <f>IF(AZ84=4,G84,0)</f>
        <v>0</v>
      </c>
      <c r="BE84" s="232">
        <f>IF(AZ84=5,G84,0)</f>
        <v>0</v>
      </c>
      <c r="CA84" s="257">
        <v>12</v>
      </c>
      <c r="CB84" s="257">
        <v>0</v>
      </c>
    </row>
    <row r="85" spans="1:80">
      <c r="A85" s="266"/>
      <c r="B85" s="269"/>
      <c r="C85" s="325" t="s">
        <v>219</v>
      </c>
      <c r="D85" s="326"/>
      <c r="E85" s="270">
        <v>5.3</v>
      </c>
      <c r="F85" s="271"/>
      <c r="G85" s="272"/>
      <c r="H85" s="273"/>
      <c r="I85" s="267"/>
      <c r="J85" s="274"/>
      <c r="K85" s="267"/>
      <c r="M85" s="268" t="s">
        <v>219</v>
      </c>
      <c r="O85" s="257"/>
    </row>
    <row r="86" spans="1:80">
      <c r="A86" s="266"/>
      <c r="B86" s="269"/>
      <c r="C86" s="325" t="s">
        <v>220</v>
      </c>
      <c r="D86" s="326"/>
      <c r="E86" s="270">
        <v>4.24</v>
      </c>
      <c r="F86" s="271"/>
      <c r="G86" s="272"/>
      <c r="H86" s="273"/>
      <c r="I86" s="267"/>
      <c r="J86" s="274"/>
      <c r="K86" s="267"/>
      <c r="M86" s="268" t="s">
        <v>220</v>
      </c>
      <c r="O86" s="257"/>
    </row>
    <row r="87" spans="1:80">
      <c r="A87" s="258">
        <v>37</v>
      </c>
      <c r="B87" s="259" t="s">
        <v>213</v>
      </c>
      <c r="C87" s="260" t="s">
        <v>221</v>
      </c>
      <c r="D87" s="261" t="s">
        <v>112</v>
      </c>
      <c r="E87" s="262">
        <v>2.35</v>
      </c>
      <c r="F87" s="262">
        <v>0</v>
      </c>
      <c r="G87" s="263">
        <f>E87*F87</f>
        <v>0</v>
      </c>
      <c r="H87" s="264">
        <v>0</v>
      </c>
      <c r="I87" s="265">
        <f>E87*H87</f>
        <v>0</v>
      </c>
      <c r="J87" s="264"/>
      <c r="K87" s="265">
        <f>E87*J87</f>
        <v>0</v>
      </c>
      <c r="O87" s="257">
        <v>2</v>
      </c>
      <c r="AA87" s="232">
        <v>12</v>
      </c>
      <c r="AB87" s="232">
        <v>0</v>
      </c>
      <c r="AC87" s="232">
        <v>37</v>
      </c>
      <c r="AZ87" s="232">
        <v>1</v>
      </c>
      <c r="BA87" s="232">
        <f>IF(AZ87=1,G87,0)</f>
        <v>0</v>
      </c>
      <c r="BB87" s="232">
        <f>IF(AZ87=2,G87,0)</f>
        <v>0</v>
      </c>
      <c r="BC87" s="232">
        <f>IF(AZ87=3,G87,0)</f>
        <v>0</v>
      </c>
      <c r="BD87" s="232">
        <f>IF(AZ87=4,G87,0)</f>
        <v>0</v>
      </c>
      <c r="BE87" s="232">
        <f>IF(AZ87=5,G87,0)</f>
        <v>0</v>
      </c>
      <c r="CA87" s="257">
        <v>12</v>
      </c>
      <c r="CB87" s="257">
        <v>0</v>
      </c>
    </row>
    <row r="88" spans="1:80">
      <c r="A88" s="258">
        <v>38</v>
      </c>
      <c r="B88" s="259" t="s">
        <v>213</v>
      </c>
      <c r="C88" s="260" t="s">
        <v>222</v>
      </c>
      <c r="D88" s="261" t="s">
        <v>112</v>
      </c>
      <c r="E88" s="262">
        <v>9.5399999999999991</v>
      </c>
      <c r="F88" s="262">
        <v>0</v>
      </c>
      <c r="G88" s="263">
        <f>E88*F88</f>
        <v>0</v>
      </c>
      <c r="H88" s="264">
        <v>0</v>
      </c>
      <c r="I88" s="265">
        <f>E88*H88</f>
        <v>0</v>
      </c>
      <c r="J88" s="264"/>
      <c r="K88" s="265">
        <f>E88*J88</f>
        <v>0</v>
      </c>
      <c r="O88" s="257">
        <v>2</v>
      </c>
      <c r="AA88" s="232">
        <v>12</v>
      </c>
      <c r="AB88" s="232">
        <v>0</v>
      </c>
      <c r="AC88" s="232">
        <v>38</v>
      </c>
      <c r="AZ88" s="232">
        <v>1</v>
      </c>
      <c r="BA88" s="232">
        <f>IF(AZ88=1,G88,0)</f>
        <v>0</v>
      </c>
      <c r="BB88" s="232">
        <f>IF(AZ88=2,G88,0)</f>
        <v>0</v>
      </c>
      <c r="BC88" s="232">
        <f>IF(AZ88=3,G88,0)</f>
        <v>0</v>
      </c>
      <c r="BD88" s="232">
        <f>IF(AZ88=4,G88,0)</f>
        <v>0</v>
      </c>
      <c r="BE88" s="232">
        <f>IF(AZ88=5,G88,0)</f>
        <v>0</v>
      </c>
      <c r="CA88" s="257">
        <v>12</v>
      </c>
      <c r="CB88" s="257">
        <v>0</v>
      </c>
    </row>
    <row r="89" spans="1:80" ht="20.399999999999999">
      <c r="A89" s="258">
        <v>39</v>
      </c>
      <c r="B89" s="259" t="s">
        <v>223</v>
      </c>
      <c r="C89" s="260" t="s">
        <v>224</v>
      </c>
      <c r="D89" s="261" t="s">
        <v>118</v>
      </c>
      <c r="E89" s="262">
        <v>0.88</v>
      </c>
      <c r="F89" s="262">
        <v>0</v>
      </c>
      <c r="G89" s="263">
        <f>E89*F89</f>
        <v>0</v>
      </c>
      <c r="H89" s="264">
        <v>0</v>
      </c>
      <c r="I89" s="265">
        <f>E89*H89</f>
        <v>0</v>
      </c>
      <c r="J89" s="264">
        <v>0</v>
      </c>
      <c r="K89" s="265">
        <f>E89*J89</f>
        <v>0</v>
      </c>
      <c r="O89" s="257">
        <v>2</v>
      </c>
      <c r="AA89" s="232">
        <v>1</v>
      </c>
      <c r="AB89" s="232">
        <v>1</v>
      </c>
      <c r="AC89" s="232">
        <v>1</v>
      </c>
      <c r="AZ89" s="232">
        <v>1</v>
      </c>
      <c r="BA89" s="232">
        <f>IF(AZ89=1,G89,0)</f>
        <v>0</v>
      </c>
      <c r="BB89" s="232">
        <f>IF(AZ89=2,G89,0)</f>
        <v>0</v>
      </c>
      <c r="BC89" s="232">
        <f>IF(AZ89=3,G89,0)</f>
        <v>0</v>
      </c>
      <c r="BD89" s="232">
        <f>IF(AZ89=4,G89,0)</f>
        <v>0</v>
      </c>
      <c r="BE89" s="232">
        <f>IF(AZ89=5,G89,0)</f>
        <v>0</v>
      </c>
      <c r="CA89" s="257">
        <v>1</v>
      </c>
      <c r="CB89" s="257">
        <v>1</v>
      </c>
    </row>
    <row r="90" spans="1:80">
      <c r="A90" s="266"/>
      <c r="B90" s="269"/>
      <c r="C90" s="325" t="s">
        <v>225</v>
      </c>
      <c r="D90" s="326"/>
      <c r="E90" s="270">
        <v>0.88</v>
      </c>
      <c r="F90" s="271"/>
      <c r="G90" s="272"/>
      <c r="H90" s="273"/>
      <c r="I90" s="267"/>
      <c r="J90" s="274"/>
      <c r="K90" s="267"/>
      <c r="M90" s="268" t="s">
        <v>225</v>
      </c>
      <c r="O90" s="257"/>
    </row>
    <row r="91" spans="1:80">
      <c r="A91" s="258">
        <v>40</v>
      </c>
      <c r="B91" s="259" t="s">
        <v>226</v>
      </c>
      <c r="C91" s="260" t="s">
        <v>227</v>
      </c>
      <c r="D91" s="261" t="s">
        <v>112</v>
      </c>
      <c r="E91" s="262">
        <v>4.5</v>
      </c>
      <c r="F91" s="262">
        <v>0</v>
      </c>
      <c r="G91" s="263">
        <f>E91*F91</f>
        <v>0</v>
      </c>
      <c r="H91" s="264">
        <v>0</v>
      </c>
      <c r="I91" s="265">
        <f>E91*H91</f>
        <v>0</v>
      </c>
      <c r="J91" s="264">
        <v>0</v>
      </c>
      <c r="K91" s="265">
        <f>E91*J91</f>
        <v>0</v>
      </c>
      <c r="O91" s="257">
        <v>2</v>
      </c>
      <c r="AA91" s="232">
        <v>1</v>
      </c>
      <c r="AB91" s="232">
        <v>1</v>
      </c>
      <c r="AC91" s="232">
        <v>1</v>
      </c>
      <c r="AZ91" s="232">
        <v>1</v>
      </c>
      <c r="BA91" s="232">
        <f>IF(AZ91=1,G91,0)</f>
        <v>0</v>
      </c>
      <c r="BB91" s="232">
        <f>IF(AZ91=2,G91,0)</f>
        <v>0</v>
      </c>
      <c r="BC91" s="232">
        <f>IF(AZ91=3,G91,0)</f>
        <v>0</v>
      </c>
      <c r="BD91" s="232">
        <f>IF(AZ91=4,G91,0)</f>
        <v>0</v>
      </c>
      <c r="BE91" s="232">
        <f>IF(AZ91=5,G91,0)</f>
        <v>0</v>
      </c>
      <c r="CA91" s="257">
        <v>1</v>
      </c>
      <c r="CB91" s="257">
        <v>1</v>
      </c>
    </row>
    <row r="92" spans="1:80">
      <c r="A92" s="266"/>
      <c r="B92" s="269"/>
      <c r="C92" s="327" t="s">
        <v>228</v>
      </c>
      <c r="D92" s="326"/>
      <c r="E92" s="270">
        <v>4.5</v>
      </c>
      <c r="F92" s="271"/>
      <c r="G92" s="272"/>
      <c r="H92" s="273"/>
      <c r="I92" s="267"/>
      <c r="J92" s="274"/>
      <c r="K92" s="267"/>
      <c r="M92" s="295" t="s">
        <v>228</v>
      </c>
      <c r="O92" s="257"/>
    </row>
    <row r="93" spans="1:80">
      <c r="A93" s="258">
        <v>41</v>
      </c>
      <c r="B93" s="259" t="s">
        <v>229</v>
      </c>
      <c r="C93" s="260" t="s">
        <v>230</v>
      </c>
      <c r="D93" s="261" t="s">
        <v>112</v>
      </c>
      <c r="E93" s="262">
        <v>12.952500000000001</v>
      </c>
      <c r="F93" s="262">
        <v>0</v>
      </c>
      <c r="G93" s="263">
        <f>E93*F93</f>
        <v>0</v>
      </c>
      <c r="H93" s="264">
        <v>0</v>
      </c>
      <c r="I93" s="265">
        <f>E93*H93</f>
        <v>0</v>
      </c>
      <c r="J93" s="264">
        <v>0</v>
      </c>
      <c r="K93" s="265">
        <f>E93*J93</f>
        <v>0</v>
      </c>
      <c r="O93" s="257">
        <v>2</v>
      </c>
      <c r="AA93" s="232">
        <v>1</v>
      </c>
      <c r="AB93" s="232">
        <v>1</v>
      </c>
      <c r="AC93" s="232">
        <v>1</v>
      </c>
      <c r="AZ93" s="232">
        <v>1</v>
      </c>
      <c r="BA93" s="232">
        <f>IF(AZ93=1,G93,0)</f>
        <v>0</v>
      </c>
      <c r="BB93" s="232">
        <f>IF(AZ93=2,G93,0)</f>
        <v>0</v>
      </c>
      <c r="BC93" s="232">
        <f>IF(AZ93=3,G93,0)</f>
        <v>0</v>
      </c>
      <c r="BD93" s="232">
        <f>IF(AZ93=4,G93,0)</f>
        <v>0</v>
      </c>
      <c r="BE93" s="232">
        <f>IF(AZ93=5,G93,0)</f>
        <v>0</v>
      </c>
      <c r="CA93" s="257">
        <v>1</v>
      </c>
      <c r="CB93" s="257">
        <v>1</v>
      </c>
    </row>
    <row r="94" spans="1:80">
      <c r="A94" s="266"/>
      <c r="B94" s="269"/>
      <c r="C94" s="325" t="s">
        <v>231</v>
      </c>
      <c r="D94" s="326"/>
      <c r="E94" s="270">
        <v>14.4375</v>
      </c>
      <c r="F94" s="271"/>
      <c r="G94" s="272"/>
      <c r="H94" s="273"/>
      <c r="I94" s="267"/>
      <c r="J94" s="274"/>
      <c r="K94" s="267"/>
      <c r="M94" s="268" t="s">
        <v>231</v>
      </c>
      <c r="O94" s="257"/>
    </row>
    <row r="95" spans="1:80">
      <c r="A95" s="266"/>
      <c r="B95" s="269"/>
      <c r="C95" s="325" t="s">
        <v>232</v>
      </c>
      <c r="D95" s="326"/>
      <c r="E95" s="270">
        <v>-4.62</v>
      </c>
      <c r="F95" s="271"/>
      <c r="G95" s="272"/>
      <c r="H95" s="273"/>
      <c r="I95" s="267"/>
      <c r="J95" s="274"/>
      <c r="K95" s="267"/>
      <c r="M95" s="268" t="s">
        <v>232</v>
      </c>
      <c r="O95" s="257"/>
    </row>
    <row r="96" spans="1:80">
      <c r="A96" s="266"/>
      <c r="B96" s="269"/>
      <c r="C96" s="325" t="s">
        <v>233</v>
      </c>
      <c r="D96" s="326"/>
      <c r="E96" s="270">
        <v>3.1349999999999998</v>
      </c>
      <c r="F96" s="271"/>
      <c r="G96" s="272"/>
      <c r="H96" s="273"/>
      <c r="I96" s="267"/>
      <c r="J96" s="274"/>
      <c r="K96" s="267"/>
      <c r="M96" s="268" t="s">
        <v>233</v>
      </c>
      <c r="O96" s="257"/>
    </row>
    <row r="97" spans="1:80">
      <c r="A97" s="258">
        <v>42</v>
      </c>
      <c r="B97" s="259" t="s">
        <v>234</v>
      </c>
      <c r="C97" s="260" t="s">
        <v>235</v>
      </c>
      <c r="D97" s="261" t="s">
        <v>112</v>
      </c>
      <c r="E97" s="262">
        <v>13.285</v>
      </c>
      <c r="F97" s="262">
        <v>0</v>
      </c>
      <c r="G97" s="263">
        <f>E97*F97</f>
        <v>0</v>
      </c>
      <c r="H97" s="264">
        <v>0</v>
      </c>
      <c r="I97" s="265">
        <f>E97*H97</f>
        <v>0</v>
      </c>
      <c r="J97" s="264">
        <v>0</v>
      </c>
      <c r="K97" s="265">
        <f>E97*J97</f>
        <v>0</v>
      </c>
      <c r="O97" s="257">
        <v>2</v>
      </c>
      <c r="AA97" s="232">
        <v>2</v>
      </c>
      <c r="AB97" s="232">
        <v>1</v>
      </c>
      <c r="AC97" s="232">
        <v>1</v>
      </c>
      <c r="AZ97" s="232">
        <v>1</v>
      </c>
      <c r="BA97" s="232">
        <f>IF(AZ97=1,G97,0)</f>
        <v>0</v>
      </c>
      <c r="BB97" s="232">
        <f>IF(AZ97=2,G97,0)</f>
        <v>0</v>
      </c>
      <c r="BC97" s="232">
        <f>IF(AZ97=3,G97,0)</f>
        <v>0</v>
      </c>
      <c r="BD97" s="232">
        <f>IF(AZ97=4,G97,0)</f>
        <v>0</v>
      </c>
      <c r="BE97" s="232">
        <f>IF(AZ97=5,G97,0)</f>
        <v>0</v>
      </c>
      <c r="CA97" s="257">
        <v>2</v>
      </c>
      <c r="CB97" s="257">
        <v>1</v>
      </c>
    </row>
    <row r="98" spans="1:80">
      <c r="A98" s="266"/>
      <c r="B98" s="269"/>
      <c r="C98" s="325" t="s">
        <v>236</v>
      </c>
      <c r="D98" s="326"/>
      <c r="E98" s="270">
        <v>3.66</v>
      </c>
      <c r="F98" s="271"/>
      <c r="G98" s="272"/>
      <c r="H98" s="273"/>
      <c r="I98" s="267"/>
      <c r="J98" s="274"/>
      <c r="K98" s="267"/>
      <c r="M98" s="268" t="s">
        <v>236</v>
      </c>
      <c r="O98" s="257"/>
    </row>
    <row r="99" spans="1:80">
      <c r="A99" s="266"/>
      <c r="B99" s="269"/>
      <c r="C99" s="325" t="s">
        <v>237</v>
      </c>
      <c r="D99" s="326"/>
      <c r="E99" s="270">
        <v>9.625</v>
      </c>
      <c r="F99" s="271"/>
      <c r="G99" s="272"/>
      <c r="H99" s="273"/>
      <c r="I99" s="267"/>
      <c r="J99" s="274"/>
      <c r="K99" s="267"/>
      <c r="M99" s="268" t="s">
        <v>237</v>
      </c>
      <c r="O99" s="257"/>
    </row>
    <row r="100" spans="1:80" ht="20.399999999999999">
      <c r="A100" s="258">
        <v>43</v>
      </c>
      <c r="B100" s="259" t="s">
        <v>238</v>
      </c>
      <c r="C100" s="260" t="s">
        <v>239</v>
      </c>
      <c r="D100" s="261" t="s">
        <v>240</v>
      </c>
      <c r="E100" s="262">
        <v>1</v>
      </c>
      <c r="F100" s="262">
        <v>0</v>
      </c>
      <c r="G100" s="263">
        <f>E100*F100</f>
        <v>0</v>
      </c>
      <c r="H100" s="264">
        <v>0</v>
      </c>
      <c r="I100" s="265">
        <f>E100*H100</f>
        <v>0</v>
      </c>
      <c r="J100" s="264">
        <v>0</v>
      </c>
      <c r="K100" s="265">
        <f>E100*J100</f>
        <v>0</v>
      </c>
      <c r="O100" s="257">
        <v>2</v>
      </c>
      <c r="AA100" s="232">
        <v>2</v>
      </c>
      <c r="AB100" s="232">
        <v>1</v>
      </c>
      <c r="AC100" s="232">
        <v>1</v>
      </c>
      <c r="AZ100" s="232">
        <v>1</v>
      </c>
      <c r="BA100" s="232">
        <f>IF(AZ100=1,G100,0)</f>
        <v>0</v>
      </c>
      <c r="BB100" s="232">
        <f>IF(AZ100=2,G100,0)</f>
        <v>0</v>
      </c>
      <c r="BC100" s="232">
        <f>IF(AZ100=3,G100,0)</f>
        <v>0</v>
      </c>
      <c r="BD100" s="232">
        <f>IF(AZ100=4,G100,0)</f>
        <v>0</v>
      </c>
      <c r="BE100" s="232">
        <f>IF(AZ100=5,G100,0)</f>
        <v>0</v>
      </c>
      <c r="CA100" s="257">
        <v>2</v>
      </c>
      <c r="CB100" s="257">
        <v>1</v>
      </c>
    </row>
    <row r="101" spans="1:80" ht="20.399999999999999">
      <c r="A101" s="258">
        <v>44</v>
      </c>
      <c r="B101" s="259" t="s">
        <v>241</v>
      </c>
      <c r="C101" s="260" t="s">
        <v>242</v>
      </c>
      <c r="D101" s="261" t="s">
        <v>118</v>
      </c>
      <c r="E101" s="262">
        <v>10.1998</v>
      </c>
      <c r="F101" s="262">
        <v>0</v>
      </c>
      <c r="G101" s="263">
        <f>E101*F101</f>
        <v>0</v>
      </c>
      <c r="H101" s="264">
        <v>0</v>
      </c>
      <c r="I101" s="265">
        <f>E101*H101</f>
        <v>0</v>
      </c>
      <c r="J101" s="264">
        <v>0</v>
      </c>
      <c r="K101" s="265">
        <f>E101*J101</f>
        <v>0</v>
      </c>
      <c r="O101" s="257">
        <v>2</v>
      </c>
      <c r="AA101" s="232">
        <v>1</v>
      </c>
      <c r="AB101" s="232">
        <v>1</v>
      </c>
      <c r="AC101" s="232">
        <v>1</v>
      </c>
      <c r="AZ101" s="232">
        <v>1</v>
      </c>
      <c r="BA101" s="232">
        <f>IF(AZ101=1,G101,0)</f>
        <v>0</v>
      </c>
      <c r="BB101" s="232">
        <f>IF(AZ101=2,G101,0)</f>
        <v>0</v>
      </c>
      <c r="BC101" s="232">
        <f>IF(AZ101=3,G101,0)</f>
        <v>0</v>
      </c>
      <c r="BD101" s="232">
        <f>IF(AZ101=4,G101,0)</f>
        <v>0</v>
      </c>
      <c r="BE101" s="232">
        <f>IF(AZ101=5,G101,0)</f>
        <v>0</v>
      </c>
      <c r="CA101" s="257">
        <v>1</v>
      </c>
      <c r="CB101" s="257">
        <v>1</v>
      </c>
    </row>
    <row r="102" spans="1:80">
      <c r="A102" s="266"/>
      <c r="B102" s="269"/>
      <c r="C102" s="325" t="s">
        <v>243</v>
      </c>
      <c r="D102" s="326"/>
      <c r="E102" s="270">
        <v>7.0209999999999999</v>
      </c>
      <c r="F102" s="271"/>
      <c r="G102" s="272"/>
      <c r="H102" s="273"/>
      <c r="I102" s="267"/>
      <c r="J102" s="274"/>
      <c r="K102" s="267"/>
      <c r="M102" s="268" t="s">
        <v>243</v>
      </c>
      <c r="O102" s="257"/>
    </row>
    <row r="103" spans="1:80">
      <c r="A103" s="266"/>
      <c r="B103" s="269"/>
      <c r="C103" s="325" t="s">
        <v>244</v>
      </c>
      <c r="D103" s="326"/>
      <c r="E103" s="270">
        <v>0.76680000000000004</v>
      </c>
      <c r="F103" s="271"/>
      <c r="G103" s="272"/>
      <c r="H103" s="273"/>
      <c r="I103" s="267"/>
      <c r="J103" s="274"/>
      <c r="K103" s="267"/>
      <c r="M103" s="268" t="s">
        <v>244</v>
      </c>
      <c r="O103" s="257"/>
    </row>
    <row r="104" spans="1:80">
      <c r="A104" s="266"/>
      <c r="B104" s="269"/>
      <c r="C104" s="325" t="s">
        <v>245</v>
      </c>
      <c r="D104" s="326"/>
      <c r="E104" s="270">
        <v>2.4119999999999999</v>
      </c>
      <c r="F104" s="271"/>
      <c r="G104" s="272"/>
      <c r="H104" s="273"/>
      <c r="I104" s="267"/>
      <c r="J104" s="274"/>
      <c r="K104" s="267"/>
      <c r="M104" s="268" t="s">
        <v>245</v>
      </c>
      <c r="O104" s="257"/>
    </row>
    <row r="105" spans="1:80">
      <c r="A105" s="258">
        <v>45</v>
      </c>
      <c r="B105" s="259" t="s">
        <v>246</v>
      </c>
      <c r="C105" s="260" t="s">
        <v>247</v>
      </c>
      <c r="D105" s="261" t="s">
        <v>112</v>
      </c>
      <c r="E105" s="262">
        <v>8</v>
      </c>
      <c r="F105" s="262">
        <v>0</v>
      </c>
      <c r="G105" s="263">
        <f>E105*F105</f>
        <v>0</v>
      </c>
      <c r="H105" s="264">
        <v>0</v>
      </c>
      <c r="I105" s="265">
        <f>E105*H105</f>
        <v>0</v>
      </c>
      <c r="J105" s="264">
        <v>0</v>
      </c>
      <c r="K105" s="265">
        <f>E105*J105</f>
        <v>0</v>
      </c>
      <c r="O105" s="257">
        <v>2</v>
      </c>
      <c r="AA105" s="232">
        <v>1</v>
      </c>
      <c r="AB105" s="232">
        <v>1</v>
      </c>
      <c r="AC105" s="232">
        <v>1</v>
      </c>
      <c r="AZ105" s="232">
        <v>1</v>
      </c>
      <c r="BA105" s="232">
        <f>IF(AZ105=1,G105,0)</f>
        <v>0</v>
      </c>
      <c r="BB105" s="232">
        <f>IF(AZ105=2,G105,0)</f>
        <v>0</v>
      </c>
      <c r="BC105" s="232">
        <f>IF(AZ105=3,G105,0)</f>
        <v>0</v>
      </c>
      <c r="BD105" s="232">
        <f>IF(AZ105=4,G105,0)</f>
        <v>0</v>
      </c>
      <c r="BE105" s="232">
        <f>IF(AZ105=5,G105,0)</f>
        <v>0</v>
      </c>
      <c r="CA105" s="257">
        <v>1</v>
      </c>
      <c r="CB105" s="257">
        <v>1</v>
      </c>
    </row>
    <row r="106" spans="1:80">
      <c r="A106" s="258">
        <v>46</v>
      </c>
      <c r="B106" s="259" t="s">
        <v>248</v>
      </c>
      <c r="C106" s="260" t="s">
        <v>249</v>
      </c>
      <c r="D106" s="261" t="s">
        <v>112</v>
      </c>
      <c r="E106" s="262">
        <v>8</v>
      </c>
      <c r="F106" s="262">
        <v>0</v>
      </c>
      <c r="G106" s="263">
        <f>E106*F106</f>
        <v>0</v>
      </c>
      <c r="H106" s="264">
        <v>0</v>
      </c>
      <c r="I106" s="265">
        <f>E106*H106</f>
        <v>0</v>
      </c>
      <c r="J106" s="264">
        <v>0</v>
      </c>
      <c r="K106" s="265">
        <f>E106*J106</f>
        <v>0</v>
      </c>
      <c r="O106" s="257">
        <v>2</v>
      </c>
      <c r="AA106" s="232">
        <v>1</v>
      </c>
      <c r="AB106" s="232">
        <v>1</v>
      </c>
      <c r="AC106" s="232">
        <v>1</v>
      </c>
      <c r="AZ106" s="232">
        <v>1</v>
      </c>
      <c r="BA106" s="232">
        <f>IF(AZ106=1,G106,0)</f>
        <v>0</v>
      </c>
      <c r="BB106" s="232">
        <f>IF(AZ106=2,G106,0)</f>
        <v>0</v>
      </c>
      <c r="BC106" s="232">
        <f>IF(AZ106=3,G106,0)</f>
        <v>0</v>
      </c>
      <c r="BD106" s="232">
        <f>IF(AZ106=4,G106,0)</f>
        <v>0</v>
      </c>
      <c r="BE106" s="232">
        <f>IF(AZ106=5,G106,0)</f>
        <v>0</v>
      </c>
      <c r="CA106" s="257">
        <v>1</v>
      </c>
      <c r="CB106" s="257">
        <v>1</v>
      </c>
    </row>
    <row r="107" spans="1:80" ht="20.399999999999999">
      <c r="A107" s="258">
        <v>47</v>
      </c>
      <c r="B107" s="259" t="s">
        <v>250</v>
      </c>
      <c r="C107" s="260" t="s">
        <v>251</v>
      </c>
      <c r="D107" s="261" t="s">
        <v>112</v>
      </c>
      <c r="E107" s="262">
        <v>10.27</v>
      </c>
      <c r="F107" s="262">
        <v>0</v>
      </c>
      <c r="G107" s="263">
        <f>E107*F107</f>
        <v>0</v>
      </c>
      <c r="H107" s="264">
        <v>0</v>
      </c>
      <c r="I107" s="265">
        <f>E107*H107</f>
        <v>0</v>
      </c>
      <c r="J107" s="264">
        <v>0</v>
      </c>
      <c r="K107" s="265">
        <f>E107*J107</f>
        <v>0</v>
      </c>
      <c r="O107" s="257">
        <v>2</v>
      </c>
      <c r="AA107" s="232">
        <v>1</v>
      </c>
      <c r="AB107" s="232">
        <v>1</v>
      </c>
      <c r="AC107" s="232">
        <v>1</v>
      </c>
      <c r="AZ107" s="232">
        <v>1</v>
      </c>
      <c r="BA107" s="232">
        <f>IF(AZ107=1,G107,0)</f>
        <v>0</v>
      </c>
      <c r="BB107" s="232">
        <f>IF(AZ107=2,G107,0)</f>
        <v>0</v>
      </c>
      <c r="BC107" s="232">
        <f>IF(AZ107=3,G107,0)</f>
        <v>0</v>
      </c>
      <c r="BD107" s="232">
        <f>IF(AZ107=4,G107,0)</f>
        <v>0</v>
      </c>
      <c r="BE107" s="232">
        <f>IF(AZ107=5,G107,0)</f>
        <v>0</v>
      </c>
      <c r="CA107" s="257">
        <v>1</v>
      </c>
      <c r="CB107" s="257">
        <v>1</v>
      </c>
    </row>
    <row r="108" spans="1:80">
      <c r="A108" s="266"/>
      <c r="B108" s="269"/>
      <c r="C108" s="325" t="s">
        <v>252</v>
      </c>
      <c r="D108" s="326"/>
      <c r="E108" s="270">
        <v>10.27</v>
      </c>
      <c r="F108" s="271"/>
      <c r="G108" s="272"/>
      <c r="H108" s="273"/>
      <c r="I108" s="267"/>
      <c r="J108" s="274"/>
      <c r="K108" s="267"/>
      <c r="M108" s="268" t="s">
        <v>252</v>
      </c>
      <c r="O108" s="257"/>
    </row>
    <row r="109" spans="1:80" ht="20.399999999999999">
      <c r="A109" s="258">
        <v>48</v>
      </c>
      <c r="B109" s="259" t="s">
        <v>253</v>
      </c>
      <c r="C109" s="260" t="s">
        <v>254</v>
      </c>
      <c r="D109" s="261" t="s">
        <v>112</v>
      </c>
      <c r="E109" s="262">
        <v>38</v>
      </c>
      <c r="F109" s="262">
        <v>0</v>
      </c>
      <c r="G109" s="263">
        <f>E109*F109</f>
        <v>0</v>
      </c>
      <c r="H109" s="264">
        <v>0</v>
      </c>
      <c r="I109" s="265">
        <f>E109*H109</f>
        <v>0</v>
      </c>
      <c r="J109" s="264">
        <v>0</v>
      </c>
      <c r="K109" s="265">
        <f>E109*J109</f>
        <v>0</v>
      </c>
      <c r="O109" s="257">
        <v>2</v>
      </c>
      <c r="AA109" s="232">
        <v>2</v>
      </c>
      <c r="AB109" s="232">
        <v>1</v>
      </c>
      <c r="AC109" s="232">
        <v>1</v>
      </c>
      <c r="AZ109" s="232">
        <v>1</v>
      </c>
      <c r="BA109" s="232">
        <f>IF(AZ109=1,G109,0)</f>
        <v>0</v>
      </c>
      <c r="BB109" s="232">
        <f>IF(AZ109=2,G109,0)</f>
        <v>0</v>
      </c>
      <c r="BC109" s="232">
        <f>IF(AZ109=3,G109,0)</f>
        <v>0</v>
      </c>
      <c r="BD109" s="232">
        <f>IF(AZ109=4,G109,0)</f>
        <v>0</v>
      </c>
      <c r="BE109" s="232">
        <f>IF(AZ109=5,G109,0)</f>
        <v>0</v>
      </c>
      <c r="CA109" s="257">
        <v>2</v>
      </c>
      <c r="CB109" s="257">
        <v>1</v>
      </c>
    </row>
    <row r="110" spans="1:80">
      <c r="A110" s="266"/>
      <c r="B110" s="269"/>
      <c r="C110" s="325" t="s">
        <v>255</v>
      </c>
      <c r="D110" s="326"/>
      <c r="E110" s="270">
        <v>38</v>
      </c>
      <c r="F110" s="271"/>
      <c r="G110" s="272"/>
      <c r="H110" s="273"/>
      <c r="I110" s="267"/>
      <c r="J110" s="274"/>
      <c r="K110" s="267"/>
      <c r="M110" s="268" t="s">
        <v>255</v>
      </c>
      <c r="O110" s="257"/>
    </row>
    <row r="111" spans="1:80" ht="20.399999999999999">
      <c r="A111" s="258">
        <v>49</v>
      </c>
      <c r="B111" s="259" t="s">
        <v>253</v>
      </c>
      <c r="C111" s="260" t="s">
        <v>254</v>
      </c>
      <c r="D111" s="261" t="s">
        <v>112</v>
      </c>
      <c r="E111" s="262">
        <v>36.838000000000001</v>
      </c>
      <c r="F111" s="262">
        <v>0</v>
      </c>
      <c r="G111" s="263">
        <f>E111*F111</f>
        <v>0</v>
      </c>
      <c r="H111" s="264">
        <v>0</v>
      </c>
      <c r="I111" s="265">
        <f>E111*H111</f>
        <v>0</v>
      </c>
      <c r="J111" s="264">
        <v>0</v>
      </c>
      <c r="K111" s="265">
        <f>E111*J111</f>
        <v>0</v>
      </c>
      <c r="O111" s="257">
        <v>2</v>
      </c>
      <c r="AA111" s="232">
        <v>2</v>
      </c>
      <c r="AB111" s="232">
        <v>1</v>
      </c>
      <c r="AC111" s="232">
        <v>1</v>
      </c>
      <c r="AZ111" s="232">
        <v>1</v>
      </c>
      <c r="BA111" s="232">
        <f>IF(AZ111=1,G111,0)</f>
        <v>0</v>
      </c>
      <c r="BB111" s="232">
        <f>IF(AZ111=2,G111,0)</f>
        <v>0</v>
      </c>
      <c r="BC111" s="232">
        <f>IF(AZ111=3,G111,0)</f>
        <v>0</v>
      </c>
      <c r="BD111" s="232">
        <f>IF(AZ111=4,G111,0)</f>
        <v>0</v>
      </c>
      <c r="BE111" s="232">
        <f>IF(AZ111=5,G111,0)</f>
        <v>0</v>
      </c>
      <c r="CA111" s="257">
        <v>2</v>
      </c>
      <c r="CB111" s="257">
        <v>1</v>
      </c>
    </row>
    <row r="112" spans="1:80">
      <c r="A112" s="266"/>
      <c r="B112" s="269"/>
      <c r="C112" s="325" t="s">
        <v>256</v>
      </c>
      <c r="D112" s="326"/>
      <c r="E112" s="270">
        <v>36.838000000000001</v>
      </c>
      <c r="F112" s="271"/>
      <c r="G112" s="272"/>
      <c r="H112" s="273"/>
      <c r="I112" s="267"/>
      <c r="J112" s="274"/>
      <c r="K112" s="267"/>
      <c r="M112" s="268" t="s">
        <v>256</v>
      </c>
      <c r="O112" s="257"/>
    </row>
    <row r="113" spans="1:80">
      <c r="A113" s="275"/>
      <c r="B113" s="276" t="s">
        <v>101</v>
      </c>
      <c r="C113" s="277" t="s">
        <v>181</v>
      </c>
      <c r="D113" s="278"/>
      <c r="E113" s="279"/>
      <c r="F113" s="280"/>
      <c r="G113" s="281">
        <f>SUM(G52:G112)</f>
        <v>0</v>
      </c>
      <c r="H113" s="282"/>
      <c r="I113" s="283">
        <f>SUM(I52:I112)</f>
        <v>0</v>
      </c>
      <c r="J113" s="282"/>
      <c r="K113" s="283">
        <f>SUM(K52:K112)</f>
        <v>0</v>
      </c>
      <c r="O113" s="257">
        <v>4</v>
      </c>
      <c r="BA113" s="284">
        <f>SUM(BA52:BA112)</f>
        <v>0</v>
      </c>
      <c r="BB113" s="284">
        <f>SUM(BB52:BB112)</f>
        <v>0</v>
      </c>
      <c r="BC113" s="284">
        <f>SUM(BC52:BC112)</f>
        <v>0</v>
      </c>
      <c r="BD113" s="284">
        <f>SUM(BD52:BD112)</f>
        <v>0</v>
      </c>
      <c r="BE113" s="284">
        <f>SUM(BE52:BE112)</f>
        <v>0</v>
      </c>
    </row>
    <row r="114" spans="1:80">
      <c r="A114" s="247" t="s">
        <v>97</v>
      </c>
      <c r="B114" s="248" t="s">
        <v>257</v>
      </c>
      <c r="C114" s="249" t="s">
        <v>258</v>
      </c>
      <c r="D114" s="250"/>
      <c r="E114" s="251"/>
      <c r="F114" s="251"/>
      <c r="G114" s="252"/>
      <c r="H114" s="253"/>
      <c r="I114" s="254"/>
      <c r="J114" s="255"/>
      <c r="K114" s="256"/>
      <c r="O114" s="257">
        <v>1</v>
      </c>
    </row>
    <row r="115" spans="1:80">
      <c r="A115" s="258">
        <v>50</v>
      </c>
      <c r="B115" s="259" t="s">
        <v>260</v>
      </c>
      <c r="C115" s="260" t="s">
        <v>261</v>
      </c>
      <c r="D115" s="261" t="s">
        <v>262</v>
      </c>
      <c r="E115" s="262">
        <v>12.4</v>
      </c>
      <c r="F115" s="262">
        <v>0</v>
      </c>
      <c r="G115" s="263">
        <f>E115*F115</f>
        <v>0</v>
      </c>
      <c r="H115" s="264">
        <v>0</v>
      </c>
      <c r="I115" s="265">
        <f>E115*H115</f>
        <v>0</v>
      </c>
      <c r="J115" s="264">
        <v>0</v>
      </c>
      <c r="K115" s="265">
        <f>E115*J115</f>
        <v>0</v>
      </c>
      <c r="O115" s="257">
        <v>2</v>
      </c>
      <c r="AA115" s="232">
        <v>1</v>
      </c>
      <c r="AB115" s="232">
        <v>1</v>
      </c>
      <c r="AC115" s="232">
        <v>1</v>
      </c>
      <c r="AZ115" s="232">
        <v>1</v>
      </c>
      <c r="BA115" s="232">
        <f>IF(AZ115=1,G115,0)</f>
        <v>0</v>
      </c>
      <c r="BB115" s="232">
        <f>IF(AZ115=2,G115,0)</f>
        <v>0</v>
      </c>
      <c r="BC115" s="232">
        <f>IF(AZ115=3,G115,0)</f>
        <v>0</v>
      </c>
      <c r="BD115" s="232">
        <f>IF(AZ115=4,G115,0)</f>
        <v>0</v>
      </c>
      <c r="BE115" s="232">
        <f>IF(AZ115=5,G115,0)</f>
        <v>0</v>
      </c>
      <c r="CA115" s="257">
        <v>1</v>
      </c>
      <c r="CB115" s="257">
        <v>1</v>
      </c>
    </row>
    <row r="116" spans="1:80">
      <c r="A116" s="266"/>
      <c r="B116" s="269"/>
      <c r="C116" s="325" t="s">
        <v>263</v>
      </c>
      <c r="D116" s="326"/>
      <c r="E116" s="270">
        <v>6</v>
      </c>
      <c r="F116" s="271"/>
      <c r="G116" s="272"/>
      <c r="H116" s="273"/>
      <c r="I116" s="267"/>
      <c r="J116" s="274"/>
      <c r="K116" s="267"/>
      <c r="M116" s="268" t="s">
        <v>263</v>
      </c>
      <c r="O116" s="257"/>
    </row>
    <row r="117" spans="1:80">
      <c r="A117" s="266"/>
      <c r="B117" s="269"/>
      <c r="C117" s="325" t="s">
        <v>264</v>
      </c>
      <c r="D117" s="326"/>
      <c r="E117" s="270">
        <v>4.5</v>
      </c>
      <c r="F117" s="271"/>
      <c r="G117" s="272"/>
      <c r="H117" s="273"/>
      <c r="I117" s="267"/>
      <c r="J117" s="274"/>
      <c r="K117" s="267"/>
      <c r="M117" s="268" t="s">
        <v>264</v>
      </c>
      <c r="O117" s="257"/>
    </row>
    <row r="118" spans="1:80">
      <c r="A118" s="266"/>
      <c r="B118" s="269"/>
      <c r="C118" s="325" t="s">
        <v>265</v>
      </c>
      <c r="D118" s="326"/>
      <c r="E118" s="270">
        <v>1.9</v>
      </c>
      <c r="F118" s="271"/>
      <c r="G118" s="272"/>
      <c r="H118" s="273"/>
      <c r="I118" s="267"/>
      <c r="J118" s="274"/>
      <c r="K118" s="267"/>
      <c r="M118" s="268" t="s">
        <v>265</v>
      </c>
      <c r="O118" s="257"/>
    </row>
    <row r="119" spans="1:80">
      <c r="A119" s="258">
        <v>51</v>
      </c>
      <c r="B119" s="259" t="s">
        <v>266</v>
      </c>
      <c r="C119" s="260" t="s">
        <v>267</v>
      </c>
      <c r="D119" s="261" t="s">
        <v>112</v>
      </c>
      <c r="E119" s="262">
        <v>3.72</v>
      </c>
      <c r="F119" s="262">
        <v>0</v>
      </c>
      <c r="G119" s="263">
        <f>E119*F119</f>
        <v>0</v>
      </c>
      <c r="H119" s="264">
        <v>0</v>
      </c>
      <c r="I119" s="265">
        <f>E119*H119</f>
        <v>0</v>
      </c>
      <c r="J119" s="264">
        <v>0</v>
      </c>
      <c r="K119" s="265">
        <f>E119*J119</f>
        <v>0</v>
      </c>
      <c r="O119" s="257">
        <v>2</v>
      </c>
      <c r="AA119" s="232">
        <v>1</v>
      </c>
      <c r="AB119" s="232">
        <v>1</v>
      </c>
      <c r="AC119" s="232">
        <v>1</v>
      </c>
      <c r="AZ119" s="232">
        <v>1</v>
      </c>
      <c r="BA119" s="232">
        <f>IF(AZ119=1,G119,0)</f>
        <v>0</v>
      </c>
      <c r="BB119" s="232">
        <f>IF(AZ119=2,G119,0)</f>
        <v>0</v>
      </c>
      <c r="BC119" s="232">
        <f>IF(AZ119=3,G119,0)</f>
        <v>0</v>
      </c>
      <c r="BD119" s="232">
        <f>IF(AZ119=4,G119,0)</f>
        <v>0</v>
      </c>
      <c r="BE119" s="232">
        <f>IF(AZ119=5,G119,0)</f>
        <v>0</v>
      </c>
      <c r="CA119" s="257">
        <v>1</v>
      </c>
      <c r="CB119" s="257">
        <v>1</v>
      </c>
    </row>
    <row r="120" spans="1:80">
      <c r="A120" s="266"/>
      <c r="B120" s="269"/>
      <c r="C120" s="325" t="s">
        <v>268</v>
      </c>
      <c r="D120" s="326"/>
      <c r="E120" s="270">
        <v>3.72</v>
      </c>
      <c r="F120" s="271"/>
      <c r="G120" s="272"/>
      <c r="H120" s="273"/>
      <c r="I120" s="267"/>
      <c r="J120" s="274"/>
      <c r="K120" s="267"/>
      <c r="M120" s="268" t="s">
        <v>268</v>
      </c>
      <c r="O120" s="257"/>
    </row>
    <row r="121" spans="1:80">
      <c r="A121" s="258">
        <v>52</v>
      </c>
      <c r="B121" s="259" t="s">
        <v>269</v>
      </c>
      <c r="C121" s="260" t="s">
        <v>270</v>
      </c>
      <c r="D121" s="261" t="s">
        <v>112</v>
      </c>
      <c r="E121" s="262">
        <v>3.72</v>
      </c>
      <c r="F121" s="262">
        <v>0</v>
      </c>
      <c r="G121" s="263">
        <f>E121*F121</f>
        <v>0</v>
      </c>
      <c r="H121" s="264">
        <v>0</v>
      </c>
      <c r="I121" s="265">
        <f>E121*H121</f>
        <v>0</v>
      </c>
      <c r="J121" s="264">
        <v>0</v>
      </c>
      <c r="K121" s="265">
        <f>E121*J121</f>
        <v>0</v>
      </c>
      <c r="O121" s="257">
        <v>2</v>
      </c>
      <c r="AA121" s="232">
        <v>1</v>
      </c>
      <c r="AB121" s="232">
        <v>1</v>
      </c>
      <c r="AC121" s="232">
        <v>1</v>
      </c>
      <c r="AZ121" s="232">
        <v>1</v>
      </c>
      <c r="BA121" s="232">
        <f>IF(AZ121=1,G121,0)</f>
        <v>0</v>
      </c>
      <c r="BB121" s="232">
        <f>IF(AZ121=2,G121,0)</f>
        <v>0</v>
      </c>
      <c r="BC121" s="232">
        <f>IF(AZ121=3,G121,0)</f>
        <v>0</v>
      </c>
      <c r="BD121" s="232">
        <f>IF(AZ121=4,G121,0)</f>
        <v>0</v>
      </c>
      <c r="BE121" s="232">
        <f>IF(AZ121=5,G121,0)</f>
        <v>0</v>
      </c>
      <c r="CA121" s="257">
        <v>1</v>
      </c>
      <c r="CB121" s="257">
        <v>1</v>
      </c>
    </row>
    <row r="122" spans="1:80">
      <c r="A122" s="258">
        <v>53</v>
      </c>
      <c r="B122" s="259" t="s">
        <v>271</v>
      </c>
      <c r="C122" s="260" t="s">
        <v>272</v>
      </c>
      <c r="D122" s="261" t="s">
        <v>115</v>
      </c>
      <c r="E122" s="262">
        <v>1</v>
      </c>
      <c r="F122" s="262">
        <v>0</v>
      </c>
      <c r="G122" s="263">
        <f>E122*F122</f>
        <v>0</v>
      </c>
      <c r="H122" s="264">
        <v>0</v>
      </c>
      <c r="I122" s="265">
        <f>E122*H122</f>
        <v>0</v>
      </c>
      <c r="J122" s="264">
        <v>0</v>
      </c>
      <c r="K122" s="265">
        <f>E122*J122</f>
        <v>0</v>
      </c>
      <c r="O122" s="257">
        <v>2</v>
      </c>
      <c r="AA122" s="232">
        <v>1</v>
      </c>
      <c r="AB122" s="232">
        <v>1</v>
      </c>
      <c r="AC122" s="232">
        <v>1</v>
      </c>
      <c r="AZ122" s="232">
        <v>1</v>
      </c>
      <c r="BA122" s="232">
        <f>IF(AZ122=1,G122,0)</f>
        <v>0</v>
      </c>
      <c r="BB122" s="232">
        <f>IF(AZ122=2,G122,0)</f>
        <v>0</v>
      </c>
      <c r="BC122" s="232">
        <f>IF(AZ122=3,G122,0)</f>
        <v>0</v>
      </c>
      <c r="BD122" s="232">
        <f>IF(AZ122=4,G122,0)</f>
        <v>0</v>
      </c>
      <c r="BE122" s="232">
        <f>IF(AZ122=5,G122,0)</f>
        <v>0</v>
      </c>
      <c r="CA122" s="257">
        <v>1</v>
      </c>
      <c r="CB122" s="257">
        <v>1</v>
      </c>
    </row>
    <row r="123" spans="1:80" ht="20.399999999999999">
      <c r="A123" s="258">
        <v>54</v>
      </c>
      <c r="B123" s="259" t="s">
        <v>273</v>
      </c>
      <c r="C123" s="260" t="s">
        <v>274</v>
      </c>
      <c r="D123" s="261" t="s">
        <v>115</v>
      </c>
      <c r="E123" s="262">
        <v>4</v>
      </c>
      <c r="F123" s="262">
        <v>0</v>
      </c>
      <c r="G123" s="263">
        <f>E123*F123</f>
        <v>0</v>
      </c>
      <c r="H123" s="264">
        <v>0</v>
      </c>
      <c r="I123" s="265">
        <f>E123*H123</f>
        <v>0</v>
      </c>
      <c r="J123" s="264">
        <v>0</v>
      </c>
      <c r="K123" s="265">
        <f>E123*J123</f>
        <v>0</v>
      </c>
      <c r="O123" s="257">
        <v>2</v>
      </c>
      <c r="AA123" s="232">
        <v>1</v>
      </c>
      <c r="AB123" s="232">
        <v>1</v>
      </c>
      <c r="AC123" s="232">
        <v>1</v>
      </c>
      <c r="AZ123" s="232">
        <v>1</v>
      </c>
      <c r="BA123" s="232">
        <f>IF(AZ123=1,G123,0)</f>
        <v>0</v>
      </c>
      <c r="BB123" s="232">
        <f>IF(AZ123=2,G123,0)</f>
        <v>0</v>
      </c>
      <c r="BC123" s="232">
        <f>IF(AZ123=3,G123,0)</f>
        <v>0</v>
      </c>
      <c r="BD123" s="232">
        <f>IF(AZ123=4,G123,0)</f>
        <v>0</v>
      </c>
      <c r="BE123" s="232">
        <f>IF(AZ123=5,G123,0)</f>
        <v>0</v>
      </c>
      <c r="CA123" s="257">
        <v>1</v>
      </c>
      <c r="CB123" s="257">
        <v>1</v>
      </c>
    </row>
    <row r="124" spans="1:80">
      <c r="A124" s="275"/>
      <c r="B124" s="276" t="s">
        <v>101</v>
      </c>
      <c r="C124" s="277" t="s">
        <v>259</v>
      </c>
      <c r="D124" s="278"/>
      <c r="E124" s="279"/>
      <c r="F124" s="280"/>
      <c r="G124" s="281">
        <f>SUM(G114:G123)</f>
        <v>0</v>
      </c>
      <c r="H124" s="282"/>
      <c r="I124" s="283">
        <f>SUM(I114:I123)</f>
        <v>0</v>
      </c>
      <c r="J124" s="282"/>
      <c r="K124" s="283">
        <f>SUM(K114:K123)</f>
        <v>0</v>
      </c>
      <c r="O124" s="257">
        <v>4</v>
      </c>
      <c r="BA124" s="284">
        <f>SUM(BA114:BA123)</f>
        <v>0</v>
      </c>
      <c r="BB124" s="284">
        <f>SUM(BB114:BB123)</f>
        <v>0</v>
      </c>
      <c r="BC124" s="284">
        <f>SUM(BC114:BC123)</f>
        <v>0</v>
      </c>
      <c r="BD124" s="284">
        <f>SUM(BD114:BD123)</f>
        <v>0</v>
      </c>
      <c r="BE124" s="284">
        <f>SUM(BE114:BE123)</f>
        <v>0</v>
      </c>
    </row>
    <row r="125" spans="1:80">
      <c r="A125" s="247" t="s">
        <v>97</v>
      </c>
      <c r="B125" s="248" t="s">
        <v>275</v>
      </c>
      <c r="C125" s="249" t="s">
        <v>276</v>
      </c>
      <c r="D125" s="250"/>
      <c r="E125" s="251"/>
      <c r="F125" s="251"/>
      <c r="G125" s="252"/>
      <c r="H125" s="253"/>
      <c r="I125" s="254"/>
      <c r="J125" s="255"/>
      <c r="K125" s="256"/>
      <c r="O125" s="257">
        <v>1</v>
      </c>
    </row>
    <row r="126" spans="1:80" ht="20.399999999999999">
      <c r="A126" s="258">
        <v>55</v>
      </c>
      <c r="B126" s="259" t="s">
        <v>278</v>
      </c>
      <c r="C126" s="260" t="s">
        <v>279</v>
      </c>
      <c r="D126" s="261" t="s">
        <v>112</v>
      </c>
      <c r="E126" s="262">
        <v>38.74</v>
      </c>
      <c r="F126" s="262">
        <v>0</v>
      </c>
      <c r="G126" s="263">
        <f>E126*F126</f>
        <v>0</v>
      </c>
      <c r="H126" s="264">
        <v>0</v>
      </c>
      <c r="I126" s="265">
        <f>E126*H126</f>
        <v>0</v>
      </c>
      <c r="J126" s="264">
        <v>0</v>
      </c>
      <c r="K126" s="265">
        <f>E126*J126</f>
        <v>0</v>
      </c>
      <c r="O126" s="257">
        <v>2</v>
      </c>
      <c r="AA126" s="232">
        <v>2</v>
      </c>
      <c r="AB126" s="232">
        <v>1</v>
      </c>
      <c r="AC126" s="232">
        <v>1</v>
      </c>
      <c r="AZ126" s="232">
        <v>1</v>
      </c>
      <c r="BA126" s="232">
        <f>IF(AZ126=1,G126,0)</f>
        <v>0</v>
      </c>
      <c r="BB126" s="232">
        <f>IF(AZ126=2,G126,0)</f>
        <v>0</v>
      </c>
      <c r="BC126" s="232">
        <f>IF(AZ126=3,G126,0)</f>
        <v>0</v>
      </c>
      <c r="BD126" s="232">
        <f>IF(AZ126=4,G126,0)</f>
        <v>0</v>
      </c>
      <c r="BE126" s="232">
        <f>IF(AZ126=5,G126,0)</f>
        <v>0</v>
      </c>
      <c r="CA126" s="257">
        <v>2</v>
      </c>
      <c r="CB126" s="257">
        <v>1</v>
      </c>
    </row>
    <row r="127" spans="1:80" ht="21">
      <c r="A127" s="266"/>
      <c r="B127" s="269"/>
      <c r="C127" s="325" t="s">
        <v>280</v>
      </c>
      <c r="D127" s="326"/>
      <c r="E127" s="270">
        <v>38.74</v>
      </c>
      <c r="F127" s="271"/>
      <c r="G127" s="272"/>
      <c r="H127" s="273"/>
      <c r="I127" s="267"/>
      <c r="J127" s="274"/>
      <c r="K127" s="267"/>
      <c r="M127" s="268" t="s">
        <v>280</v>
      </c>
      <c r="O127" s="257"/>
    </row>
    <row r="128" spans="1:80" ht="20.399999999999999">
      <c r="A128" s="258">
        <v>56</v>
      </c>
      <c r="B128" s="259" t="s">
        <v>281</v>
      </c>
      <c r="C128" s="260" t="s">
        <v>282</v>
      </c>
      <c r="D128" s="261" t="s">
        <v>112</v>
      </c>
      <c r="E128" s="262">
        <v>115.36</v>
      </c>
      <c r="F128" s="262">
        <v>0</v>
      </c>
      <c r="G128" s="263">
        <f>E128*F128</f>
        <v>0</v>
      </c>
      <c r="H128" s="264">
        <v>0</v>
      </c>
      <c r="I128" s="265">
        <f>E128*H128</f>
        <v>0</v>
      </c>
      <c r="J128" s="264">
        <v>0</v>
      </c>
      <c r="K128" s="265">
        <f>E128*J128</f>
        <v>0</v>
      </c>
      <c r="O128" s="257">
        <v>2</v>
      </c>
      <c r="AA128" s="232">
        <v>2</v>
      </c>
      <c r="AB128" s="232">
        <v>1</v>
      </c>
      <c r="AC128" s="232">
        <v>1</v>
      </c>
      <c r="AZ128" s="232">
        <v>1</v>
      </c>
      <c r="BA128" s="232">
        <f>IF(AZ128=1,G128,0)</f>
        <v>0</v>
      </c>
      <c r="BB128" s="232">
        <f>IF(AZ128=2,G128,0)</f>
        <v>0</v>
      </c>
      <c r="BC128" s="232">
        <f>IF(AZ128=3,G128,0)</f>
        <v>0</v>
      </c>
      <c r="BD128" s="232">
        <f>IF(AZ128=4,G128,0)</f>
        <v>0</v>
      </c>
      <c r="BE128" s="232">
        <f>IF(AZ128=5,G128,0)</f>
        <v>0</v>
      </c>
      <c r="CA128" s="257">
        <v>2</v>
      </c>
      <c r="CB128" s="257">
        <v>1</v>
      </c>
    </row>
    <row r="129" spans="1:80">
      <c r="A129" s="266"/>
      <c r="B129" s="269"/>
      <c r="C129" s="325" t="s">
        <v>283</v>
      </c>
      <c r="D129" s="326"/>
      <c r="E129" s="270">
        <v>115.36</v>
      </c>
      <c r="F129" s="271"/>
      <c r="G129" s="272"/>
      <c r="H129" s="273"/>
      <c r="I129" s="267"/>
      <c r="J129" s="274"/>
      <c r="K129" s="267"/>
      <c r="M129" s="268" t="s">
        <v>283</v>
      </c>
      <c r="O129" s="257"/>
    </row>
    <row r="130" spans="1:80">
      <c r="A130" s="266"/>
      <c r="B130" s="269"/>
      <c r="C130" s="325" t="s">
        <v>284</v>
      </c>
      <c r="D130" s="326"/>
      <c r="E130" s="270">
        <v>0</v>
      </c>
      <c r="F130" s="271"/>
      <c r="G130" s="272"/>
      <c r="H130" s="273"/>
      <c r="I130" s="267"/>
      <c r="J130" s="274"/>
      <c r="K130" s="267"/>
      <c r="M130" s="268" t="s">
        <v>284</v>
      </c>
      <c r="O130" s="257"/>
    </row>
    <row r="131" spans="1:80" ht="20.399999999999999">
      <c r="A131" s="258">
        <v>57</v>
      </c>
      <c r="B131" s="259" t="s">
        <v>285</v>
      </c>
      <c r="C131" s="260" t="s">
        <v>286</v>
      </c>
      <c r="D131" s="261" t="s">
        <v>112</v>
      </c>
      <c r="E131" s="262">
        <v>15.5</v>
      </c>
      <c r="F131" s="262">
        <v>0</v>
      </c>
      <c r="G131" s="263">
        <f>E131*F131</f>
        <v>0</v>
      </c>
      <c r="H131" s="264">
        <v>0</v>
      </c>
      <c r="I131" s="265">
        <f>E131*H131</f>
        <v>0</v>
      </c>
      <c r="J131" s="264">
        <v>0</v>
      </c>
      <c r="K131" s="265">
        <f>E131*J131</f>
        <v>0</v>
      </c>
      <c r="O131" s="257">
        <v>2</v>
      </c>
      <c r="AA131" s="232">
        <v>1</v>
      </c>
      <c r="AB131" s="232">
        <v>1</v>
      </c>
      <c r="AC131" s="232">
        <v>1</v>
      </c>
      <c r="AZ131" s="232">
        <v>1</v>
      </c>
      <c r="BA131" s="232">
        <f>IF(AZ131=1,G131,0)</f>
        <v>0</v>
      </c>
      <c r="BB131" s="232">
        <f>IF(AZ131=2,G131,0)</f>
        <v>0</v>
      </c>
      <c r="BC131" s="232">
        <f>IF(AZ131=3,G131,0)</f>
        <v>0</v>
      </c>
      <c r="BD131" s="232">
        <f>IF(AZ131=4,G131,0)</f>
        <v>0</v>
      </c>
      <c r="BE131" s="232">
        <f>IF(AZ131=5,G131,0)</f>
        <v>0</v>
      </c>
      <c r="CA131" s="257">
        <v>1</v>
      </c>
      <c r="CB131" s="257">
        <v>1</v>
      </c>
    </row>
    <row r="132" spans="1:80" ht="21">
      <c r="A132" s="266"/>
      <c r="B132" s="269"/>
      <c r="C132" s="325" t="s">
        <v>287</v>
      </c>
      <c r="D132" s="326"/>
      <c r="E132" s="270">
        <v>15.5</v>
      </c>
      <c r="F132" s="271"/>
      <c r="G132" s="272"/>
      <c r="H132" s="273"/>
      <c r="I132" s="267"/>
      <c r="J132" s="274"/>
      <c r="K132" s="267"/>
      <c r="M132" s="268" t="s">
        <v>287</v>
      </c>
      <c r="O132" s="257"/>
    </row>
    <row r="133" spans="1:80">
      <c r="A133" s="275"/>
      <c r="B133" s="276" t="s">
        <v>101</v>
      </c>
      <c r="C133" s="277" t="s">
        <v>277</v>
      </c>
      <c r="D133" s="278"/>
      <c r="E133" s="279"/>
      <c r="F133" s="280"/>
      <c r="G133" s="281">
        <f>SUM(G125:G132)</f>
        <v>0</v>
      </c>
      <c r="H133" s="282"/>
      <c r="I133" s="283">
        <f>SUM(I125:I132)</f>
        <v>0</v>
      </c>
      <c r="J133" s="282"/>
      <c r="K133" s="283">
        <f>SUM(K125:K132)</f>
        <v>0</v>
      </c>
      <c r="O133" s="257">
        <v>4</v>
      </c>
      <c r="BA133" s="284">
        <f>SUM(BA125:BA132)</f>
        <v>0</v>
      </c>
      <c r="BB133" s="284">
        <f>SUM(BB125:BB132)</f>
        <v>0</v>
      </c>
      <c r="BC133" s="284">
        <f>SUM(BC125:BC132)</f>
        <v>0</v>
      </c>
      <c r="BD133" s="284">
        <f>SUM(BD125:BD132)</f>
        <v>0</v>
      </c>
      <c r="BE133" s="284">
        <f>SUM(BE125:BE132)</f>
        <v>0</v>
      </c>
    </row>
    <row r="134" spans="1:80">
      <c r="A134" s="247" t="s">
        <v>97</v>
      </c>
      <c r="B134" s="248" t="s">
        <v>288</v>
      </c>
      <c r="C134" s="249" t="s">
        <v>289</v>
      </c>
      <c r="D134" s="250"/>
      <c r="E134" s="251"/>
      <c r="F134" s="251"/>
      <c r="G134" s="252"/>
      <c r="H134" s="253"/>
      <c r="I134" s="254"/>
      <c r="J134" s="255"/>
      <c r="K134" s="256"/>
      <c r="O134" s="257">
        <v>1</v>
      </c>
    </row>
    <row r="135" spans="1:80">
      <c r="A135" s="258">
        <v>58</v>
      </c>
      <c r="B135" s="259" t="s">
        <v>291</v>
      </c>
      <c r="C135" s="260" t="s">
        <v>292</v>
      </c>
      <c r="D135" s="261" t="s">
        <v>112</v>
      </c>
      <c r="E135" s="262">
        <v>22</v>
      </c>
      <c r="F135" s="262">
        <v>0</v>
      </c>
      <c r="G135" s="263">
        <f>E135*F135</f>
        <v>0</v>
      </c>
      <c r="H135" s="264">
        <v>0</v>
      </c>
      <c r="I135" s="265">
        <f>E135*H135</f>
        <v>0</v>
      </c>
      <c r="J135" s="264">
        <v>0</v>
      </c>
      <c r="K135" s="265">
        <f>E135*J135</f>
        <v>0</v>
      </c>
      <c r="O135" s="257">
        <v>2</v>
      </c>
      <c r="AA135" s="232">
        <v>1</v>
      </c>
      <c r="AB135" s="232">
        <v>1</v>
      </c>
      <c r="AC135" s="232">
        <v>1</v>
      </c>
      <c r="AZ135" s="232">
        <v>1</v>
      </c>
      <c r="BA135" s="232">
        <f>IF(AZ135=1,G135,0)</f>
        <v>0</v>
      </c>
      <c r="BB135" s="232">
        <f>IF(AZ135=2,G135,0)</f>
        <v>0</v>
      </c>
      <c r="BC135" s="232">
        <f>IF(AZ135=3,G135,0)</f>
        <v>0</v>
      </c>
      <c r="BD135" s="232">
        <f>IF(AZ135=4,G135,0)</f>
        <v>0</v>
      </c>
      <c r="BE135" s="232">
        <f>IF(AZ135=5,G135,0)</f>
        <v>0</v>
      </c>
      <c r="CA135" s="257">
        <v>1</v>
      </c>
      <c r="CB135" s="257">
        <v>1</v>
      </c>
    </row>
    <row r="136" spans="1:80">
      <c r="A136" s="275"/>
      <c r="B136" s="276" t="s">
        <v>101</v>
      </c>
      <c r="C136" s="277" t="s">
        <v>290</v>
      </c>
      <c r="D136" s="278"/>
      <c r="E136" s="279"/>
      <c r="F136" s="280"/>
      <c r="G136" s="281">
        <f>SUM(G134:G135)</f>
        <v>0</v>
      </c>
      <c r="H136" s="282"/>
      <c r="I136" s="283">
        <f>SUM(I134:I135)</f>
        <v>0</v>
      </c>
      <c r="J136" s="282"/>
      <c r="K136" s="283">
        <f>SUM(K134:K135)</f>
        <v>0</v>
      </c>
      <c r="O136" s="257">
        <v>4</v>
      </c>
      <c r="BA136" s="284">
        <f>SUM(BA134:BA135)</f>
        <v>0</v>
      </c>
      <c r="BB136" s="284">
        <f>SUM(BB134:BB135)</f>
        <v>0</v>
      </c>
      <c r="BC136" s="284">
        <f>SUM(BC134:BC135)</f>
        <v>0</v>
      </c>
      <c r="BD136" s="284">
        <f>SUM(BD134:BD135)</f>
        <v>0</v>
      </c>
      <c r="BE136" s="284">
        <f>SUM(BE134:BE135)</f>
        <v>0</v>
      </c>
    </row>
    <row r="137" spans="1:80">
      <c r="A137" s="247" t="s">
        <v>97</v>
      </c>
      <c r="B137" s="248" t="s">
        <v>293</v>
      </c>
      <c r="C137" s="249" t="s">
        <v>294</v>
      </c>
      <c r="D137" s="250"/>
      <c r="E137" s="251"/>
      <c r="F137" s="251"/>
      <c r="G137" s="252"/>
      <c r="H137" s="253"/>
      <c r="I137" s="254"/>
      <c r="J137" s="255"/>
      <c r="K137" s="256"/>
      <c r="O137" s="257">
        <v>1</v>
      </c>
    </row>
    <row r="138" spans="1:80" ht="20.399999999999999">
      <c r="A138" s="258">
        <v>59</v>
      </c>
      <c r="B138" s="259" t="s">
        <v>296</v>
      </c>
      <c r="C138" s="260" t="s">
        <v>297</v>
      </c>
      <c r="D138" s="261" t="s">
        <v>112</v>
      </c>
      <c r="E138" s="262">
        <v>196</v>
      </c>
      <c r="F138" s="262">
        <v>0</v>
      </c>
      <c r="G138" s="263">
        <f>E138*F138</f>
        <v>0</v>
      </c>
      <c r="H138" s="264">
        <v>0</v>
      </c>
      <c r="I138" s="265">
        <f>E138*H138</f>
        <v>0</v>
      </c>
      <c r="J138" s="264">
        <v>0</v>
      </c>
      <c r="K138" s="265">
        <f>E138*J138</f>
        <v>0</v>
      </c>
      <c r="O138" s="257">
        <v>2</v>
      </c>
      <c r="AA138" s="232">
        <v>1</v>
      </c>
      <c r="AB138" s="232">
        <v>1</v>
      </c>
      <c r="AC138" s="232">
        <v>1</v>
      </c>
      <c r="AZ138" s="232">
        <v>1</v>
      </c>
      <c r="BA138" s="232">
        <f>IF(AZ138=1,G138,0)</f>
        <v>0</v>
      </c>
      <c r="BB138" s="232">
        <f>IF(AZ138=2,G138,0)</f>
        <v>0</v>
      </c>
      <c r="BC138" s="232">
        <f>IF(AZ138=3,G138,0)</f>
        <v>0</v>
      </c>
      <c r="BD138" s="232">
        <f>IF(AZ138=4,G138,0)</f>
        <v>0</v>
      </c>
      <c r="BE138" s="232">
        <f>IF(AZ138=5,G138,0)</f>
        <v>0</v>
      </c>
      <c r="CA138" s="257">
        <v>1</v>
      </c>
      <c r="CB138" s="257">
        <v>1</v>
      </c>
    </row>
    <row r="139" spans="1:80">
      <c r="A139" s="266"/>
      <c r="B139" s="269"/>
      <c r="C139" s="325" t="s">
        <v>298</v>
      </c>
      <c r="D139" s="326"/>
      <c r="E139" s="270">
        <v>58</v>
      </c>
      <c r="F139" s="271"/>
      <c r="G139" s="272"/>
      <c r="H139" s="273"/>
      <c r="I139" s="267"/>
      <c r="J139" s="274"/>
      <c r="K139" s="267"/>
      <c r="M139" s="268" t="s">
        <v>298</v>
      </c>
      <c r="O139" s="257"/>
    </row>
    <row r="140" spans="1:80">
      <c r="A140" s="266"/>
      <c r="B140" s="269"/>
      <c r="C140" s="325" t="s">
        <v>299</v>
      </c>
      <c r="D140" s="326"/>
      <c r="E140" s="270">
        <v>94</v>
      </c>
      <c r="F140" s="271"/>
      <c r="G140" s="272"/>
      <c r="H140" s="273"/>
      <c r="I140" s="267"/>
      <c r="J140" s="274"/>
      <c r="K140" s="267"/>
      <c r="M140" s="268" t="s">
        <v>299</v>
      </c>
      <c r="O140" s="257"/>
    </row>
    <row r="141" spans="1:80">
      <c r="A141" s="266"/>
      <c r="B141" s="269"/>
      <c r="C141" s="325" t="s">
        <v>300</v>
      </c>
      <c r="D141" s="326"/>
      <c r="E141" s="270">
        <v>44</v>
      </c>
      <c r="F141" s="271"/>
      <c r="G141" s="272"/>
      <c r="H141" s="273"/>
      <c r="I141" s="267"/>
      <c r="J141" s="274"/>
      <c r="K141" s="267"/>
      <c r="M141" s="268" t="s">
        <v>300</v>
      </c>
      <c r="O141" s="257"/>
    </row>
    <row r="142" spans="1:80">
      <c r="A142" s="266"/>
      <c r="B142" s="269"/>
      <c r="C142" s="325" t="s">
        <v>301</v>
      </c>
      <c r="D142" s="326"/>
      <c r="E142" s="270">
        <v>0</v>
      </c>
      <c r="F142" s="271"/>
      <c r="G142" s="272"/>
      <c r="H142" s="273"/>
      <c r="I142" s="267"/>
      <c r="J142" s="274"/>
      <c r="K142" s="267"/>
      <c r="M142" s="268" t="s">
        <v>301</v>
      </c>
      <c r="O142" s="257"/>
    </row>
    <row r="143" spans="1:80" ht="20.399999999999999">
      <c r="A143" s="258">
        <v>60</v>
      </c>
      <c r="B143" s="259" t="s">
        <v>302</v>
      </c>
      <c r="C143" s="260" t="s">
        <v>303</v>
      </c>
      <c r="D143" s="261" t="s">
        <v>112</v>
      </c>
      <c r="E143" s="262">
        <v>162.80000000000001</v>
      </c>
      <c r="F143" s="262">
        <v>0</v>
      </c>
      <c r="G143" s="263">
        <f>E143*F143</f>
        <v>0</v>
      </c>
      <c r="H143" s="264">
        <v>0</v>
      </c>
      <c r="I143" s="265">
        <f>E143*H143</f>
        <v>0</v>
      </c>
      <c r="J143" s="264">
        <v>0</v>
      </c>
      <c r="K143" s="265">
        <f>E143*J143</f>
        <v>0</v>
      </c>
      <c r="O143" s="257">
        <v>2</v>
      </c>
      <c r="AA143" s="232">
        <v>1</v>
      </c>
      <c r="AB143" s="232">
        <v>1</v>
      </c>
      <c r="AC143" s="232">
        <v>1</v>
      </c>
      <c r="AZ143" s="232">
        <v>1</v>
      </c>
      <c r="BA143" s="232">
        <f>IF(AZ143=1,G143,0)</f>
        <v>0</v>
      </c>
      <c r="BB143" s="232">
        <f>IF(AZ143=2,G143,0)</f>
        <v>0</v>
      </c>
      <c r="BC143" s="232">
        <f>IF(AZ143=3,G143,0)</f>
        <v>0</v>
      </c>
      <c r="BD143" s="232">
        <f>IF(AZ143=4,G143,0)</f>
        <v>0</v>
      </c>
      <c r="BE143" s="232">
        <f>IF(AZ143=5,G143,0)</f>
        <v>0</v>
      </c>
      <c r="CA143" s="257">
        <v>1</v>
      </c>
      <c r="CB143" s="257">
        <v>1</v>
      </c>
    </row>
    <row r="144" spans="1:80">
      <c r="A144" s="266"/>
      <c r="B144" s="269"/>
      <c r="C144" s="325" t="s">
        <v>304</v>
      </c>
      <c r="D144" s="326"/>
      <c r="E144" s="270">
        <v>84.8</v>
      </c>
      <c r="F144" s="271"/>
      <c r="G144" s="272"/>
      <c r="H144" s="273"/>
      <c r="I144" s="267"/>
      <c r="J144" s="274"/>
      <c r="K144" s="267"/>
      <c r="M144" s="268" t="s">
        <v>304</v>
      </c>
      <c r="O144" s="257"/>
    </row>
    <row r="145" spans="1:80">
      <c r="A145" s="266"/>
      <c r="B145" s="269"/>
      <c r="C145" s="325" t="s">
        <v>305</v>
      </c>
      <c r="D145" s="326"/>
      <c r="E145" s="270">
        <v>78</v>
      </c>
      <c r="F145" s="271"/>
      <c r="G145" s="272"/>
      <c r="H145" s="273"/>
      <c r="I145" s="267"/>
      <c r="J145" s="274"/>
      <c r="K145" s="267"/>
      <c r="M145" s="268" t="s">
        <v>305</v>
      </c>
      <c r="O145" s="257"/>
    </row>
    <row r="146" spans="1:80" ht="20.399999999999999">
      <c r="A146" s="258">
        <v>61</v>
      </c>
      <c r="B146" s="259" t="s">
        <v>306</v>
      </c>
      <c r="C146" s="260" t="s">
        <v>307</v>
      </c>
      <c r="D146" s="261" t="s">
        <v>112</v>
      </c>
      <c r="E146" s="262">
        <v>16.91</v>
      </c>
      <c r="F146" s="262">
        <v>0</v>
      </c>
      <c r="G146" s="263">
        <f>E146*F146</f>
        <v>0</v>
      </c>
      <c r="H146" s="264">
        <v>0</v>
      </c>
      <c r="I146" s="265">
        <f>E146*H146</f>
        <v>0</v>
      </c>
      <c r="J146" s="264">
        <v>0</v>
      </c>
      <c r="K146" s="265">
        <f>E146*J146</f>
        <v>0</v>
      </c>
      <c r="O146" s="257">
        <v>2</v>
      </c>
      <c r="AA146" s="232">
        <v>1</v>
      </c>
      <c r="AB146" s="232">
        <v>1</v>
      </c>
      <c r="AC146" s="232">
        <v>1</v>
      </c>
      <c r="AZ146" s="232">
        <v>1</v>
      </c>
      <c r="BA146" s="232">
        <f>IF(AZ146=1,G146,0)</f>
        <v>0</v>
      </c>
      <c r="BB146" s="232">
        <f>IF(AZ146=2,G146,0)</f>
        <v>0</v>
      </c>
      <c r="BC146" s="232">
        <f>IF(AZ146=3,G146,0)</f>
        <v>0</v>
      </c>
      <c r="BD146" s="232">
        <f>IF(AZ146=4,G146,0)</f>
        <v>0</v>
      </c>
      <c r="BE146" s="232">
        <f>IF(AZ146=5,G146,0)</f>
        <v>0</v>
      </c>
      <c r="CA146" s="257">
        <v>1</v>
      </c>
      <c r="CB146" s="257">
        <v>1</v>
      </c>
    </row>
    <row r="147" spans="1:80">
      <c r="A147" s="266"/>
      <c r="B147" s="269"/>
      <c r="C147" s="325" t="s">
        <v>308</v>
      </c>
      <c r="D147" s="326"/>
      <c r="E147" s="270">
        <v>2.2999999999999998</v>
      </c>
      <c r="F147" s="271"/>
      <c r="G147" s="272"/>
      <c r="H147" s="273"/>
      <c r="I147" s="267"/>
      <c r="J147" s="274"/>
      <c r="K147" s="267"/>
      <c r="M147" s="268" t="s">
        <v>308</v>
      </c>
      <c r="O147" s="257"/>
    </row>
    <row r="148" spans="1:80">
      <c r="A148" s="266"/>
      <c r="B148" s="269"/>
      <c r="C148" s="325" t="s">
        <v>309</v>
      </c>
      <c r="D148" s="326"/>
      <c r="E148" s="270">
        <v>4.8</v>
      </c>
      <c r="F148" s="271"/>
      <c r="G148" s="272"/>
      <c r="H148" s="273"/>
      <c r="I148" s="267"/>
      <c r="J148" s="274"/>
      <c r="K148" s="267"/>
      <c r="M148" s="268" t="s">
        <v>309</v>
      </c>
      <c r="O148" s="257"/>
    </row>
    <row r="149" spans="1:80">
      <c r="A149" s="266"/>
      <c r="B149" s="269"/>
      <c r="C149" s="325" t="s">
        <v>310</v>
      </c>
      <c r="D149" s="326"/>
      <c r="E149" s="270">
        <v>5.01</v>
      </c>
      <c r="F149" s="271"/>
      <c r="G149" s="272"/>
      <c r="H149" s="273"/>
      <c r="I149" s="267"/>
      <c r="J149" s="274"/>
      <c r="K149" s="267"/>
      <c r="M149" s="268" t="s">
        <v>310</v>
      </c>
      <c r="O149" s="257"/>
    </row>
    <row r="150" spans="1:80">
      <c r="A150" s="266"/>
      <c r="B150" s="269"/>
      <c r="C150" s="325" t="s">
        <v>311</v>
      </c>
      <c r="D150" s="326"/>
      <c r="E150" s="270">
        <v>4.8</v>
      </c>
      <c r="F150" s="271"/>
      <c r="G150" s="272"/>
      <c r="H150" s="273"/>
      <c r="I150" s="267"/>
      <c r="J150" s="274"/>
      <c r="K150" s="267"/>
      <c r="M150" s="268" t="s">
        <v>311</v>
      </c>
      <c r="O150" s="257"/>
    </row>
    <row r="151" spans="1:80">
      <c r="A151" s="258">
        <v>62</v>
      </c>
      <c r="B151" s="259" t="s">
        <v>312</v>
      </c>
      <c r="C151" s="260" t="s">
        <v>313</v>
      </c>
      <c r="D151" s="261" t="s">
        <v>262</v>
      </c>
      <c r="E151" s="262">
        <v>101.2</v>
      </c>
      <c r="F151" s="262">
        <v>0</v>
      </c>
      <c r="G151" s="263">
        <f>E151*F151</f>
        <v>0</v>
      </c>
      <c r="H151" s="264">
        <v>0</v>
      </c>
      <c r="I151" s="265">
        <f>E151*H151</f>
        <v>0</v>
      </c>
      <c r="J151" s="264">
        <v>0</v>
      </c>
      <c r="K151" s="265">
        <f>E151*J151</f>
        <v>0</v>
      </c>
      <c r="O151" s="257">
        <v>2</v>
      </c>
      <c r="AA151" s="232">
        <v>1</v>
      </c>
      <c r="AB151" s="232">
        <v>1</v>
      </c>
      <c r="AC151" s="232">
        <v>1</v>
      </c>
      <c r="AZ151" s="232">
        <v>1</v>
      </c>
      <c r="BA151" s="232">
        <f>IF(AZ151=1,G151,0)</f>
        <v>0</v>
      </c>
      <c r="BB151" s="232">
        <f>IF(AZ151=2,G151,0)</f>
        <v>0</v>
      </c>
      <c r="BC151" s="232">
        <f>IF(AZ151=3,G151,0)</f>
        <v>0</v>
      </c>
      <c r="BD151" s="232">
        <f>IF(AZ151=4,G151,0)</f>
        <v>0</v>
      </c>
      <c r="BE151" s="232">
        <f>IF(AZ151=5,G151,0)</f>
        <v>0</v>
      </c>
      <c r="CA151" s="257">
        <v>1</v>
      </c>
      <c r="CB151" s="257">
        <v>1</v>
      </c>
    </row>
    <row r="152" spans="1:80">
      <c r="A152" s="266"/>
      <c r="B152" s="269"/>
      <c r="C152" s="325" t="s">
        <v>314</v>
      </c>
      <c r="D152" s="326"/>
      <c r="E152" s="270">
        <v>26.84</v>
      </c>
      <c r="F152" s="271"/>
      <c r="G152" s="272"/>
      <c r="H152" s="273"/>
      <c r="I152" s="267"/>
      <c r="J152" s="274"/>
      <c r="K152" s="267"/>
      <c r="M152" s="268" t="s">
        <v>314</v>
      </c>
      <c r="O152" s="257"/>
    </row>
    <row r="153" spans="1:80">
      <c r="A153" s="266"/>
      <c r="B153" s="269"/>
      <c r="C153" s="325" t="s">
        <v>315</v>
      </c>
      <c r="D153" s="326"/>
      <c r="E153" s="270">
        <v>42.02</v>
      </c>
      <c r="F153" s="271"/>
      <c r="G153" s="272"/>
      <c r="H153" s="273"/>
      <c r="I153" s="267"/>
      <c r="J153" s="274"/>
      <c r="K153" s="267"/>
      <c r="M153" s="268" t="s">
        <v>315</v>
      </c>
      <c r="O153" s="257"/>
    </row>
    <row r="154" spans="1:80">
      <c r="A154" s="266"/>
      <c r="B154" s="269"/>
      <c r="C154" s="325" t="s">
        <v>316</v>
      </c>
      <c r="D154" s="326"/>
      <c r="E154" s="270">
        <v>32.340000000000003</v>
      </c>
      <c r="F154" s="271"/>
      <c r="G154" s="272"/>
      <c r="H154" s="273"/>
      <c r="I154" s="267"/>
      <c r="J154" s="274"/>
      <c r="K154" s="267"/>
      <c r="M154" s="268" t="s">
        <v>316</v>
      </c>
      <c r="O154" s="257"/>
    </row>
    <row r="155" spans="1:80" ht="20.399999999999999">
      <c r="A155" s="258">
        <v>63</v>
      </c>
      <c r="B155" s="259" t="s">
        <v>317</v>
      </c>
      <c r="C155" s="260" t="s">
        <v>318</v>
      </c>
      <c r="D155" s="261" t="s">
        <v>262</v>
      </c>
      <c r="E155" s="262">
        <v>101.2</v>
      </c>
      <c r="F155" s="262">
        <v>0</v>
      </c>
      <c r="G155" s="263">
        <f>E155*F155</f>
        <v>0</v>
      </c>
      <c r="H155" s="264">
        <v>0</v>
      </c>
      <c r="I155" s="265">
        <f>E155*H155</f>
        <v>0</v>
      </c>
      <c r="J155" s="264">
        <v>0</v>
      </c>
      <c r="K155" s="265">
        <f>E155*J155</f>
        <v>0</v>
      </c>
      <c r="O155" s="257">
        <v>2</v>
      </c>
      <c r="AA155" s="232">
        <v>1</v>
      </c>
      <c r="AB155" s="232">
        <v>1</v>
      </c>
      <c r="AC155" s="232">
        <v>1</v>
      </c>
      <c r="AZ155" s="232">
        <v>1</v>
      </c>
      <c r="BA155" s="232">
        <f>IF(AZ155=1,G155,0)</f>
        <v>0</v>
      </c>
      <c r="BB155" s="232">
        <f>IF(AZ155=2,G155,0)</f>
        <v>0</v>
      </c>
      <c r="BC155" s="232">
        <f>IF(AZ155=3,G155,0)</f>
        <v>0</v>
      </c>
      <c r="BD155" s="232">
        <f>IF(AZ155=4,G155,0)</f>
        <v>0</v>
      </c>
      <c r="BE155" s="232">
        <f>IF(AZ155=5,G155,0)</f>
        <v>0</v>
      </c>
      <c r="CA155" s="257">
        <v>1</v>
      </c>
      <c r="CB155" s="257">
        <v>1</v>
      </c>
    </row>
    <row r="156" spans="1:80">
      <c r="A156" s="266"/>
      <c r="B156" s="269"/>
      <c r="C156" s="325" t="s">
        <v>319</v>
      </c>
      <c r="D156" s="326"/>
      <c r="E156" s="270">
        <v>101.2</v>
      </c>
      <c r="F156" s="271"/>
      <c r="G156" s="272"/>
      <c r="H156" s="273"/>
      <c r="I156" s="267"/>
      <c r="J156" s="274"/>
      <c r="K156" s="267"/>
      <c r="M156" s="268" t="s">
        <v>319</v>
      </c>
      <c r="O156" s="257"/>
    </row>
    <row r="157" spans="1:80">
      <c r="A157" s="258">
        <v>64</v>
      </c>
      <c r="B157" s="259" t="s">
        <v>320</v>
      </c>
      <c r="C157" s="260" t="s">
        <v>321</v>
      </c>
      <c r="D157" s="261" t="s">
        <v>112</v>
      </c>
      <c r="E157" s="262">
        <v>86.37</v>
      </c>
      <c r="F157" s="262">
        <v>0</v>
      </c>
      <c r="G157" s="263">
        <f>E157*F157</f>
        <v>0</v>
      </c>
      <c r="H157" s="264">
        <v>0</v>
      </c>
      <c r="I157" s="265">
        <f>E157*H157</f>
        <v>0</v>
      </c>
      <c r="J157" s="264">
        <v>0</v>
      </c>
      <c r="K157" s="265">
        <f>E157*J157</f>
        <v>0</v>
      </c>
      <c r="O157" s="257">
        <v>2</v>
      </c>
      <c r="AA157" s="232">
        <v>1</v>
      </c>
      <c r="AB157" s="232">
        <v>1</v>
      </c>
      <c r="AC157" s="232">
        <v>1</v>
      </c>
      <c r="AZ157" s="232">
        <v>1</v>
      </c>
      <c r="BA157" s="232">
        <f>IF(AZ157=1,G157,0)</f>
        <v>0</v>
      </c>
      <c r="BB157" s="232">
        <f>IF(AZ157=2,G157,0)</f>
        <v>0</v>
      </c>
      <c r="BC157" s="232">
        <f>IF(AZ157=3,G157,0)</f>
        <v>0</v>
      </c>
      <c r="BD157" s="232">
        <f>IF(AZ157=4,G157,0)</f>
        <v>0</v>
      </c>
      <c r="BE157" s="232">
        <f>IF(AZ157=5,G157,0)</f>
        <v>0</v>
      </c>
      <c r="CA157" s="257">
        <v>1</v>
      </c>
      <c r="CB157" s="257">
        <v>1</v>
      </c>
    </row>
    <row r="158" spans="1:80">
      <c r="A158" s="266"/>
      <c r="B158" s="269"/>
      <c r="C158" s="325" t="s">
        <v>322</v>
      </c>
      <c r="D158" s="326"/>
      <c r="E158" s="270">
        <v>30.722999999999999</v>
      </c>
      <c r="F158" s="271"/>
      <c r="G158" s="272"/>
      <c r="H158" s="273"/>
      <c r="I158" s="267"/>
      <c r="J158" s="274"/>
      <c r="K158" s="267"/>
      <c r="M158" s="268" t="s">
        <v>322</v>
      </c>
      <c r="O158" s="257"/>
    </row>
    <row r="159" spans="1:80">
      <c r="A159" s="266"/>
      <c r="B159" s="269"/>
      <c r="C159" s="325" t="s">
        <v>323</v>
      </c>
      <c r="D159" s="326"/>
      <c r="E159" s="270">
        <v>3.57</v>
      </c>
      <c r="F159" s="271"/>
      <c r="G159" s="272"/>
      <c r="H159" s="273"/>
      <c r="I159" s="267"/>
      <c r="J159" s="274"/>
      <c r="K159" s="267"/>
      <c r="M159" s="268" t="s">
        <v>323</v>
      </c>
      <c r="O159" s="257"/>
    </row>
    <row r="160" spans="1:80">
      <c r="A160" s="266"/>
      <c r="B160" s="269"/>
      <c r="C160" s="325" t="s">
        <v>324</v>
      </c>
      <c r="D160" s="326"/>
      <c r="E160" s="270">
        <v>27.006</v>
      </c>
      <c r="F160" s="271"/>
      <c r="G160" s="272"/>
      <c r="H160" s="273"/>
      <c r="I160" s="267"/>
      <c r="J160" s="274"/>
      <c r="K160" s="267"/>
      <c r="M160" s="268" t="s">
        <v>324</v>
      </c>
      <c r="O160" s="257"/>
    </row>
    <row r="161" spans="1:80">
      <c r="A161" s="266"/>
      <c r="B161" s="269"/>
      <c r="C161" s="325" t="s">
        <v>325</v>
      </c>
      <c r="D161" s="326"/>
      <c r="E161" s="270">
        <v>22.491</v>
      </c>
      <c r="F161" s="271"/>
      <c r="G161" s="272"/>
      <c r="H161" s="273"/>
      <c r="I161" s="267"/>
      <c r="J161" s="274"/>
      <c r="K161" s="267"/>
      <c r="M161" s="268" t="s">
        <v>325</v>
      </c>
      <c r="O161" s="257"/>
    </row>
    <row r="162" spans="1:80">
      <c r="A162" s="266"/>
      <c r="B162" s="269"/>
      <c r="C162" s="325" t="s">
        <v>326</v>
      </c>
      <c r="D162" s="326"/>
      <c r="E162" s="270">
        <v>2.58</v>
      </c>
      <c r="F162" s="271"/>
      <c r="G162" s="272"/>
      <c r="H162" s="273"/>
      <c r="I162" s="267"/>
      <c r="J162" s="274"/>
      <c r="K162" s="267"/>
      <c r="M162" s="268" t="s">
        <v>326</v>
      </c>
      <c r="O162" s="257"/>
    </row>
    <row r="163" spans="1:80">
      <c r="A163" s="258">
        <v>65</v>
      </c>
      <c r="B163" s="259" t="s">
        <v>327</v>
      </c>
      <c r="C163" s="260" t="s">
        <v>328</v>
      </c>
      <c r="D163" s="261" t="s">
        <v>112</v>
      </c>
      <c r="E163" s="262">
        <v>83.24</v>
      </c>
      <c r="F163" s="262">
        <v>0</v>
      </c>
      <c r="G163" s="263">
        <f>E163*F163</f>
        <v>0</v>
      </c>
      <c r="H163" s="264">
        <v>0</v>
      </c>
      <c r="I163" s="265">
        <f>E163*H163</f>
        <v>0</v>
      </c>
      <c r="J163" s="264">
        <v>0</v>
      </c>
      <c r="K163" s="265">
        <f>E163*J163</f>
        <v>0</v>
      </c>
      <c r="O163" s="257">
        <v>2</v>
      </c>
      <c r="AA163" s="232">
        <v>1</v>
      </c>
      <c r="AB163" s="232">
        <v>1</v>
      </c>
      <c r="AC163" s="232">
        <v>1</v>
      </c>
      <c r="AZ163" s="232">
        <v>1</v>
      </c>
      <c r="BA163" s="232">
        <f>IF(AZ163=1,G163,0)</f>
        <v>0</v>
      </c>
      <c r="BB163" s="232">
        <f>IF(AZ163=2,G163,0)</f>
        <v>0</v>
      </c>
      <c r="BC163" s="232">
        <f>IF(AZ163=3,G163,0)</f>
        <v>0</v>
      </c>
      <c r="BD163" s="232">
        <f>IF(AZ163=4,G163,0)</f>
        <v>0</v>
      </c>
      <c r="BE163" s="232">
        <f>IF(AZ163=5,G163,0)</f>
        <v>0</v>
      </c>
      <c r="CA163" s="257">
        <v>1</v>
      </c>
      <c r="CB163" s="257">
        <v>1</v>
      </c>
    </row>
    <row r="164" spans="1:80">
      <c r="A164" s="266"/>
      <c r="B164" s="269"/>
      <c r="C164" s="325" t="s">
        <v>329</v>
      </c>
      <c r="D164" s="326"/>
      <c r="E164" s="270">
        <v>26.07</v>
      </c>
      <c r="F164" s="271"/>
      <c r="G164" s="272"/>
      <c r="H164" s="273"/>
      <c r="I164" s="267"/>
      <c r="J164" s="274"/>
      <c r="K164" s="267"/>
      <c r="M164" s="268" t="s">
        <v>329</v>
      </c>
      <c r="O164" s="257"/>
    </row>
    <row r="165" spans="1:80">
      <c r="A165" s="266"/>
      <c r="B165" s="269"/>
      <c r="C165" s="325" t="s">
        <v>330</v>
      </c>
      <c r="D165" s="326"/>
      <c r="E165" s="270">
        <v>1.4850000000000001</v>
      </c>
      <c r="F165" s="271"/>
      <c r="G165" s="272"/>
      <c r="H165" s="273"/>
      <c r="I165" s="267"/>
      <c r="J165" s="274"/>
      <c r="K165" s="267"/>
      <c r="M165" s="268" t="s">
        <v>330</v>
      </c>
      <c r="O165" s="257"/>
    </row>
    <row r="166" spans="1:80">
      <c r="A166" s="266"/>
      <c r="B166" s="269"/>
      <c r="C166" s="325" t="s">
        <v>331</v>
      </c>
      <c r="D166" s="326"/>
      <c r="E166" s="270">
        <v>8.5950000000000006</v>
      </c>
      <c r="F166" s="271"/>
      <c r="G166" s="272"/>
      <c r="H166" s="273"/>
      <c r="I166" s="267"/>
      <c r="J166" s="274"/>
      <c r="K166" s="267"/>
      <c r="M166" s="268" t="s">
        <v>331</v>
      </c>
      <c r="O166" s="257"/>
    </row>
    <row r="167" spans="1:80">
      <c r="A167" s="266"/>
      <c r="B167" s="269"/>
      <c r="C167" s="325" t="s">
        <v>332</v>
      </c>
      <c r="D167" s="326"/>
      <c r="E167" s="270">
        <v>7.3949999999999996</v>
      </c>
      <c r="F167" s="271"/>
      <c r="G167" s="272"/>
      <c r="H167" s="273"/>
      <c r="I167" s="267"/>
      <c r="J167" s="274"/>
      <c r="K167" s="267"/>
      <c r="M167" s="268" t="s">
        <v>332</v>
      </c>
      <c r="O167" s="257"/>
    </row>
    <row r="168" spans="1:80">
      <c r="A168" s="266"/>
      <c r="B168" s="269"/>
      <c r="C168" s="325" t="s">
        <v>333</v>
      </c>
      <c r="D168" s="326"/>
      <c r="E168" s="270">
        <v>8.3475000000000001</v>
      </c>
      <c r="F168" s="271"/>
      <c r="G168" s="272"/>
      <c r="H168" s="273"/>
      <c r="I168" s="267"/>
      <c r="J168" s="274"/>
      <c r="K168" s="267"/>
      <c r="M168" s="268" t="s">
        <v>333</v>
      </c>
      <c r="O168" s="257"/>
    </row>
    <row r="169" spans="1:80">
      <c r="A169" s="266"/>
      <c r="B169" s="269"/>
      <c r="C169" s="325" t="s">
        <v>334</v>
      </c>
      <c r="D169" s="326"/>
      <c r="E169" s="270">
        <v>16.065000000000001</v>
      </c>
      <c r="F169" s="271"/>
      <c r="G169" s="272"/>
      <c r="H169" s="273"/>
      <c r="I169" s="267"/>
      <c r="J169" s="274"/>
      <c r="K169" s="267"/>
      <c r="M169" s="268" t="s">
        <v>334</v>
      </c>
      <c r="O169" s="257"/>
    </row>
    <row r="170" spans="1:80">
      <c r="A170" s="266"/>
      <c r="B170" s="269"/>
      <c r="C170" s="325" t="s">
        <v>335</v>
      </c>
      <c r="D170" s="326"/>
      <c r="E170" s="270">
        <v>6.5925000000000002</v>
      </c>
      <c r="F170" s="271"/>
      <c r="G170" s="272"/>
      <c r="H170" s="273"/>
      <c r="I170" s="267"/>
      <c r="J170" s="274"/>
      <c r="K170" s="267"/>
      <c r="M170" s="268" t="s">
        <v>335</v>
      </c>
      <c r="O170" s="257"/>
    </row>
    <row r="171" spans="1:80">
      <c r="A171" s="266"/>
      <c r="B171" s="269"/>
      <c r="C171" s="325" t="s">
        <v>336</v>
      </c>
      <c r="D171" s="326"/>
      <c r="E171" s="270">
        <v>8.69</v>
      </c>
      <c r="F171" s="271"/>
      <c r="G171" s="272"/>
      <c r="H171" s="273"/>
      <c r="I171" s="267"/>
      <c r="J171" s="274"/>
      <c r="K171" s="267"/>
      <c r="M171" s="268" t="s">
        <v>336</v>
      </c>
      <c r="O171" s="257"/>
    </row>
    <row r="172" spans="1:80">
      <c r="A172" s="275"/>
      <c r="B172" s="276" t="s">
        <v>101</v>
      </c>
      <c r="C172" s="277" t="s">
        <v>295</v>
      </c>
      <c r="D172" s="278"/>
      <c r="E172" s="279"/>
      <c r="F172" s="280"/>
      <c r="G172" s="281">
        <f>SUM(G137:G171)</f>
        <v>0</v>
      </c>
      <c r="H172" s="282"/>
      <c r="I172" s="283">
        <f>SUM(I137:I171)</f>
        <v>0</v>
      </c>
      <c r="J172" s="282"/>
      <c r="K172" s="283">
        <f>SUM(K137:K171)</f>
        <v>0</v>
      </c>
      <c r="O172" s="257">
        <v>4</v>
      </c>
      <c r="BA172" s="284">
        <f>SUM(BA137:BA171)</f>
        <v>0</v>
      </c>
      <c r="BB172" s="284">
        <f>SUM(BB137:BB171)</f>
        <v>0</v>
      </c>
      <c r="BC172" s="284">
        <f>SUM(BC137:BC171)</f>
        <v>0</v>
      </c>
      <c r="BD172" s="284">
        <f>SUM(BD137:BD171)</f>
        <v>0</v>
      </c>
      <c r="BE172" s="284">
        <f>SUM(BE137:BE171)</f>
        <v>0</v>
      </c>
    </row>
    <row r="173" spans="1:80">
      <c r="A173" s="247" t="s">
        <v>97</v>
      </c>
      <c r="B173" s="248" t="s">
        <v>337</v>
      </c>
      <c r="C173" s="249" t="s">
        <v>338</v>
      </c>
      <c r="D173" s="250"/>
      <c r="E173" s="251"/>
      <c r="F173" s="251"/>
      <c r="G173" s="252"/>
      <c r="H173" s="253"/>
      <c r="I173" s="254"/>
      <c r="J173" s="255"/>
      <c r="K173" s="256"/>
      <c r="O173" s="257">
        <v>1</v>
      </c>
    </row>
    <row r="174" spans="1:80">
      <c r="A174" s="258">
        <v>66</v>
      </c>
      <c r="B174" s="259" t="s">
        <v>340</v>
      </c>
      <c r="C174" s="260" t="s">
        <v>341</v>
      </c>
      <c r="D174" s="261" t="s">
        <v>112</v>
      </c>
      <c r="E174" s="262">
        <v>412.16</v>
      </c>
      <c r="F174" s="262">
        <v>0</v>
      </c>
      <c r="G174" s="263">
        <f>E174*F174</f>
        <v>0</v>
      </c>
      <c r="H174" s="264">
        <v>0</v>
      </c>
      <c r="I174" s="265">
        <f>E174*H174</f>
        <v>0</v>
      </c>
      <c r="J174" s="264">
        <v>0</v>
      </c>
      <c r="K174" s="265">
        <f>E174*J174</f>
        <v>0</v>
      </c>
      <c r="O174" s="257">
        <v>2</v>
      </c>
      <c r="AA174" s="232">
        <v>1</v>
      </c>
      <c r="AB174" s="232">
        <v>1</v>
      </c>
      <c r="AC174" s="232">
        <v>1</v>
      </c>
      <c r="AZ174" s="232">
        <v>1</v>
      </c>
      <c r="BA174" s="232">
        <f>IF(AZ174=1,G174,0)</f>
        <v>0</v>
      </c>
      <c r="BB174" s="232">
        <f>IF(AZ174=2,G174,0)</f>
        <v>0</v>
      </c>
      <c r="BC174" s="232">
        <f>IF(AZ174=3,G174,0)</f>
        <v>0</v>
      </c>
      <c r="BD174" s="232">
        <f>IF(AZ174=4,G174,0)</f>
        <v>0</v>
      </c>
      <c r="BE174" s="232">
        <f>IF(AZ174=5,G174,0)</f>
        <v>0</v>
      </c>
      <c r="CA174" s="257">
        <v>1</v>
      </c>
      <c r="CB174" s="257">
        <v>1</v>
      </c>
    </row>
    <row r="175" spans="1:80">
      <c r="A175" s="266"/>
      <c r="B175" s="269"/>
      <c r="C175" s="325" t="s">
        <v>342</v>
      </c>
      <c r="D175" s="326"/>
      <c r="E175" s="270">
        <v>412.16</v>
      </c>
      <c r="F175" s="271"/>
      <c r="G175" s="272"/>
      <c r="H175" s="273"/>
      <c r="I175" s="267"/>
      <c r="J175" s="274"/>
      <c r="K175" s="267"/>
      <c r="M175" s="268" t="s">
        <v>342</v>
      </c>
      <c r="O175" s="257"/>
    </row>
    <row r="176" spans="1:80">
      <c r="A176" s="258">
        <v>67</v>
      </c>
      <c r="B176" s="259" t="s">
        <v>343</v>
      </c>
      <c r="C176" s="260" t="s">
        <v>344</v>
      </c>
      <c r="D176" s="261" t="s">
        <v>112</v>
      </c>
      <c r="E176" s="262">
        <v>50</v>
      </c>
      <c r="F176" s="262">
        <v>0</v>
      </c>
      <c r="G176" s="263">
        <f t="shared" ref="G176:G181" si="0">E176*F176</f>
        <v>0</v>
      </c>
      <c r="H176" s="264">
        <v>0</v>
      </c>
      <c r="I176" s="265">
        <f t="shared" ref="I176:I181" si="1">E176*H176</f>
        <v>0</v>
      </c>
      <c r="J176" s="264">
        <v>0</v>
      </c>
      <c r="K176" s="265">
        <f t="shared" ref="K176:K181" si="2">E176*J176</f>
        <v>0</v>
      </c>
      <c r="O176" s="257">
        <v>2</v>
      </c>
      <c r="AA176" s="232">
        <v>1</v>
      </c>
      <c r="AB176" s="232">
        <v>1</v>
      </c>
      <c r="AC176" s="232">
        <v>1</v>
      </c>
      <c r="AZ176" s="232">
        <v>1</v>
      </c>
      <c r="BA176" s="232">
        <f t="shared" ref="BA176:BA181" si="3">IF(AZ176=1,G176,0)</f>
        <v>0</v>
      </c>
      <c r="BB176" s="232">
        <f t="shared" ref="BB176:BB181" si="4">IF(AZ176=2,G176,0)</f>
        <v>0</v>
      </c>
      <c r="BC176" s="232">
        <f t="shared" ref="BC176:BC181" si="5">IF(AZ176=3,G176,0)</f>
        <v>0</v>
      </c>
      <c r="BD176" s="232">
        <f t="shared" ref="BD176:BD181" si="6">IF(AZ176=4,G176,0)</f>
        <v>0</v>
      </c>
      <c r="BE176" s="232">
        <f t="shared" ref="BE176:BE181" si="7">IF(AZ176=5,G176,0)</f>
        <v>0</v>
      </c>
      <c r="CA176" s="257">
        <v>1</v>
      </c>
      <c r="CB176" s="257">
        <v>1</v>
      </c>
    </row>
    <row r="177" spans="1:80">
      <c r="A177" s="258">
        <v>68</v>
      </c>
      <c r="B177" s="259" t="s">
        <v>345</v>
      </c>
      <c r="C177" s="260" t="s">
        <v>346</v>
      </c>
      <c r="D177" s="261" t="s">
        <v>262</v>
      </c>
      <c r="E177" s="262">
        <v>84</v>
      </c>
      <c r="F177" s="262">
        <v>0</v>
      </c>
      <c r="G177" s="263">
        <f t="shared" si="0"/>
        <v>0</v>
      </c>
      <c r="H177" s="264">
        <v>0</v>
      </c>
      <c r="I177" s="265">
        <f t="shared" si="1"/>
        <v>0</v>
      </c>
      <c r="J177" s="264">
        <v>0</v>
      </c>
      <c r="K177" s="265">
        <f t="shared" si="2"/>
        <v>0</v>
      </c>
      <c r="O177" s="257">
        <v>2</v>
      </c>
      <c r="AA177" s="232">
        <v>1</v>
      </c>
      <c r="AB177" s="232">
        <v>1</v>
      </c>
      <c r="AC177" s="232">
        <v>1</v>
      </c>
      <c r="AZ177" s="232">
        <v>1</v>
      </c>
      <c r="BA177" s="232">
        <f t="shared" si="3"/>
        <v>0</v>
      </c>
      <c r="BB177" s="232">
        <f t="shared" si="4"/>
        <v>0</v>
      </c>
      <c r="BC177" s="232">
        <f t="shared" si="5"/>
        <v>0</v>
      </c>
      <c r="BD177" s="232">
        <f t="shared" si="6"/>
        <v>0</v>
      </c>
      <c r="BE177" s="232">
        <f t="shared" si="7"/>
        <v>0</v>
      </c>
      <c r="CA177" s="257">
        <v>1</v>
      </c>
      <c r="CB177" s="257">
        <v>1</v>
      </c>
    </row>
    <row r="178" spans="1:80" ht="20.399999999999999">
      <c r="A178" s="258">
        <v>69</v>
      </c>
      <c r="B178" s="259" t="s">
        <v>347</v>
      </c>
      <c r="C178" s="260" t="s">
        <v>348</v>
      </c>
      <c r="D178" s="261" t="s">
        <v>262</v>
      </c>
      <c r="E178" s="262">
        <v>60</v>
      </c>
      <c r="F178" s="262">
        <v>0</v>
      </c>
      <c r="G178" s="263">
        <f t="shared" si="0"/>
        <v>0</v>
      </c>
      <c r="H178" s="264">
        <v>0</v>
      </c>
      <c r="I178" s="265">
        <f t="shared" si="1"/>
        <v>0</v>
      </c>
      <c r="J178" s="264"/>
      <c r="K178" s="265">
        <f t="shared" si="2"/>
        <v>0</v>
      </c>
      <c r="O178" s="257">
        <v>2</v>
      </c>
      <c r="AA178" s="232">
        <v>12</v>
      </c>
      <c r="AB178" s="232">
        <v>0</v>
      </c>
      <c r="AC178" s="232">
        <v>69</v>
      </c>
      <c r="AZ178" s="232">
        <v>1</v>
      </c>
      <c r="BA178" s="232">
        <f t="shared" si="3"/>
        <v>0</v>
      </c>
      <c r="BB178" s="232">
        <f t="shared" si="4"/>
        <v>0</v>
      </c>
      <c r="BC178" s="232">
        <f t="shared" si="5"/>
        <v>0</v>
      </c>
      <c r="BD178" s="232">
        <f t="shared" si="6"/>
        <v>0</v>
      </c>
      <c r="BE178" s="232">
        <f t="shared" si="7"/>
        <v>0</v>
      </c>
      <c r="CA178" s="257">
        <v>12</v>
      </c>
      <c r="CB178" s="257">
        <v>0</v>
      </c>
    </row>
    <row r="179" spans="1:80" ht="20.399999999999999">
      <c r="A179" s="258">
        <v>70</v>
      </c>
      <c r="B179" s="259" t="s">
        <v>349</v>
      </c>
      <c r="C179" s="260" t="s">
        <v>350</v>
      </c>
      <c r="D179" s="261" t="s">
        <v>262</v>
      </c>
      <c r="E179" s="262">
        <v>24</v>
      </c>
      <c r="F179" s="262">
        <v>0</v>
      </c>
      <c r="G179" s="263">
        <f t="shared" si="0"/>
        <v>0</v>
      </c>
      <c r="H179" s="264">
        <v>0</v>
      </c>
      <c r="I179" s="265">
        <f t="shared" si="1"/>
        <v>0</v>
      </c>
      <c r="J179" s="264"/>
      <c r="K179" s="265">
        <f t="shared" si="2"/>
        <v>0</v>
      </c>
      <c r="O179" s="257">
        <v>2</v>
      </c>
      <c r="AA179" s="232">
        <v>12</v>
      </c>
      <c r="AB179" s="232">
        <v>0</v>
      </c>
      <c r="AC179" s="232">
        <v>70</v>
      </c>
      <c r="AZ179" s="232">
        <v>1</v>
      </c>
      <c r="BA179" s="232">
        <f t="shared" si="3"/>
        <v>0</v>
      </c>
      <c r="BB179" s="232">
        <f t="shared" si="4"/>
        <v>0</v>
      </c>
      <c r="BC179" s="232">
        <f t="shared" si="5"/>
        <v>0</v>
      </c>
      <c r="BD179" s="232">
        <f t="shared" si="6"/>
        <v>0</v>
      </c>
      <c r="BE179" s="232">
        <f t="shared" si="7"/>
        <v>0</v>
      </c>
      <c r="CA179" s="257">
        <v>12</v>
      </c>
      <c r="CB179" s="257">
        <v>0</v>
      </c>
    </row>
    <row r="180" spans="1:80">
      <c r="A180" s="258">
        <v>71</v>
      </c>
      <c r="B180" s="259" t="s">
        <v>351</v>
      </c>
      <c r="C180" s="260" t="s">
        <v>352</v>
      </c>
      <c r="D180" s="261" t="s">
        <v>262</v>
      </c>
      <c r="E180" s="262">
        <v>101.2</v>
      </c>
      <c r="F180" s="262">
        <v>0</v>
      </c>
      <c r="G180" s="263">
        <f t="shared" si="0"/>
        <v>0</v>
      </c>
      <c r="H180" s="264">
        <v>0</v>
      </c>
      <c r="I180" s="265">
        <f t="shared" si="1"/>
        <v>0</v>
      </c>
      <c r="J180" s="264">
        <v>0</v>
      </c>
      <c r="K180" s="265">
        <f t="shared" si="2"/>
        <v>0</v>
      </c>
      <c r="O180" s="257">
        <v>2</v>
      </c>
      <c r="AA180" s="232">
        <v>1</v>
      </c>
      <c r="AB180" s="232">
        <v>1</v>
      </c>
      <c r="AC180" s="232">
        <v>1</v>
      </c>
      <c r="AZ180" s="232">
        <v>1</v>
      </c>
      <c r="BA180" s="232">
        <f t="shared" si="3"/>
        <v>0</v>
      </c>
      <c r="BB180" s="232">
        <f t="shared" si="4"/>
        <v>0</v>
      </c>
      <c r="BC180" s="232">
        <f t="shared" si="5"/>
        <v>0</v>
      </c>
      <c r="BD180" s="232">
        <f t="shared" si="6"/>
        <v>0</v>
      </c>
      <c r="BE180" s="232">
        <f t="shared" si="7"/>
        <v>0</v>
      </c>
      <c r="CA180" s="257">
        <v>1</v>
      </c>
      <c r="CB180" s="257">
        <v>1</v>
      </c>
    </row>
    <row r="181" spans="1:80" ht="20.399999999999999">
      <c r="A181" s="258">
        <v>72</v>
      </c>
      <c r="B181" s="259" t="s">
        <v>353</v>
      </c>
      <c r="C181" s="260" t="s">
        <v>354</v>
      </c>
      <c r="D181" s="261" t="s">
        <v>112</v>
      </c>
      <c r="E181" s="262">
        <v>59.9</v>
      </c>
      <c r="F181" s="262">
        <v>0</v>
      </c>
      <c r="G181" s="263">
        <f t="shared" si="0"/>
        <v>0</v>
      </c>
      <c r="H181" s="264">
        <v>0</v>
      </c>
      <c r="I181" s="265">
        <f t="shared" si="1"/>
        <v>0</v>
      </c>
      <c r="J181" s="264">
        <v>0</v>
      </c>
      <c r="K181" s="265">
        <f t="shared" si="2"/>
        <v>0</v>
      </c>
      <c r="O181" s="257">
        <v>2</v>
      </c>
      <c r="AA181" s="232">
        <v>1</v>
      </c>
      <c r="AB181" s="232">
        <v>1</v>
      </c>
      <c r="AC181" s="232">
        <v>1</v>
      </c>
      <c r="AZ181" s="232">
        <v>1</v>
      </c>
      <c r="BA181" s="232">
        <f t="shared" si="3"/>
        <v>0</v>
      </c>
      <c r="BB181" s="232">
        <f t="shared" si="4"/>
        <v>0</v>
      </c>
      <c r="BC181" s="232">
        <f t="shared" si="5"/>
        <v>0</v>
      </c>
      <c r="BD181" s="232">
        <f t="shared" si="6"/>
        <v>0</v>
      </c>
      <c r="BE181" s="232">
        <f t="shared" si="7"/>
        <v>0</v>
      </c>
      <c r="CA181" s="257">
        <v>1</v>
      </c>
      <c r="CB181" s="257">
        <v>1</v>
      </c>
    </row>
    <row r="182" spans="1:80">
      <c r="A182" s="266"/>
      <c r="B182" s="269"/>
      <c r="C182" s="325" t="s">
        <v>355</v>
      </c>
      <c r="D182" s="326"/>
      <c r="E182" s="270">
        <v>49.9</v>
      </c>
      <c r="F182" s="271"/>
      <c r="G182" s="272"/>
      <c r="H182" s="273"/>
      <c r="I182" s="267"/>
      <c r="J182" s="274"/>
      <c r="K182" s="267"/>
      <c r="M182" s="268" t="s">
        <v>355</v>
      </c>
      <c r="O182" s="257"/>
    </row>
    <row r="183" spans="1:80">
      <c r="A183" s="266"/>
      <c r="B183" s="269"/>
      <c r="C183" s="325" t="s">
        <v>356</v>
      </c>
      <c r="D183" s="326"/>
      <c r="E183" s="270">
        <v>10</v>
      </c>
      <c r="F183" s="271"/>
      <c r="G183" s="272"/>
      <c r="H183" s="273"/>
      <c r="I183" s="267"/>
      <c r="J183" s="274"/>
      <c r="K183" s="267"/>
      <c r="M183" s="268" t="s">
        <v>356</v>
      </c>
      <c r="O183" s="257"/>
    </row>
    <row r="184" spans="1:80" ht="20.399999999999999">
      <c r="A184" s="258">
        <v>73</v>
      </c>
      <c r="B184" s="259" t="s">
        <v>357</v>
      </c>
      <c r="C184" s="260" t="s">
        <v>358</v>
      </c>
      <c r="D184" s="261" t="s">
        <v>112</v>
      </c>
      <c r="E184" s="262">
        <v>16.902000000000001</v>
      </c>
      <c r="F184" s="262">
        <v>0</v>
      </c>
      <c r="G184" s="263">
        <f>E184*F184</f>
        <v>0</v>
      </c>
      <c r="H184" s="264">
        <v>0</v>
      </c>
      <c r="I184" s="265">
        <f>E184*H184</f>
        <v>0</v>
      </c>
      <c r="J184" s="264">
        <v>0</v>
      </c>
      <c r="K184" s="265">
        <f>E184*J184</f>
        <v>0</v>
      </c>
      <c r="O184" s="257">
        <v>2</v>
      </c>
      <c r="AA184" s="232">
        <v>1</v>
      </c>
      <c r="AB184" s="232">
        <v>1</v>
      </c>
      <c r="AC184" s="232">
        <v>1</v>
      </c>
      <c r="AZ184" s="232">
        <v>1</v>
      </c>
      <c r="BA184" s="232">
        <f>IF(AZ184=1,G184,0)</f>
        <v>0</v>
      </c>
      <c r="BB184" s="232">
        <f>IF(AZ184=2,G184,0)</f>
        <v>0</v>
      </c>
      <c r="BC184" s="232">
        <f>IF(AZ184=3,G184,0)</f>
        <v>0</v>
      </c>
      <c r="BD184" s="232">
        <f>IF(AZ184=4,G184,0)</f>
        <v>0</v>
      </c>
      <c r="BE184" s="232">
        <f>IF(AZ184=5,G184,0)</f>
        <v>0</v>
      </c>
      <c r="CA184" s="257">
        <v>1</v>
      </c>
      <c r="CB184" s="257">
        <v>1</v>
      </c>
    </row>
    <row r="185" spans="1:80">
      <c r="A185" s="266"/>
      <c r="B185" s="269"/>
      <c r="C185" s="325" t="s">
        <v>359</v>
      </c>
      <c r="D185" s="326"/>
      <c r="E185" s="270">
        <v>6.6520000000000001</v>
      </c>
      <c r="F185" s="271"/>
      <c r="G185" s="272"/>
      <c r="H185" s="273"/>
      <c r="I185" s="267"/>
      <c r="J185" s="274"/>
      <c r="K185" s="267"/>
      <c r="M185" s="268" t="s">
        <v>359</v>
      </c>
      <c r="O185" s="257"/>
    </row>
    <row r="186" spans="1:80">
      <c r="A186" s="266"/>
      <c r="B186" s="269"/>
      <c r="C186" s="325" t="s">
        <v>360</v>
      </c>
      <c r="D186" s="326"/>
      <c r="E186" s="270">
        <v>10.25</v>
      </c>
      <c r="F186" s="271"/>
      <c r="G186" s="272"/>
      <c r="H186" s="273"/>
      <c r="I186" s="267"/>
      <c r="J186" s="274"/>
      <c r="K186" s="267"/>
      <c r="M186" s="268" t="s">
        <v>360</v>
      </c>
      <c r="O186" s="257"/>
    </row>
    <row r="187" spans="1:80">
      <c r="A187" s="258">
        <v>74</v>
      </c>
      <c r="B187" s="259" t="s">
        <v>361</v>
      </c>
      <c r="C187" s="260" t="s">
        <v>362</v>
      </c>
      <c r="D187" s="261" t="s">
        <v>112</v>
      </c>
      <c r="E187" s="262">
        <v>5.1040000000000001</v>
      </c>
      <c r="F187" s="262">
        <v>0</v>
      </c>
      <c r="G187" s="263">
        <f>E187*F187</f>
        <v>0</v>
      </c>
      <c r="H187" s="264">
        <v>0</v>
      </c>
      <c r="I187" s="265">
        <f>E187*H187</f>
        <v>0</v>
      </c>
      <c r="J187" s="264">
        <v>0</v>
      </c>
      <c r="K187" s="265">
        <f>E187*J187</f>
        <v>0</v>
      </c>
      <c r="O187" s="257">
        <v>2</v>
      </c>
      <c r="AA187" s="232">
        <v>1</v>
      </c>
      <c r="AB187" s="232">
        <v>1</v>
      </c>
      <c r="AC187" s="232">
        <v>1</v>
      </c>
      <c r="AZ187" s="232">
        <v>1</v>
      </c>
      <c r="BA187" s="232">
        <f>IF(AZ187=1,G187,0)</f>
        <v>0</v>
      </c>
      <c r="BB187" s="232">
        <f>IF(AZ187=2,G187,0)</f>
        <v>0</v>
      </c>
      <c r="BC187" s="232">
        <f>IF(AZ187=3,G187,0)</f>
        <v>0</v>
      </c>
      <c r="BD187" s="232">
        <f>IF(AZ187=4,G187,0)</f>
        <v>0</v>
      </c>
      <c r="BE187" s="232">
        <f>IF(AZ187=5,G187,0)</f>
        <v>0</v>
      </c>
      <c r="CA187" s="257">
        <v>1</v>
      </c>
      <c r="CB187" s="257">
        <v>1</v>
      </c>
    </row>
    <row r="188" spans="1:80">
      <c r="A188" s="266"/>
      <c r="B188" s="269"/>
      <c r="C188" s="325" t="s">
        <v>363</v>
      </c>
      <c r="D188" s="326"/>
      <c r="E188" s="270">
        <v>0.92400000000000004</v>
      </c>
      <c r="F188" s="271"/>
      <c r="G188" s="272"/>
      <c r="H188" s="273"/>
      <c r="I188" s="267"/>
      <c r="J188" s="274"/>
      <c r="K188" s="267"/>
      <c r="M188" s="268" t="s">
        <v>363</v>
      </c>
      <c r="O188" s="257"/>
    </row>
    <row r="189" spans="1:80">
      <c r="A189" s="266"/>
      <c r="B189" s="269"/>
      <c r="C189" s="325" t="s">
        <v>364</v>
      </c>
      <c r="D189" s="326"/>
      <c r="E189" s="270">
        <v>2.21</v>
      </c>
      <c r="F189" s="271"/>
      <c r="G189" s="272"/>
      <c r="H189" s="273"/>
      <c r="I189" s="267"/>
      <c r="J189" s="274"/>
      <c r="K189" s="267"/>
      <c r="M189" s="268" t="s">
        <v>364</v>
      </c>
      <c r="O189" s="257"/>
    </row>
    <row r="190" spans="1:80">
      <c r="A190" s="266"/>
      <c r="B190" s="269"/>
      <c r="C190" s="325" t="s">
        <v>365</v>
      </c>
      <c r="D190" s="326"/>
      <c r="E190" s="270">
        <v>1.97</v>
      </c>
      <c r="F190" s="271"/>
      <c r="G190" s="272"/>
      <c r="H190" s="273"/>
      <c r="I190" s="267"/>
      <c r="J190" s="274"/>
      <c r="K190" s="267"/>
      <c r="M190" s="268" t="s">
        <v>365</v>
      </c>
      <c r="O190" s="257"/>
    </row>
    <row r="191" spans="1:80" ht="20.399999999999999">
      <c r="A191" s="258">
        <v>75</v>
      </c>
      <c r="B191" s="259" t="s">
        <v>366</v>
      </c>
      <c r="C191" s="260" t="s">
        <v>2109</v>
      </c>
      <c r="D191" s="261" t="s">
        <v>112</v>
      </c>
      <c r="E191" s="262">
        <v>227.6</v>
      </c>
      <c r="F191" s="262">
        <v>0</v>
      </c>
      <c r="G191" s="263">
        <f>E191*F191</f>
        <v>0</v>
      </c>
      <c r="H191" s="264">
        <v>0</v>
      </c>
      <c r="I191" s="265">
        <f>E191*H191</f>
        <v>0</v>
      </c>
      <c r="J191" s="264">
        <v>0</v>
      </c>
      <c r="K191" s="265">
        <f>E191*J191</f>
        <v>0</v>
      </c>
      <c r="O191" s="257">
        <v>2</v>
      </c>
      <c r="AA191" s="232">
        <v>1</v>
      </c>
      <c r="AB191" s="232">
        <v>1</v>
      </c>
      <c r="AC191" s="232">
        <v>1</v>
      </c>
      <c r="AZ191" s="232">
        <v>1</v>
      </c>
      <c r="BA191" s="232">
        <f>IF(AZ191=1,G191,0)</f>
        <v>0</v>
      </c>
      <c r="BB191" s="232">
        <f>IF(AZ191=2,G191,0)</f>
        <v>0</v>
      </c>
      <c r="BC191" s="232">
        <f>IF(AZ191=3,G191,0)</f>
        <v>0</v>
      </c>
      <c r="BD191" s="232">
        <f>IF(AZ191=4,G191,0)</f>
        <v>0</v>
      </c>
      <c r="BE191" s="232">
        <f>IF(AZ191=5,G191,0)</f>
        <v>0</v>
      </c>
      <c r="CA191" s="257">
        <v>1</v>
      </c>
      <c r="CB191" s="257">
        <v>1</v>
      </c>
    </row>
    <row r="192" spans="1:80" ht="21">
      <c r="A192" s="266"/>
      <c r="B192" s="269"/>
      <c r="C192" s="325" t="s">
        <v>367</v>
      </c>
      <c r="D192" s="326"/>
      <c r="E192" s="270">
        <v>227.6</v>
      </c>
      <c r="F192" s="271"/>
      <c r="G192" s="272"/>
      <c r="H192" s="273"/>
      <c r="I192" s="267"/>
      <c r="J192" s="274"/>
      <c r="K192" s="267"/>
      <c r="M192" s="268" t="s">
        <v>367</v>
      </c>
      <c r="O192" s="257"/>
    </row>
    <row r="193" spans="1:80" ht="20.399999999999999">
      <c r="A193" s="258">
        <v>76</v>
      </c>
      <c r="B193" s="259" t="s">
        <v>368</v>
      </c>
      <c r="C193" s="260" t="s">
        <v>369</v>
      </c>
      <c r="D193" s="261" t="s">
        <v>112</v>
      </c>
      <c r="E193" s="262">
        <v>227</v>
      </c>
      <c r="F193" s="262">
        <v>0</v>
      </c>
      <c r="G193" s="263">
        <f>E193*F193</f>
        <v>0</v>
      </c>
      <c r="H193" s="264">
        <v>0</v>
      </c>
      <c r="I193" s="265">
        <f>E193*H193</f>
        <v>0</v>
      </c>
      <c r="J193" s="264">
        <v>0</v>
      </c>
      <c r="K193" s="265">
        <f>E193*J193</f>
        <v>0</v>
      </c>
      <c r="O193" s="257">
        <v>2</v>
      </c>
      <c r="AA193" s="232">
        <v>1</v>
      </c>
      <c r="AB193" s="232">
        <v>1</v>
      </c>
      <c r="AC193" s="232">
        <v>1</v>
      </c>
      <c r="AZ193" s="232">
        <v>1</v>
      </c>
      <c r="BA193" s="232">
        <f>IF(AZ193=1,G193,0)</f>
        <v>0</v>
      </c>
      <c r="BB193" s="232">
        <f>IF(AZ193=2,G193,0)</f>
        <v>0</v>
      </c>
      <c r="BC193" s="232">
        <f>IF(AZ193=3,G193,0)</f>
        <v>0</v>
      </c>
      <c r="BD193" s="232">
        <f>IF(AZ193=4,G193,0)</f>
        <v>0</v>
      </c>
      <c r="BE193" s="232">
        <f>IF(AZ193=5,G193,0)</f>
        <v>0</v>
      </c>
      <c r="CA193" s="257">
        <v>1</v>
      </c>
      <c r="CB193" s="257">
        <v>1</v>
      </c>
    </row>
    <row r="194" spans="1:80" ht="20.399999999999999">
      <c r="A194" s="258">
        <v>77</v>
      </c>
      <c r="B194" s="259" t="s">
        <v>370</v>
      </c>
      <c r="C194" s="260" t="s">
        <v>371</v>
      </c>
      <c r="D194" s="261" t="s">
        <v>112</v>
      </c>
      <c r="E194" s="262">
        <v>36.825000000000003</v>
      </c>
      <c r="F194" s="262">
        <v>0</v>
      </c>
      <c r="G194" s="263">
        <f>E194*F194</f>
        <v>0</v>
      </c>
      <c r="H194" s="264">
        <v>0</v>
      </c>
      <c r="I194" s="265">
        <f>E194*H194</f>
        <v>0</v>
      </c>
      <c r="J194" s="264">
        <v>0</v>
      </c>
      <c r="K194" s="265">
        <f>E194*J194</f>
        <v>0</v>
      </c>
      <c r="O194" s="257">
        <v>2</v>
      </c>
      <c r="AA194" s="232">
        <v>1</v>
      </c>
      <c r="AB194" s="232">
        <v>1</v>
      </c>
      <c r="AC194" s="232">
        <v>1</v>
      </c>
      <c r="AZ194" s="232">
        <v>1</v>
      </c>
      <c r="BA194" s="232">
        <f>IF(AZ194=1,G194,0)</f>
        <v>0</v>
      </c>
      <c r="BB194" s="232">
        <f>IF(AZ194=2,G194,0)</f>
        <v>0</v>
      </c>
      <c r="BC194" s="232">
        <f>IF(AZ194=3,G194,0)</f>
        <v>0</v>
      </c>
      <c r="BD194" s="232">
        <f>IF(AZ194=4,G194,0)</f>
        <v>0</v>
      </c>
      <c r="BE194" s="232">
        <f>IF(AZ194=5,G194,0)</f>
        <v>0</v>
      </c>
      <c r="CA194" s="257">
        <v>1</v>
      </c>
      <c r="CB194" s="257">
        <v>1</v>
      </c>
    </row>
    <row r="195" spans="1:80">
      <c r="A195" s="266"/>
      <c r="B195" s="269"/>
      <c r="C195" s="325" t="s">
        <v>372</v>
      </c>
      <c r="D195" s="326"/>
      <c r="E195" s="270">
        <v>9.6</v>
      </c>
      <c r="F195" s="271"/>
      <c r="G195" s="272"/>
      <c r="H195" s="273"/>
      <c r="I195" s="267"/>
      <c r="J195" s="274"/>
      <c r="K195" s="267"/>
      <c r="M195" s="268" t="s">
        <v>372</v>
      </c>
      <c r="O195" s="257"/>
    </row>
    <row r="196" spans="1:80">
      <c r="A196" s="266"/>
      <c r="B196" s="269"/>
      <c r="C196" s="325" t="s">
        <v>373</v>
      </c>
      <c r="D196" s="326"/>
      <c r="E196" s="270">
        <v>9.8249999999999993</v>
      </c>
      <c r="F196" s="271"/>
      <c r="G196" s="272"/>
      <c r="H196" s="273"/>
      <c r="I196" s="267"/>
      <c r="J196" s="274"/>
      <c r="K196" s="267"/>
      <c r="M196" s="268" t="s">
        <v>373</v>
      </c>
      <c r="O196" s="257"/>
    </row>
    <row r="197" spans="1:80">
      <c r="A197" s="266"/>
      <c r="B197" s="269"/>
      <c r="C197" s="325" t="s">
        <v>374</v>
      </c>
      <c r="D197" s="326"/>
      <c r="E197" s="270">
        <v>15.3</v>
      </c>
      <c r="F197" s="271"/>
      <c r="G197" s="272"/>
      <c r="H197" s="273"/>
      <c r="I197" s="267"/>
      <c r="J197" s="274"/>
      <c r="K197" s="267"/>
      <c r="M197" s="268" t="s">
        <v>374</v>
      </c>
      <c r="O197" s="257"/>
    </row>
    <row r="198" spans="1:80">
      <c r="A198" s="266"/>
      <c r="B198" s="269"/>
      <c r="C198" s="325" t="s">
        <v>375</v>
      </c>
      <c r="D198" s="326"/>
      <c r="E198" s="270">
        <v>2.1</v>
      </c>
      <c r="F198" s="271"/>
      <c r="G198" s="272"/>
      <c r="H198" s="273"/>
      <c r="I198" s="267"/>
      <c r="J198" s="274"/>
      <c r="K198" s="267"/>
      <c r="M198" s="268" t="s">
        <v>375</v>
      </c>
      <c r="O198" s="257"/>
    </row>
    <row r="199" spans="1:80" ht="21">
      <c r="A199" s="266"/>
      <c r="B199" s="269"/>
      <c r="C199" s="325" t="s">
        <v>376</v>
      </c>
      <c r="D199" s="326"/>
      <c r="E199" s="270">
        <v>0</v>
      </c>
      <c r="F199" s="271"/>
      <c r="G199" s="272"/>
      <c r="H199" s="273"/>
      <c r="I199" s="267"/>
      <c r="J199" s="274"/>
      <c r="K199" s="267"/>
      <c r="M199" s="268" t="s">
        <v>376</v>
      </c>
      <c r="O199" s="257"/>
    </row>
    <row r="200" spans="1:80" ht="21">
      <c r="A200" s="266"/>
      <c r="B200" s="269"/>
      <c r="C200" s="325" t="s">
        <v>377</v>
      </c>
      <c r="D200" s="326"/>
      <c r="E200" s="270">
        <v>0</v>
      </c>
      <c r="F200" s="271"/>
      <c r="G200" s="272"/>
      <c r="H200" s="273"/>
      <c r="I200" s="267"/>
      <c r="J200" s="274"/>
      <c r="K200" s="267"/>
      <c r="M200" s="268" t="s">
        <v>377</v>
      </c>
      <c r="O200" s="257"/>
    </row>
    <row r="201" spans="1:80" ht="20.399999999999999">
      <c r="A201" s="258">
        <v>78</v>
      </c>
      <c r="B201" s="259" t="s">
        <v>378</v>
      </c>
      <c r="C201" s="260" t="s">
        <v>2110</v>
      </c>
      <c r="D201" s="261" t="s">
        <v>112</v>
      </c>
      <c r="E201" s="262">
        <v>48.472200000000001</v>
      </c>
      <c r="F201" s="262">
        <v>0</v>
      </c>
      <c r="G201" s="263">
        <f>E201*F201</f>
        <v>0</v>
      </c>
      <c r="H201" s="264">
        <v>0</v>
      </c>
      <c r="I201" s="265">
        <f>E201*H201</f>
        <v>0</v>
      </c>
      <c r="J201" s="264">
        <v>0</v>
      </c>
      <c r="K201" s="265">
        <f>E201*J201</f>
        <v>0</v>
      </c>
      <c r="O201" s="257">
        <v>2</v>
      </c>
      <c r="AA201" s="232">
        <v>1</v>
      </c>
      <c r="AB201" s="232">
        <v>1</v>
      </c>
      <c r="AC201" s="232">
        <v>1</v>
      </c>
      <c r="AZ201" s="232">
        <v>1</v>
      </c>
      <c r="BA201" s="232">
        <f>IF(AZ201=1,G201,0)</f>
        <v>0</v>
      </c>
      <c r="BB201" s="232">
        <f>IF(AZ201=2,G201,0)</f>
        <v>0</v>
      </c>
      <c r="BC201" s="232">
        <f>IF(AZ201=3,G201,0)</f>
        <v>0</v>
      </c>
      <c r="BD201" s="232">
        <f>IF(AZ201=4,G201,0)</f>
        <v>0</v>
      </c>
      <c r="BE201" s="232">
        <f>IF(AZ201=5,G201,0)</f>
        <v>0</v>
      </c>
      <c r="CA201" s="257">
        <v>1</v>
      </c>
      <c r="CB201" s="257">
        <v>1</v>
      </c>
    </row>
    <row r="202" spans="1:80">
      <c r="A202" s="266"/>
      <c r="B202" s="269"/>
      <c r="C202" s="325" t="s">
        <v>379</v>
      </c>
      <c r="D202" s="326"/>
      <c r="E202" s="270">
        <v>20.077200000000001</v>
      </c>
      <c r="F202" s="271"/>
      <c r="G202" s="272"/>
      <c r="H202" s="273"/>
      <c r="I202" s="267"/>
      <c r="J202" s="274"/>
      <c r="K202" s="267"/>
      <c r="M202" s="268" t="s">
        <v>379</v>
      </c>
      <c r="O202" s="257"/>
    </row>
    <row r="203" spans="1:80">
      <c r="A203" s="266"/>
      <c r="B203" s="269"/>
      <c r="C203" s="325" t="s">
        <v>380</v>
      </c>
      <c r="D203" s="326"/>
      <c r="E203" s="270">
        <v>17.995000000000001</v>
      </c>
      <c r="F203" s="271"/>
      <c r="G203" s="272"/>
      <c r="H203" s="273"/>
      <c r="I203" s="267"/>
      <c r="J203" s="274"/>
      <c r="K203" s="267"/>
      <c r="M203" s="268" t="s">
        <v>380</v>
      </c>
      <c r="O203" s="257"/>
    </row>
    <row r="204" spans="1:80">
      <c r="A204" s="266"/>
      <c r="B204" s="269"/>
      <c r="C204" s="325" t="s">
        <v>381</v>
      </c>
      <c r="D204" s="326"/>
      <c r="E204" s="270">
        <v>10.4</v>
      </c>
      <c r="F204" s="271"/>
      <c r="G204" s="272"/>
      <c r="H204" s="273"/>
      <c r="I204" s="267"/>
      <c r="J204" s="274"/>
      <c r="K204" s="267"/>
      <c r="M204" s="268" t="s">
        <v>381</v>
      </c>
      <c r="O204" s="257"/>
    </row>
    <row r="205" spans="1:80" ht="20.399999999999999">
      <c r="A205" s="258">
        <v>79</v>
      </c>
      <c r="B205" s="259" t="s">
        <v>382</v>
      </c>
      <c r="C205" s="260" t="s">
        <v>383</v>
      </c>
      <c r="D205" s="261" t="s">
        <v>112</v>
      </c>
      <c r="E205" s="262">
        <v>98</v>
      </c>
      <c r="F205" s="262">
        <v>0</v>
      </c>
      <c r="G205" s="263">
        <f>E205*F205</f>
        <v>0</v>
      </c>
      <c r="H205" s="264">
        <v>0</v>
      </c>
      <c r="I205" s="265">
        <f>E205*H205</f>
        <v>0</v>
      </c>
      <c r="J205" s="264">
        <v>0</v>
      </c>
      <c r="K205" s="265">
        <f>E205*J205</f>
        <v>0</v>
      </c>
      <c r="O205" s="257">
        <v>2</v>
      </c>
      <c r="AA205" s="232">
        <v>1</v>
      </c>
      <c r="AB205" s="232">
        <v>1</v>
      </c>
      <c r="AC205" s="232">
        <v>1</v>
      </c>
      <c r="AZ205" s="232">
        <v>1</v>
      </c>
      <c r="BA205" s="232">
        <f>IF(AZ205=1,G205,0)</f>
        <v>0</v>
      </c>
      <c r="BB205" s="232">
        <f>IF(AZ205=2,G205,0)</f>
        <v>0</v>
      </c>
      <c r="BC205" s="232">
        <f>IF(AZ205=3,G205,0)</f>
        <v>0</v>
      </c>
      <c r="BD205" s="232">
        <f>IF(AZ205=4,G205,0)</f>
        <v>0</v>
      </c>
      <c r="BE205" s="232">
        <f>IF(AZ205=5,G205,0)</f>
        <v>0</v>
      </c>
      <c r="CA205" s="257">
        <v>1</v>
      </c>
      <c r="CB205" s="257">
        <v>1</v>
      </c>
    </row>
    <row r="206" spans="1:80" ht="21">
      <c r="A206" s="266"/>
      <c r="B206" s="269"/>
      <c r="C206" s="325" t="s">
        <v>384</v>
      </c>
      <c r="D206" s="326"/>
      <c r="E206" s="270">
        <v>98</v>
      </c>
      <c r="F206" s="271"/>
      <c r="G206" s="272"/>
      <c r="H206" s="273"/>
      <c r="I206" s="267"/>
      <c r="J206" s="274"/>
      <c r="K206" s="267"/>
      <c r="M206" s="268" t="s">
        <v>384</v>
      </c>
      <c r="O206" s="257"/>
    </row>
    <row r="207" spans="1:80" ht="20.399999999999999">
      <c r="A207" s="258">
        <v>80</v>
      </c>
      <c r="B207" s="259" t="s">
        <v>385</v>
      </c>
      <c r="C207" s="260" t="s">
        <v>386</v>
      </c>
      <c r="D207" s="261" t="s">
        <v>262</v>
      </c>
      <c r="E207" s="262">
        <v>18.25</v>
      </c>
      <c r="F207" s="262">
        <v>0</v>
      </c>
      <c r="G207" s="263">
        <f>E207*F207</f>
        <v>0</v>
      </c>
      <c r="H207" s="264">
        <v>0</v>
      </c>
      <c r="I207" s="265">
        <f>E207*H207</f>
        <v>0</v>
      </c>
      <c r="J207" s="264">
        <v>0</v>
      </c>
      <c r="K207" s="265">
        <f>E207*J207</f>
        <v>0</v>
      </c>
      <c r="O207" s="257">
        <v>2</v>
      </c>
      <c r="AA207" s="232">
        <v>1</v>
      </c>
      <c r="AB207" s="232">
        <v>1</v>
      </c>
      <c r="AC207" s="232">
        <v>1</v>
      </c>
      <c r="AZ207" s="232">
        <v>1</v>
      </c>
      <c r="BA207" s="232">
        <f>IF(AZ207=1,G207,0)</f>
        <v>0</v>
      </c>
      <c r="BB207" s="232">
        <f>IF(AZ207=2,G207,0)</f>
        <v>0</v>
      </c>
      <c r="BC207" s="232">
        <f>IF(AZ207=3,G207,0)</f>
        <v>0</v>
      </c>
      <c r="BD207" s="232">
        <f>IF(AZ207=4,G207,0)</f>
        <v>0</v>
      </c>
      <c r="BE207" s="232">
        <f>IF(AZ207=5,G207,0)</f>
        <v>0</v>
      </c>
      <c r="CA207" s="257">
        <v>1</v>
      </c>
      <c r="CB207" s="257">
        <v>1</v>
      </c>
    </row>
    <row r="208" spans="1:80">
      <c r="A208" s="266"/>
      <c r="B208" s="269"/>
      <c r="C208" s="325" t="s">
        <v>387</v>
      </c>
      <c r="D208" s="326"/>
      <c r="E208" s="270">
        <v>10.25</v>
      </c>
      <c r="F208" s="271"/>
      <c r="G208" s="272"/>
      <c r="H208" s="273"/>
      <c r="I208" s="267"/>
      <c r="J208" s="274"/>
      <c r="K208" s="267"/>
      <c r="M208" s="268" t="s">
        <v>387</v>
      </c>
      <c r="O208" s="257"/>
    </row>
    <row r="209" spans="1:80">
      <c r="A209" s="266"/>
      <c r="B209" s="269"/>
      <c r="C209" s="325" t="s">
        <v>388</v>
      </c>
      <c r="D209" s="326"/>
      <c r="E209" s="270">
        <v>8</v>
      </c>
      <c r="F209" s="271"/>
      <c r="G209" s="272"/>
      <c r="H209" s="273"/>
      <c r="I209" s="267"/>
      <c r="J209" s="274"/>
      <c r="K209" s="267"/>
      <c r="M209" s="268" t="s">
        <v>388</v>
      </c>
      <c r="O209" s="257"/>
    </row>
    <row r="210" spans="1:80" ht="20.399999999999999">
      <c r="A210" s="258">
        <v>81</v>
      </c>
      <c r="B210" s="259" t="s">
        <v>389</v>
      </c>
      <c r="C210" s="260" t="s">
        <v>390</v>
      </c>
      <c r="D210" s="261" t="s">
        <v>115</v>
      </c>
      <c r="E210" s="262">
        <v>2</v>
      </c>
      <c r="F210" s="262">
        <v>0</v>
      </c>
      <c r="G210" s="263">
        <f>E210*F210</f>
        <v>0</v>
      </c>
      <c r="H210" s="264">
        <v>0</v>
      </c>
      <c r="I210" s="265">
        <f>E210*H210</f>
        <v>0</v>
      </c>
      <c r="J210" s="264">
        <v>0</v>
      </c>
      <c r="K210" s="265">
        <f>E210*J210</f>
        <v>0</v>
      </c>
      <c r="O210" s="257">
        <v>2</v>
      </c>
      <c r="AA210" s="232">
        <v>1</v>
      </c>
      <c r="AB210" s="232">
        <v>1</v>
      </c>
      <c r="AC210" s="232">
        <v>1</v>
      </c>
      <c r="AZ210" s="232">
        <v>1</v>
      </c>
      <c r="BA210" s="232">
        <f>IF(AZ210=1,G210,0)</f>
        <v>0</v>
      </c>
      <c r="BB210" s="232">
        <f>IF(AZ210=2,G210,0)</f>
        <v>0</v>
      </c>
      <c r="BC210" s="232">
        <f>IF(AZ210=3,G210,0)</f>
        <v>0</v>
      </c>
      <c r="BD210" s="232">
        <f>IF(AZ210=4,G210,0)</f>
        <v>0</v>
      </c>
      <c r="BE210" s="232">
        <f>IF(AZ210=5,G210,0)</f>
        <v>0</v>
      </c>
      <c r="CA210" s="257">
        <v>1</v>
      </c>
      <c r="CB210" s="257">
        <v>1</v>
      </c>
    </row>
    <row r="211" spans="1:80">
      <c r="A211" s="275"/>
      <c r="B211" s="276" t="s">
        <v>101</v>
      </c>
      <c r="C211" s="277" t="s">
        <v>339</v>
      </c>
      <c r="D211" s="278"/>
      <c r="E211" s="279"/>
      <c r="F211" s="280"/>
      <c r="G211" s="281">
        <f>SUM(G173:G210)</f>
        <v>0</v>
      </c>
      <c r="H211" s="282"/>
      <c r="I211" s="283">
        <f>SUM(I173:I210)</f>
        <v>0</v>
      </c>
      <c r="J211" s="282"/>
      <c r="K211" s="283">
        <f>SUM(K173:K210)</f>
        <v>0</v>
      </c>
      <c r="O211" s="257">
        <v>4</v>
      </c>
      <c r="BA211" s="284">
        <f>SUM(BA173:BA210)</f>
        <v>0</v>
      </c>
      <c r="BB211" s="284">
        <f>SUM(BB173:BB210)</f>
        <v>0</v>
      </c>
      <c r="BC211" s="284">
        <f>SUM(BC173:BC210)</f>
        <v>0</v>
      </c>
      <c r="BD211" s="284">
        <f>SUM(BD173:BD210)</f>
        <v>0</v>
      </c>
      <c r="BE211" s="284">
        <f>SUM(BE173:BE210)</f>
        <v>0</v>
      </c>
    </row>
    <row r="212" spans="1:80">
      <c r="A212" s="247" t="s">
        <v>97</v>
      </c>
      <c r="B212" s="248" t="s">
        <v>391</v>
      </c>
      <c r="C212" s="249" t="s">
        <v>392</v>
      </c>
      <c r="D212" s="250"/>
      <c r="E212" s="251"/>
      <c r="F212" s="251"/>
      <c r="G212" s="252"/>
      <c r="H212" s="253"/>
      <c r="I212" s="254"/>
      <c r="J212" s="255"/>
      <c r="K212" s="256"/>
      <c r="O212" s="257">
        <v>1</v>
      </c>
    </row>
    <row r="213" spans="1:80" ht="20.399999999999999">
      <c r="A213" s="258">
        <v>82</v>
      </c>
      <c r="B213" s="259" t="s">
        <v>394</v>
      </c>
      <c r="C213" s="260" t="s">
        <v>395</v>
      </c>
      <c r="D213" s="261" t="s">
        <v>118</v>
      </c>
      <c r="E213" s="262">
        <v>2</v>
      </c>
      <c r="F213" s="262">
        <v>0</v>
      </c>
      <c r="G213" s="263">
        <f>E213*F213</f>
        <v>0</v>
      </c>
      <c r="H213" s="264">
        <v>0</v>
      </c>
      <c r="I213" s="265">
        <f>E213*H213</f>
        <v>0</v>
      </c>
      <c r="J213" s="264">
        <v>0</v>
      </c>
      <c r="K213" s="265">
        <f>E213*J213</f>
        <v>0</v>
      </c>
      <c r="O213" s="257">
        <v>2</v>
      </c>
      <c r="AA213" s="232">
        <v>1</v>
      </c>
      <c r="AB213" s="232">
        <v>1</v>
      </c>
      <c r="AC213" s="232">
        <v>1</v>
      </c>
      <c r="AZ213" s="232">
        <v>1</v>
      </c>
      <c r="BA213" s="232">
        <f>IF(AZ213=1,G213,0)</f>
        <v>0</v>
      </c>
      <c r="BB213" s="232">
        <f>IF(AZ213=2,G213,0)</f>
        <v>0</v>
      </c>
      <c r="BC213" s="232">
        <f>IF(AZ213=3,G213,0)</f>
        <v>0</v>
      </c>
      <c r="BD213" s="232">
        <f>IF(AZ213=4,G213,0)</f>
        <v>0</v>
      </c>
      <c r="BE213" s="232">
        <f>IF(AZ213=5,G213,0)</f>
        <v>0</v>
      </c>
      <c r="CA213" s="257">
        <v>1</v>
      </c>
      <c r="CB213" s="257">
        <v>1</v>
      </c>
    </row>
    <row r="214" spans="1:80">
      <c r="A214" s="266"/>
      <c r="B214" s="269"/>
      <c r="C214" s="325" t="s">
        <v>396</v>
      </c>
      <c r="D214" s="326"/>
      <c r="E214" s="270">
        <v>2</v>
      </c>
      <c r="F214" s="271"/>
      <c r="G214" s="272"/>
      <c r="H214" s="273"/>
      <c r="I214" s="267"/>
      <c r="J214" s="274"/>
      <c r="K214" s="267"/>
      <c r="M214" s="268" t="s">
        <v>396</v>
      </c>
      <c r="O214" s="257"/>
    </row>
    <row r="215" spans="1:80">
      <c r="A215" s="258">
        <v>83</v>
      </c>
      <c r="B215" s="259" t="s">
        <v>397</v>
      </c>
      <c r="C215" s="260" t="s">
        <v>398</v>
      </c>
      <c r="D215" s="261" t="s">
        <v>118</v>
      </c>
      <c r="E215" s="262">
        <v>1.63</v>
      </c>
      <c r="F215" s="262">
        <v>0</v>
      </c>
      <c r="G215" s="263">
        <f>E215*F215</f>
        <v>0</v>
      </c>
      <c r="H215" s="264">
        <v>0</v>
      </c>
      <c r="I215" s="265">
        <f>E215*H215</f>
        <v>0</v>
      </c>
      <c r="J215" s="264">
        <v>0</v>
      </c>
      <c r="K215" s="265">
        <f>E215*J215</f>
        <v>0</v>
      </c>
      <c r="O215" s="257">
        <v>2</v>
      </c>
      <c r="AA215" s="232">
        <v>1</v>
      </c>
      <c r="AB215" s="232">
        <v>1</v>
      </c>
      <c r="AC215" s="232">
        <v>1</v>
      </c>
      <c r="AZ215" s="232">
        <v>1</v>
      </c>
      <c r="BA215" s="232">
        <f>IF(AZ215=1,G215,0)</f>
        <v>0</v>
      </c>
      <c r="BB215" s="232">
        <f>IF(AZ215=2,G215,0)</f>
        <v>0</v>
      </c>
      <c r="BC215" s="232">
        <f>IF(AZ215=3,G215,0)</f>
        <v>0</v>
      </c>
      <c r="BD215" s="232">
        <f>IF(AZ215=4,G215,0)</f>
        <v>0</v>
      </c>
      <c r="BE215" s="232">
        <f>IF(AZ215=5,G215,0)</f>
        <v>0</v>
      </c>
      <c r="CA215" s="257">
        <v>1</v>
      </c>
      <c r="CB215" s="257">
        <v>1</v>
      </c>
    </row>
    <row r="216" spans="1:80">
      <c r="A216" s="258">
        <v>84</v>
      </c>
      <c r="B216" s="259" t="s">
        <v>399</v>
      </c>
      <c r="C216" s="260" t="s">
        <v>400</v>
      </c>
      <c r="D216" s="261" t="s">
        <v>112</v>
      </c>
      <c r="E216" s="262">
        <v>1</v>
      </c>
      <c r="F216" s="262">
        <v>0</v>
      </c>
      <c r="G216" s="263">
        <f>E216*F216</f>
        <v>0</v>
      </c>
      <c r="H216" s="264">
        <v>0</v>
      </c>
      <c r="I216" s="265">
        <f>E216*H216</f>
        <v>0</v>
      </c>
      <c r="J216" s="264">
        <v>0</v>
      </c>
      <c r="K216" s="265">
        <f>E216*J216</f>
        <v>0</v>
      </c>
      <c r="O216" s="257">
        <v>2</v>
      </c>
      <c r="AA216" s="232">
        <v>1</v>
      </c>
      <c r="AB216" s="232">
        <v>0</v>
      </c>
      <c r="AC216" s="232">
        <v>0</v>
      </c>
      <c r="AZ216" s="232">
        <v>1</v>
      </c>
      <c r="BA216" s="232">
        <f>IF(AZ216=1,G216,0)</f>
        <v>0</v>
      </c>
      <c r="BB216" s="232">
        <f>IF(AZ216=2,G216,0)</f>
        <v>0</v>
      </c>
      <c r="BC216" s="232">
        <f>IF(AZ216=3,G216,0)</f>
        <v>0</v>
      </c>
      <c r="BD216" s="232">
        <f>IF(AZ216=4,G216,0)</f>
        <v>0</v>
      </c>
      <c r="BE216" s="232">
        <f>IF(AZ216=5,G216,0)</f>
        <v>0</v>
      </c>
      <c r="CA216" s="257">
        <v>1</v>
      </c>
      <c r="CB216" s="257">
        <v>0</v>
      </c>
    </row>
    <row r="217" spans="1:80">
      <c r="A217" s="266"/>
      <c r="B217" s="269"/>
      <c r="C217" s="325" t="s">
        <v>401</v>
      </c>
      <c r="D217" s="326"/>
      <c r="E217" s="270">
        <v>1</v>
      </c>
      <c r="F217" s="271"/>
      <c r="G217" s="272"/>
      <c r="H217" s="273"/>
      <c r="I217" s="267"/>
      <c r="J217" s="274"/>
      <c r="K217" s="267"/>
      <c r="M217" s="268" t="s">
        <v>401</v>
      </c>
      <c r="O217" s="257"/>
    </row>
    <row r="218" spans="1:80">
      <c r="A218" s="258">
        <v>85</v>
      </c>
      <c r="B218" s="259" t="s">
        <v>402</v>
      </c>
      <c r="C218" s="260" t="s">
        <v>403</v>
      </c>
      <c r="D218" s="261" t="s">
        <v>112</v>
      </c>
      <c r="E218" s="262">
        <v>12.5</v>
      </c>
      <c r="F218" s="262">
        <v>0</v>
      </c>
      <c r="G218" s="263">
        <f>E218*F218</f>
        <v>0</v>
      </c>
      <c r="H218" s="264">
        <v>0</v>
      </c>
      <c r="I218" s="265">
        <f>E218*H218</f>
        <v>0</v>
      </c>
      <c r="J218" s="264">
        <v>0</v>
      </c>
      <c r="K218" s="265">
        <f>E218*J218</f>
        <v>0</v>
      </c>
      <c r="O218" s="257">
        <v>2</v>
      </c>
      <c r="AA218" s="232">
        <v>1</v>
      </c>
      <c r="AB218" s="232">
        <v>1</v>
      </c>
      <c r="AC218" s="232">
        <v>1</v>
      </c>
      <c r="AZ218" s="232">
        <v>1</v>
      </c>
      <c r="BA218" s="232">
        <f>IF(AZ218=1,G218,0)</f>
        <v>0</v>
      </c>
      <c r="BB218" s="232">
        <f>IF(AZ218=2,G218,0)</f>
        <v>0</v>
      </c>
      <c r="BC218" s="232">
        <f>IF(AZ218=3,G218,0)</f>
        <v>0</v>
      </c>
      <c r="BD218" s="232">
        <f>IF(AZ218=4,G218,0)</f>
        <v>0</v>
      </c>
      <c r="BE218" s="232">
        <f>IF(AZ218=5,G218,0)</f>
        <v>0</v>
      </c>
      <c r="CA218" s="257">
        <v>1</v>
      </c>
      <c r="CB218" s="257">
        <v>1</v>
      </c>
    </row>
    <row r="219" spans="1:80" ht="20.399999999999999">
      <c r="A219" s="258">
        <v>86</v>
      </c>
      <c r="B219" s="259" t="s">
        <v>404</v>
      </c>
      <c r="C219" s="260" t="s">
        <v>405</v>
      </c>
      <c r="D219" s="261" t="s">
        <v>112</v>
      </c>
      <c r="E219" s="262">
        <v>14.5</v>
      </c>
      <c r="F219" s="262">
        <v>0</v>
      </c>
      <c r="G219" s="263">
        <f>E219*F219</f>
        <v>0</v>
      </c>
      <c r="H219" s="264">
        <v>0</v>
      </c>
      <c r="I219" s="265">
        <f>E219*H219</f>
        <v>0</v>
      </c>
      <c r="J219" s="264">
        <v>0</v>
      </c>
      <c r="K219" s="265">
        <f>E219*J219</f>
        <v>0</v>
      </c>
      <c r="O219" s="257">
        <v>2</v>
      </c>
      <c r="AA219" s="232">
        <v>1</v>
      </c>
      <c r="AB219" s="232">
        <v>1</v>
      </c>
      <c r="AC219" s="232">
        <v>1</v>
      </c>
      <c r="AZ219" s="232">
        <v>1</v>
      </c>
      <c r="BA219" s="232">
        <f>IF(AZ219=1,G219,0)</f>
        <v>0</v>
      </c>
      <c r="BB219" s="232">
        <f>IF(AZ219=2,G219,0)</f>
        <v>0</v>
      </c>
      <c r="BC219" s="232">
        <f>IF(AZ219=3,G219,0)</f>
        <v>0</v>
      </c>
      <c r="BD219" s="232">
        <f>IF(AZ219=4,G219,0)</f>
        <v>0</v>
      </c>
      <c r="BE219" s="232">
        <f>IF(AZ219=5,G219,0)</f>
        <v>0</v>
      </c>
      <c r="CA219" s="257">
        <v>1</v>
      </c>
      <c r="CB219" s="257">
        <v>1</v>
      </c>
    </row>
    <row r="220" spans="1:80">
      <c r="A220" s="275"/>
      <c r="B220" s="276" t="s">
        <v>101</v>
      </c>
      <c r="C220" s="277" t="s">
        <v>393</v>
      </c>
      <c r="D220" s="278"/>
      <c r="E220" s="279"/>
      <c r="F220" s="280"/>
      <c r="G220" s="281">
        <f>SUM(G212:G219)</f>
        <v>0</v>
      </c>
      <c r="H220" s="282"/>
      <c r="I220" s="283">
        <f>SUM(I212:I219)</f>
        <v>0</v>
      </c>
      <c r="J220" s="282"/>
      <c r="K220" s="283">
        <f>SUM(K212:K219)</f>
        <v>0</v>
      </c>
      <c r="O220" s="257">
        <v>4</v>
      </c>
      <c r="BA220" s="284">
        <f>SUM(BA212:BA219)</f>
        <v>0</v>
      </c>
      <c r="BB220" s="284">
        <f>SUM(BB212:BB219)</f>
        <v>0</v>
      </c>
      <c r="BC220" s="284">
        <f>SUM(BC212:BC219)</f>
        <v>0</v>
      </c>
      <c r="BD220" s="284">
        <f>SUM(BD212:BD219)</f>
        <v>0</v>
      </c>
      <c r="BE220" s="284">
        <f>SUM(BE212:BE219)</f>
        <v>0</v>
      </c>
    </row>
    <row r="221" spans="1:80">
      <c r="A221" s="247" t="s">
        <v>97</v>
      </c>
      <c r="B221" s="248" t="s">
        <v>406</v>
      </c>
      <c r="C221" s="249" t="s">
        <v>407</v>
      </c>
      <c r="D221" s="250"/>
      <c r="E221" s="251"/>
      <c r="F221" s="251"/>
      <c r="G221" s="252"/>
      <c r="H221" s="253"/>
      <c r="I221" s="254"/>
      <c r="J221" s="255"/>
      <c r="K221" s="256"/>
      <c r="O221" s="257">
        <v>1</v>
      </c>
    </row>
    <row r="222" spans="1:80" ht="20.399999999999999">
      <c r="A222" s="258">
        <v>87</v>
      </c>
      <c r="B222" s="259" t="s">
        <v>409</v>
      </c>
      <c r="C222" s="260" t="s">
        <v>410</v>
      </c>
      <c r="D222" s="261" t="s">
        <v>115</v>
      </c>
      <c r="E222" s="262">
        <v>8</v>
      </c>
      <c r="F222" s="262">
        <v>0</v>
      </c>
      <c r="G222" s="263">
        <f>E222*F222</f>
        <v>0</v>
      </c>
      <c r="H222" s="264">
        <v>0</v>
      </c>
      <c r="I222" s="265">
        <f>E222*H222</f>
        <v>0</v>
      </c>
      <c r="J222" s="264">
        <v>0</v>
      </c>
      <c r="K222" s="265">
        <f>E222*J222</f>
        <v>0</v>
      </c>
      <c r="O222" s="257">
        <v>2</v>
      </c>
      <c r="AA222" s="232">
        <v>1</v>
      </c>
      <c r="AB222" s="232">
        <v>1</v>
      </c>
      <c r="AC222" s="232">
        <v>1</v>
      </c>
      <c r="AZ222" s="232">
        <v>1</v>
      </c>
      <c r="BA222" s="232">
        <f>IF(AZ222=1,G222,0)</f>
        <v>0</v>
      </c>
      <c r="BB222" s="232">
        <f>IF(AZ222=2,G222,0)</f>
        <v>0</v>
      </c>
      <c r="BC222" s="232">
        <f>IF(AZ222=3,G222,0)</f>
        <v>0</v>
      </c>
      <c r="BD222" s="232">
        <f>IF(AZ222=4,G222,0)</f>
        <v>0</v>
      </c>
      <c r="BE222" s="232">
        <f>IF(AZ222=5,G222,0)</f>
        <v>0</v>
      </c>
      <c r="CA222" s="257">
        <v>1</v>
      </c>
      <c r="CB222" s="257">
        <v>1</v>
      </c>
    </row>
    <row r="223" spans="1:80">
      <c r="A223" s="266"/>
      <c r="B223" s="269"/>
      <c r="C223" s="325" t="s">
        <v>411</v>
      </c>
      <c r="D223" s="326"/>
      <c r="E223" s="270">
        <v>5</v>
      </c>
      <c r="F223" s="271"/>
      <c r="G223" s="272"/>
      <c r="H223" s="273"/>
      <c r="I223" s="267"/>
      <c r="J223" s="274"/>
      <c r="K223" s="267"/>
      <c r="M223" s="268" t="s">
        <v>411</v>
      </c>
      <c r="O223" s="257"/>
    </row>
    <row r="224" spans="1:80">
      <c r="A224" s="266"/>
      <c r="B224" s="269"/>
      <c r="C224" s="325" t="s">
        <v>179</v>
      </c>
      <c r="D224" s="326"/>
      <c r="E224" s="270">
        <v>3</v>
      </c>
      <c r="F224" s="271"/>
      <c r="G224" s="272"/>
      <c r="H224" s="273"/>
      <c r="I224" s="267"/>
      <c r="J224" s="274"/>
      <c r="K224" s="267"/>
      <c r="M224" s="268">
        <v>3</v>
      </c>
      <c r="O224" s="257"/>
    </row>
    <row r="225" spans="1:80" ht="20.399999999999999">
      <c r="A225" s="258">
        <v>88</v>
      </c>
      <c r="B225" s="259" t="s">
        <v>412</v>
      </c>
      <c r="C225" s="260" t="s">
        <v>413</v>
      </c>
      <c r="D225" s="261" t="s">
        <v>115</v>
      </c>
      <c r="E225" s="262">
        <v>1</v>
      </c>
      <c r="F225" s="262">
        <v>0</v>
      </c>
      <c r="G225" s="263">
        <f>E225*F225</f>
        <v>0</v>
      </c>
      <c r="H225" s="264">
        <v>0</v>
      </c>
      <c r="I225" s="265">
        <f>E225*H225</f>
        <v>0</v>
      </c>
      <c r="J225" s="264">
        <v>0</v>
      </c>
      <c r="K225" s="265">
        <f>E225*J225</f>
        <v>0</v>
      </c>
      <c r="O225" s="257">
        <v>2</v>
      </c>
      <c r="AA225" s="232">
        <v>1</v>
      </c>
      <c r="AB225" s="232">
        <v>1</v>
      </c>
      <c r="AC225" s="232">
        <v>1</v>
      </c>
      <c r="AZ225" s="232">
        <v>1</v>
      </c>
      <c r="BA225" s="232">
        <f>IF(AZ225=1,G225,0)</f>
        <v>0</v>
      </c>
      <c r="BB225" s="232">
        <f>IF(AZ225=2,G225,0)</f>
        <v>0</v>
      </c>
      <c r="BC225" s="232">
        <f>IF(AZ225=3,G225,0)</f>
        <v>0</v>
      </c>
      <c r="BD225" s="232">
        <f>IF(AZ225=4,G225,0)</f>
        <v>0</v>
      </c>
      <c r="BE225" s="232">
        <f>IF(AZ225=5,G225,0)</f>
        <v>0</v>
      </c>
      <c r="CA225" s="257">
        <v>1</v>
      </c>
      <c r="CB225" s="257">
        <v>1</v>
      </c>
    </row>
    <row r="226" spans="1:80">
      <c r="A226" s="266"/>
      <c r="B226" s="269"/>
      <c r="C226" s="325" t="s">
        <v>414</v>
      </c>
      <c r="D226" s="326"/>
      <c r="E226" s="270">
        <v>1</v>
      </c>
      <c r="F226" s="271"/>
      <c r="G226" s="272"/>
      <c r="H226" s="273"/>
      <c r="I226" s="267"/>
      <c r="J226" s="274"/>
      <c r="K226" s="267"/>
      <c r="M226" s="268" t="s">
        <v>414</v>
      </c>
      <c r="O226" s="257"/>
    </row>
    <row r="227" spans="1:80">
      <c r="A227" s="275"/>
      <c r="B227" s="276" t="s">
        <v>101</v>
      </c>
      <c r="C227" s="277" t="s">
        <v>408</v>
      </c>
      <c r="D227" s="278"/>
      <c r="E227" s="279"/>
      <c r="F227" s="280"/>
      <c r="G227" s="281">
        <f>SUM(G221:G226)</f>
        <v>0</v>
      </c>
      <c r="H227" s="282"/>
      <c r="I227" s="283">
        <f>SUM(I221:I226)</f>
        <v>0</v>
      </c>
      <c r="J227" s="282"/>
      <c r="K227" s="283">
        <f>SUM(K221:K226)</f>
        <v>0</v>
      </c>
      <c r="O227" s="257">
        <v>4</v>
      </c>
      <c r="BA227" s="284">
        <f>SUM(BA221:BA226)</f>
        <v>0</v>
      </c>
      <c r="BB227" s="284">
        <f>SUM(BB221:BB226)</f>
        <v>0</v>
      </c>
      <c r="BC227" s="284">
        <f>SUM(BC221:BC226)</f>
        <v>0</v>
      </c>
      <c r="BD227" s="284">
        <f>SUM(BD221:BD226)</f>
        <v>0</v>
      </c>
      <c r="BE227" s="284">
        <f>SUM(BE221:BE226)</f>
        <v>0</v>
      </c>
    </row>
    <row r="228" spans="1:80">
      <c r="A228" s="247" t="s">
        <v>97</v>
      </c>
      <c r="B228" s="248" t="s">
        <v>191</v>
      </c>
      <c r="C228" s="249" t="s">
        <v>415</v>
      </c>
      <c r="D228" s="250"/>
      <c r="E228" s="251"/>
      <c r="F228" s="251"/>
      <c r="G228" s="252"/>
      <c r="H228" s="253"/>
      <c r="I228" s="254"/>
      <c r="J228" s="255"/>
      <c r="K228" s="256"/>
      <c r="O228" s="257">
        <v>1</v>
      </c>
    </row>
    <row r="229" spans="1:80">
      <c r="A229" s="258">
        <v>89</v>
      </c>
      <c r="B229" s="259" t="s">
        <v>417</v>
      </c>
      <c r="C229" s="260" t="s">
        <v>418</v>
      </c>
      <c r="D229" s="261" t="s">
        <v>115</v>
      </c>
      <c r="E229" s="262">
        <v>1</v>
      </c>
      <c r="F229" s="262">
        <v>0</v>
      </c>
      <c r="G229" s="263">
        <f>E229*F229</f>
        <v>0</v>
      </c>
      <c r="H229" s="264">
        <v>0</v>
      </c>
      <c r="I229" s="265">
        <f>E229*H229</f>
        <v>0</v>
      </c>
      <c r="J229" s="264">
        <v>0</v>
      </c>
      <c r="K229" s="265">
        <f>E229*J229</f>
        <v>0</v>
      </c>
      <c r="O229" s="257">
        <v>2</v>
      </c>
      <c r="AA229" s="232">
        <v>1</v>
      </c>
      <c r="AB229" s="232">
        <v>1</v>
      </c>
      <c r="AC229" s="232">
        <v>1</v>
      </c>
      <c r="AZ229" s="232">
        <v>1</v>
      </c>
      <c r="BA229" s="232">
        <f>IF(AZ229=1,G229,0)</f>
        <v>0</v>
      </c>
      <c r="BB229" s="232">
        <f>IF(AZ229=2,G229,0)</f>
        <v>0</v>
      </c>
      <c r="BC229" s="232">
        <f>IF(AZ229=3,G229,0)</f>
        <v>0</v>
      </c>
      <c r="BD229" s="232">
        <f>IF(AZ229=4,G229,0)</f>
        <v>0</v>
      </c>
      <c r="BE229" s="232">
        <f>IF(AZ229=5,G229,0)</f>
        <v>0</v>
      </c>
      <c r="CA229" s="257">
        <v>1</v>
      </c>
      <c r="CB229" s="257">
        <v>1</v>
      </c>
    </row>
    <row r="230" spans="1:80">
      <c r="A230" s="275"/>
      <c r="B230" s="276" t="s">
        <v>101</v>
      </c>
      <c r="C230" s="277" t="s">
        <v>416</v>
      </c>
      <c r="D230" s="278"/>
      <c r="E230" s="279"/>
      <c r="F230" s="280"/>
      <c r="G230" s="281">
        <f>SUM(G228:G229)</f>
        <v>0</v>
      </c>
      <c r="H230" s="282"/>
      <c r="I230" s="283">
        <f>SUM(I228:I229)</f>
        <v>0</v>
      </c>
      <c r="J230" s="282"/>
      <c r="K230" s="283">
        <f>SUM(K228:K229)</f>
        <v>0</v>
      </c>
      <c r="O230" s="257">
        <v>4</v>
      </c>
      <c r="BA230" s="284">
        <f>SUM(BA228:BA229)</f>
        <v>0</v>
      </c>
      <c r="BB230" s="284">
        <f>SUM(BB228:BB229)</f>
        <v>0</v>
      </c>
      <c r="BC230" s="284">
        <f>SUM(BC228:BC229)</f>
        <v>0</v>
      </c>
      <c r="BD230" s="284">
        <f>SUM(BD228:BD229)</f>
        <v>0</v>
      </c>
      <c r="BE230" s="284">
        <f>SUM(BE228:BE229)</f>
        <v>0</v>
      </c>
    </row>
    <row r="231" spans="1:80">
      <c r="A231" s="247" t="s">
        <v>97</v>
      </c>
      <c r="B231" s="248" t="s">
        <v>419</v>
      </c>
      <c r="C231" s="249" t="s">
        <v>420</v>
      </c>
      <c r="D231" s="250"/>
      <c r="E231" s="251"/>
      <c r="F231" s="251"/>
      <c r="G231" s="252"/>
      <c r="H231" s="253"/>
      <c r="I231" s="254"/>
      <c r="J231" s="255"/>
      <c r="K231" s="256"/>
      <c r="O231" s="257">
        <v>1</v>
      </c>
    </row>
    <row r="232" spans="1:80">
      <c r="A232" s="258">
        <v>90</v>
      </c>
      <c r="B232" s="259" t="s">
        <v>422</v>
      </c>
      <c r="C232" s="260" t="s">
        <v>423</v>
      </c>
      <c r="D232" s="261" t="s">
        <v>112</v>
      </c>
      <c r="E232" s="262">
        <v>480</v>
      </c>
      <c r="F232" s="262">
        <v>0</v>
      </c>
      <c r="G232" s="263">
        <f>E232*F232</f>
        <v>0</v>
      </c>
      <c r="H232" s="264">
        <v>0</v>
      </c>
      <c r="I232" s="265">
        <f>E232*H232</f>
        <v>0</v>
      </c>
      <c r="J232" s="264">
        <v>0</v>
      </c>
      <c r="K232" s="265">
        <f>E232*J232</f>
        <v>0</v>
      </c>
      <c r="O232" s="257">
        <v>2</v>
      </c>
      <c r="AA232" s="232">
        <v>1</v>
      </c>
      <c r="AB232" s="232">
        <v>1</v>
      </c>
      <c r="AC232" s="232">
        <v>1</v>
      </c>
      <c r="AZ232" s="232">
        <v>1</v>
      </c>
      <c r="BA232" s="232">
        <f>IF(AZ232=1,G232,0)</f>
        <v>0</v>
      </c>
      <c r="BB232" s="232">
        <f>IF(AZ232=2,G232,0)</f>
        <v>0</v>
      </c>
      <c r="BC232" s="232">
        <f>IF(AZ232=3,G232,0)</f>
        <v>0</v>
      </c>
      <c r="BD232" s="232">
        <f>IF(AZ232=4,G232,0)</f>
        <v>0</v>
      </c>
      <c r="BE232" s="232">
        <f>IF(AZ232=5,G232,0)</f>
        <v>0</v>
      </c>
      <c r="CA232" s="257">
        <v>1</v>
      </c>
      <c r="CB232" s="257">
        <v>1</v>
      </c>
    </row>
    <row r="233" spans="1:80">
      <c r="A233" s="258">
        <v>91</v>
      </c>
      <c r="B233" s="259" t="s">
        <v>424</v>
      </c>
      <c r="C233" s="260" t="s">
        <v>425</v>
      </c>
      <c r="D233" s="261" t="s">
        <v>112</v>
      </c>
      <c r="E233" s="262">
        <v>1440</v>
      </c>
      <c r="F233" s="262">
        <v>0</v>
      </c>
      <c r="G233" s="263">
        <f>E233*F233</f>
        <v>0</v>
      </c>
      <c r="H233" s="264">
        <v>0</v>
      </c>
      <c r="I233" s="265">
        <f>E233*H233</f>
        <v>0</v>
      </c>
      <c r="J233" s="264">
        <v>0</v>
      </c>
      <c r="K233" s="265">
        <f>E233*J233</f>
        <v>0</v>
      </c>
      <c r="O233" s="257">
        <v>2</v>
      </c>
      <c r="AA233" s="232">
        <v>1</v>
      </c>
      <c r="AB233" s="232">
        <v>1</v>
      </c>
      <c r="AC233" s="232">
        <v>1</v>
      </c>
      <c r="AZ233" s="232">
        <v>1</v>
      </c>
      <c r="BA233" s="232">
        <f>IF(AZ233=1,G233,0)</f>
        <v>0</v>
      </c>
      <c r="BB233" s="232">
        <f>IF(AZ233=2,G233,0)</f>
        <v>0</v>
      </c>
      <c r="BC233" s="232">
        <f>IF(AZ233=3,G233,0)</f>
        <v>0</v>
      </c>
      <c r="BD233" s="232">
        <f>IF(AZ233=4,G233,0)</f>
        <v>0</v>
      </c>
      <c r="BE233" s="232">
        <f>IF(AZ233=5,G233,0)</f>
        <v>0</v>
      </c>
      <c r="CA233" s="257">
        <v>1</v>
      </c>
      <c r="CB233" s="257">
        <v>1</v>
      </c>
    </row>
    <row r="234" spans="1:80">
      <c r="A234" s="266"/>
      <c r="B234" s="269"/>
      <c r="C234" s="325" t="s">
        <v>426</v>
      </c>
      <c r="D234" s="326"/>
      <c r="E234" s="270">
        <v>1440</v>
      </c>
      <c r="F234" s="271"/>
      <c r="G234" s="272"/>
      <c r="H234" s="273"/>
      <c r="I234" s="267"/>
      <c r="J234" s="274"/>
      <c r="K234" s="267"/>
      <c r="M234" s="268" t="s">
        <v>426</v>
      </c>
      <c r="O234" s="257"/>
    </row>
    <row r="235" spans="1:80">
      <c r="A235" s="258">
        <v>92</v>
      </c>
      <c r="B235" s="259" t="s">
        <v>427</v>
      </c>
      <c r="C235" s="260" t="s">
        <v>428</v>
      </c>
      <c r="D235" s="261" t="s">
        <v>112</v>
      </c>
      <c r="E235" s="262">
        <v>315.44</v>
      </c>
      <c r="F235" s="262">
        <v>0</v>
      </c>
      <c r="G235" s="263">
        <f>E235*F235</f>
        <v>0</v>
      </c>
      <c r="H235" s="264">
        <v>0</v>
      </c>
      <c r="I235" s="265">
        <f>E235*H235</f>
        <v>0</v>
      </c>
      <c r="J235" s="264">
        <v>0</v>
      </c>
      <c r="K235" s="265">
        <f>E235*J235</f>
        <v>0</v>
      </c>
      <c r="O235" s="257">
        <v>2</v>
      </c>
      <c r="AA235" s="232">
        <v>1</v>
      </c>
      <c r="AB235" s="232">
        <v>1</v>
      </c>
      <c r="AC235" s="232">
        <v>1</v>
      </c>
      <c r="AZ235" s="232">
        <v>1</v>
      </c>
      <c r="BA235" s="232">
        <f>IF(AZ235=1,G235,0)</f>
        <v>0</v>
      </c>
      <c r="BB235" s="232">
        <f>IF(AZ235=2,G235,0)</f>
        <v>0</v>
      </c>
      <c r="BC235" s="232">
        <f>IF(AZ235=3,G235,0)</f>
        <v>0</v>
      </c>
      <c r="BD235" s="232">
        <f>IF(AZ235=4,G235,0)</f>
        <v>0</v>
      </c>
      <c r="BE235" s="232">
        <f>IF(AZ235=5,G235,0)</f>
        <v>0</v>
      </c>
      <c r="CA235" s="257">
        <v>1</v>
      </c>
      <c r="CB235" s="257">
        <v>1</v>
      </c>
    </row>
    <row r="236" spans="1:80">
      <c r="A236" s="258">
        <v>93</v>
      </c>
      <c r="B236" s="259" t="s">
        <v>429</v>
      </c>
      <c r="C236" s="260" t="s">
        <v>430</v>
      </c>
      <c r="D236" s="261" t="s">
        <v>112</v>
      </c>
      <c r="E236" s="262">
        <v>480</v>
      </c>
      <c r="F236" s="262">
        <v>0</v>
      </c>
      <c r="G236" s="263">
        <f>E236*F236</f>
        <v>0</v>
      </c>
      <c r="H236" s="264">
        <v>0</v>
      </c>
      <c r="I236" s="265">
        <f>E236*H236</f>
        <v>0</v>
      </c>
      <c r="J236" s="264">
        <v>0</v>
      </c>
      <c r="K236" s="265">
        <f>E236*J236</f>
        <v>0</v>
      </c>
      <c r="O236" s="257">
        <v>2</v>
      </c>
      <c r="AA236" s="232">
        <v>1</v>
      </c>
      <c r="AB236" s="232">
        <v>1</v>
      </c>
      <c r="AC236" s="232">
        <v>1</v>
      </c>
      <c r="AZ236" s="232">
        <v>1</v>
      </c>
      <c r="BA236" s="232">
        <f>IF(AZ236=1,G236,0)</f>
        <v>0</v>
      </c>
      <c r="BB236" s="232">
        <f>IF(AZ236=2,G236,0)</f>
        <v>0</v>
      </c>
      <c r="BC236" s="232">
        <f>IF(AZ236=3,G236,0)</f>
        <v>0</v>
      </c>
      <c r="BD236" s="232">
        <f>IF(AZ236=4,G236,0)</f>
        <v>0</v>
      </c>
      <c r="BE236" s="232">
        <f>IF(AZ236=5,G236,0)</f>
        <v>0</v>
      </c>
      <c r="CA236" s="257">
        <v>1</v>
      </c>
      <c r="CB236" s="257">
        <v>1</v>
      </c>
    </row>
    <row r="237" spans="1:80">
      <c r="A237" s="275"/>
      <c r="B237" s="276" t="s">
        <v>101</v>
      </c>
      <c r="C237" s="277" t="s">
        <v>421</v>
      </c>
      <c r="D237" s="278"/>
      <c r="E237" s="279"/>
      <c r="F237" s="280"/>
      <c r="G237" s="281">
        <f>SUM(G231:G236)</f>
        <v>0</v>
      </c>
      <c r="H237" s="282"/>
      <c r="I237" s="283">
        <f>SUM(I231:I236)</f>
        <v>0</v>
      </c>
      <c r="J237" s="282"/>
      <c r="K237" s="283">
        <f>SUM(K231:K236)</f>
        <v>0</v>
      </c>
      <c r="O237" s="257">
        <v>4</v>
      </c>
      <c r="BA237" s="284">
        <f>SUM(BA231:BA236)</f>
        <v>0</v>
      </c>
      <c r="BB237" s="284">
        <f>SUM(BB231:BB236)</f>
        <v>0</v>
      </c>
      <c r="BC237" s="284">
        <f>SUM(BC231:BC236)</f>
        <v>0</v>
      </c>
      <c r="BD237" s="284">
        <f>SUM(BD231:BD236)</f>
        <v>0</v>
      </c>
      <c r="BE237" s="284">
        <f>SUM(BE231:BE236)</f>
        <v>0</v>
      </c>
    </row>
    <row r="238" spans="1:80">
      <c r="A238" s="247" t="s">
        <v>97</v>
      </c>
      <c r="B238" s="248" t="s">
        <v>431</v>
      </c>
      <c r="C238" s="249" t="s">
        <v>432</v>
      </c>
      <c r="D238" s="250"/>
      <c r="E238" s="251"/>
      <c r="F238" s="251"/>
      <c r="G238" s="252"/>
      <c r="H238" s="253"/>
      <c r="I238" s="254"/>
      <c r="J238" s="255"/>
      <c r="K238" s="256"/>
      <c r="O238" s="257">
        <v>1</v>
      </c>
    </row>
    <row r="239" spans="1:80">
      <c r="A239" s="258">
        <v>94</v>
      </c>
      <c r="B239" s="259" t="s">
        <v>434</v>
      </c>
      <c r="C239" s="260" t="s">
        <v>435</v>
      </c>
      <c r="D239" s="261" t="s">
        <v>112</v>
      </c>
      <c r="E239" s="262">
        <v>315.44</v>
      </c>
      <c r="F239" s="262">
        <v>0</v>
      </c>
      <c r="G239" s="263">
        <f>E239*F239</f>
        <v>0</v>
      </c>
      <c r="H239" s="264">
        <v>0</v>
      </c>
      <c r="I239" s="265">
        <f>E239*H239</f>
        <v>0</v>
      </c>
      <c r="J239" s="264">
        <v>0</v>
      </c>
      <c r="K239" s="265">
        <f>E239*J239</f>
        <v>0</v>
      </c>
      <c r="O239" s="257">
        <v>2</v>
      </c>
      <c r="AA239" s="232">
        <v>1</v>
      </c>
      <c r="AB239" s="232">
        <v>1</v>
      </c>
      <c r="AC239" s="232">
        <v>1</v>
      </c>
      <c r="AZ239" s="232">
        <v>1</v>
      </c>
      <c r="BA239" s="232">
        <f>IF(AZ239=1,G239,0)</f>
        <v>0</v>
      </c>
      <c r="BB239" s="232">
        <f>IF(AZ239=2,G239,0)</f>
        <v>0</v>
      </c>
      <c r="BC239" s="232">
        <f>IF(AZ239=3,G239,0)</f>
        <v>0</v>
      </c>
      <c r="BD239" s="232">
        <f>IF(AZ239=4,G239,0)</f>
        <v>0</v>
      </c>
      <c r="BE239" s="232">
        <f>IF(AZ239=5,G239,0)</f>
        <v>0</v>
      </c>
      <c r="CA239" s="257">
        <v>1</v>
      </c>
      <c r="CB239" s="257">
        <v>1</v>
      </c>
    </row>
    <row r="240" spans="1:80">
      <c r="A240" s="266"/>
      <c r="B240" s="269"/>
      <c r="C240" s="325" t="s">
        <v>436</v>
      </c>
      <c r="D240" s="326"/>
      <c r="E240" s="270">
        <v>288.54000000000002</v>
      </c>
      <c r="F240" s="271"/>
      <c r="G240" s="272"/>
      <c r="H240" s="273"/>
      <c r="I240" s="267"/>
      <c r="J240" s="274"/>
      <c r="K240" s="267"/>
      <c r="M240" s="268" t="s">
        <v>436</v>
      </c>
      <c r="O240" s="257"/>
    </row>
    <row r="241" spans="1:80">
      <c r="A241" s="266"/>
      <c r="B241" s="269"/>
      <c r="C241" s="325" t="s">
        <v>437</v>
      </c>
      <c r="D241" s="326"/>
      <c r="E241" s="270">
        <v>26.9</v>
      </c>
      <c r="F241" s="271"/>
      <c r="G241" s="272"/>
      <c r="H241" s="273"/>
      <c r="I241" s="267"/>
      <c r="J241" s="274"/>
      <c r="K241" s="267"/>
      <c r="M241" s="268" t="s">
        <v>437</v>
      </c>
      <c r="O241" s="257"/>
    </row>
    <row r="242" spans="1:80">
      <c r="A242" s="258">
        <v>95</v>
      </c>
      <c r="B242" s="259" t="s">
        <v>438</v>
      </c>
      <c r="C242" s="260" t="s">
        <v>439</v>
      </c>
      <c r="D242" s="261" t="s">
        <v>112</v>
      </c>
      <c r="E242" s="262">
        <v>118</v>
      </c>
      <c r="F242" s="262">
        <v>0</v>
      </c>
      <c r="G242" s="263">
        <f>E242*F242</f>
        <v>0</v>
      </c>
      <c r="H242" s="264">
        <v>0</v>
      </c>
      <c r="I242" s="265">
        <f>E242*H242</f>
        <v>0</v>
      </c>
      <c r="J242" s="264">
        <v>0</v>
      </c>
      <c r="K242" s="265">
        <f>E242*J242</f>
        <v>0</v>
      </c>
      <c r="O242" s="257">
        <v>2</v>
      </c>
      <c r="AA242" s="232">
        <v>1</v>
      </c>
      <c r="AB242" s="232">
        <v>1</v>
      </c>
      <c r="AC242" s="232">
        <v>1</v>
      </c>
      <c r="AZ242" s="232">
        <v>1</v>
      </c>
      <c r="BA242" s="232">
        <f>IF(AZ242=1,G242,0)</f>
        <v>0</v>
      </c>
      <c r="BB242" s="232">
        <f>IF(AZ242=2,G242,0)</f>
        <v>0</v>
      </c>
      <c r="BC242" s="232">
        <f>IF(AZ242=3,G242,0)</f>
        <v>0</v>
      </c>
      <c r="BD242" s="232">
        <f>IF(AZ242=4,G242,0)</f>
        <v>0</v>
      </c>
      <c r="BE242" s="232">
        <f>IF(AZ242=5,G242,0)</f>
        <v>0</v>
      </c>
      <c r="CA242" s="257">
        <v>1</v>
      </c>
      <c r="CB242" s="257">
        <v>1</v>
      </c>
    </row>
    <row r="243" spans="1:80">
      <c r="A243" s="275"/>
      <c r="B243" s="276" t="s">
        <v>101</v>
      </c>
      <c r="C243" s="277" t="s">
        <v>433</v>
      </c>
      <c r="D243" s="278"/>
      <c r="E243" s="279"/>
      <c r="F243" s="280"/>
      <c r="G243" s="281">
        <f>SUM(G238:G242)</f>
        <v>0</v>
      </c>
      <c r="H243" s="282"/>
      <c r="I243" s="283">
        <f>SUM(I238:I242)</f>
        <v>0</v>
      </c>
      <c r="J243" s="282"/>
      <c r="K243" s="283">
        <f>SUM(K238:K242)</f>
        <v>0</v>
      </c>
      <c r="O243" s="257">
        <v>4</v>
      </c>
      <c r="BA243" s="284">
        <f>SUM(BA238:BA242)</f>
        <v>0</v>
      </c>
      <c r="BB243" s="284">
        <f>SUM(BB238:BB242)</f>
        <v>0</v>
      </c>
      <c r="BC243" s="284">
        <f>SUM(BC238:BC242)</f>
        <v>0</v>
      </c>
      <c r="BD243" s="284">
        <f>SUM(BD238:BD242)</f>
        <v>0</v>
      </c>
      <c r="BE243" s="284">
        <f>SUM(BE238:BE242)</f>
        <v>0</v>
      </c>
    </row>
    <row r="244" spans="1:80">
      <c r="A244" s="247" t="s">
        <v>97</v>
      </c>
      <c r="B244" s="248" t="s">
        <v>440</v>
      </c>
      <c r="C244" s="249" t="s">
        <v>441</v>
      </c>
      <c r="D244" s="250"/>
      <c r="E244" s="251"/>
      <c r="F244" s="251"/>
      <c r="G244" s="252"/>
      <c r="H244" s="253"/>
      <c r="I244" s="254"/>
      <c r="J244" s="255"/>
      <c r="K244" s="256"/>
      <c r="O244" s="257">
        <v>1</v>
      </c>
    </row>
    <row r="245" spans="1:80">
      <c r="A245" s="258">
        <v>96</v>
      </c>
      <c r="B245" s="259" t="s">
        <v>443</v>
      </c>
      <c r="C245" s="260" t="s">
        <v>444</v>
      </c>
      <c r="D245" s="261" t="s">
        <v>118</v>
      </c>
      <c r="E245" s="262">
        <v>1</v>
      </c>
      <c r="F245" s="262">
        <v>0</v>
      </c>
      <c r="G245" s="263">
        <f>E245*F245</f>
        <v>0</v>
      </c>
      <c r="H245" s="264">
        <v>0</v>
      </c>
      <c r="I245" s="265">
        <f>E245*H245</f>
        <v>0</v>
      </c>
      <c r="J245" s="264">
        <v>0</v>
      </c>
      <c r="K245" s="265">
        <f>E245*J245</f>
        <v>0</v>
      </c>
      <c r="O245" s="257">
        <v>2</v>
      </c>
      <c r="AA245" s="232">
        <v>1</v>
      </c>
      <c r="AB245" s="232">
        <v>1</v>
      </c>
      <c r="AC245" s="232">
        <v>1</v>
      </c>
      <c r="AZ245" s="232">
        <v>1</v>
      </c>
      <c r="BA245" s="232">
        <f>IF(AZ245=1,G245,0)</f>
        <v>0</v>
      </c>
      <c r="BB245" s="232">
        <f>IF(AZ245=2,G245,0)</f>
        <v>0</v>
      </c>
      <c r="BC245" s="232">
        <f>IF(AZ245=3,G245,0)</f>
        <v>0</v>
      </c>
      <c r="BD245" s="232">
        <f>IF(AZ245=4,G245,0)</f>
        <v>0</v>
      </c>
      <c r="BE245" s="232">
        <f>IF(AZ245=5,G245,0)</f>
        <v>0</v>
      </c>
      <c r="CA245" s="257">
        <v>1</v>
      </c>
      <c r="CB245" s="257">
        <v>1</v>
      </c>
    </row>
    <row r="246" spans="1:80">
      <c r="A246" s="266"/>
      <c r="B246" s="269"/>
      <c r="C246" s="325" t="s">
        <v>445</v>
      </c>
      <c r="D246" s="326"/>
      <c r="E246" s="270">
        <v>1</v>
      </c>
      <c r="F246" s="271"/>
      <c r="G246" s="272"/>
      <c r="H246" s="273"/>
      <c r="I246" s="267"/>
      <c r="J246" s="274"/>
      <c r="K246" s="267"/>
      <c r="M246" s="268" t="s">
        <v>445</v>
      </c>
      <c r="O246" s="257"/>
    </row>
    <row r="247" spans="1:80">
      <c r="A247" s="258">
        <v>97</v>
      </c>
      <c r="B247" s="259" t="s">
        <v>446</v>
      </c>
      <c r="C247" s="260" t="s">
        <v>447</v>
      </c>
      <c r="D247" s="261" t="s">
        <v>112</v>
      </c>
      <c r="E247" s="262">
        <v>20</v>
      </c>
      <c r="F247" s="262">
        <v>0</v>
      </c>
      <c r="G247" s="263">
        <f>E247*F247</f>
        <v>0</v>
      </c>
      <c r="H247" s="264">
        <v>0</v>
      </c>
      <c r="I247" s="265">
        <f>E247*H247</f>
        <v>0</v>
      </c>
      <c r="J247" s="264">
        <v>0</v>
      </c>
      <c r="K247" s="265">
        <f>E247*J247</f>
        <v>0</v>
      </c>
      <c r="O247" s="257">
        <v>2</v>
      </c>
      <c r="AA247" s="232">
        <v>1</v>
      </c>
      <c r="AB247" s="232">
        <v>1</v>
      </c>
      <c r="AC247" s="232">
        <v>1</v>
      </c>
      <c r="AZ247" s="232">
        <v>1</v>
      </c>
      <c r="BA247" s="232">
        <f>IF(AZ247=1,G247,0)</f>
        <v>0</v>
      </c>
      <c r="BB247" s="232">
        <f>IF(AZ247=2,G247,0)</f>
        <v>0</v>
      </c>
      <c r="BC247" s="232">
        <f>IF(AZ247=3,G247,0)</f>
        <v>0</v>
      </c>
      <c r="BD247" s="232">
        <f>IF(AZ247=4,G247,0)</f>
        <v>0</v>
      </c>
      <c r="BE247" s="232">
        <f>IF(AZ247=5,G247,0)</f>
        <v>0</v>
      </c>
      <c r="CA247" s="257">
        <v>1</v>
      </c>
      <c r="CB247" s="257">
        <v>1</v>
      </c>
    </row>
    <row r="248" spans="1:80" ht="20.399999999999999">
      <c r="A248" s="258">
        <v>98</v>
      </c>
      <c r="B248" s="259" t="s">
        <v>448</v>
      </c>
      <c r="C248" s="260" t="s">
        <v>449</v>
      </c>
      <c r="D248" s="261" t="s">
        <v>112</v>
      </c>
      <c r="E248" s="262">
        <v>5</v>
      </c>
      <c r="F248" s="262">
        <v>0</v>
      </c>
      <c r="G248" s="263">
        <f>E248*F248</f>
        <v>0</v>
      </c>
      <c r="H248" s="264">
        <v>0</v>
      </c>
      <c r="I248" s="265">
        <f>E248*H248</f>
        <v>0</v>
      </c>
      <c r="J248" s="264">
        <v>0</v>
      </c>
      <c r="K248" s="265">
        <f>E248*J248</f>
        <v>0</v>
      </c>
      <c r="O248" s="257">
        <v>2</v>
      </c>
      <c r="AA248" s="232">
        <v>1</v>
      </c>
      <c r="AB248" s="232">
        <v>1</v>
      </c>
      <c r="AC248" s="232">
        <v>1</v>
      </c>
      <c r="AZ248" s="232">
        <v>1</v>
      </c>
      <c r="BA248" s="232">
        <f>IF(AZ248=1,G248,0)</f>
        <v>0</v>
      </c>
      <c r="BB248" s="232">
        <f>IF(AZ248=2,G248,0)</f>
        <v>0</v>
      </c>
      <c r="BC248" s="232">
        <f>IF(AZ248=3,G248,0)</f>
        <v>0</v>
      </c>
      <c r="BD248" s="232">
        <f>IF(AZ248=4,G248,0)</f>
        <v>0</v>
      </c>
      <c r="BE248" s="232">
        <f>IF(AZ248=5,G248,0)</f>
        <v>0</v>
      </c>
      <c r="CA248" s="257">
        <v>1</v>
      </c>
      <c r="CB248" s="257">
        <v>1</v>
      </c>
    </row>
    <row r="249" spans="1:80">
      <c r="A249" s="275"/>
      <c r="B249" s="276" t="s">
        <v>101</v>
      </c>
      <c r="C249" s="277" t="s">
        <v>442</v>
      </c>
      <c r="D249" s="278"/>
      <c r="E249" s="279"/>
      <c r="F249" s="280"/>
      <c r="G249" s="281">
        <f>SUM(G244:G248)</f>
        <v>0</v>
      </c>
      <c r="H249" s="282"/>
      <c r="I249" s="283">
        <f>SUM(I244:I248)</f>
        <v>0</v>
      </c>
      <c r="J249" s="282"/>
      <c r="K249" s="283">
        <f>SUM(K244:K248)</f>
        <v>0</v>
      </c>
      <c r="O249" s="257">
        <v>4</v>
      </c>
      <c r="BA249" s="284">
        <f>SUM(BA244:BA248)</f>
        <v>0</v>
      </c>
      <c r="BB249" s="284">
        <f>SUM(BB244:BB248)</f>
        <v>0</v>
      </c>
      <c r="BC249" s="284">
        <f>SUM(BC244:BC248)</f>
        <v>0</v>
      </c>
      <c r="BD249" s="284">
        <f>SUM(BD244:BD248)</f>
        <v>0</v>
      </c>
      <c r="BE249" s="284">
        <f>SUM(BE244:BE248)</f>
        <v>0</v>
      </c>
    </row>
    <row r="250" spans="1:80">
      <c r="A250" s="247" t="s">
        <v>97</v>
      </c>
      <c r="B250" s="248" t="s">
        <v>450</v>
      </c>
      <c r="C250" s="249" t="s">
        <v>451</v>
      </c>
      <c r="D250" s="250"/>
      <c r="E250" s="251"/>
      <c r="F250" s="251"/>
      <c r="G250" s="252"/>
      <c r="H250" s="253"/>
      <c r="I250" s="254"/>
      <c r="J250" s="255"/>
      <c r="K250" s="256"/>
      <c r="O250" s="257">
        <v>1</v>
      </c>
    </row>
    <row r="251" spans="1:80">
      <c r="A251" s="258">
        <v>99</v>
      </c>
      <c r="B251" s="259" t="s">
        <v>453</v>
      </c>
      <c r="C251" s="260" t="s">
        <v>454</v>
      </c>
      <c r="D251" s="261" t="s">
        <v>262</v>
      </c>
      <c r="E251" s="262">
        <v>86</v>
      </c>
      <c r="F251" s="262">
        <v>0</v>
      </c>
      <c r="G251" s="263">
        <f>E251*F251</f>
        <v>0</v>
      </c>
      <c r="H251" s="264">
        <v>0</v>
      </c>
      <c r="I251" s="265">
        <f>E251*H251</f>
        <v>0</v>
      </c>
      <c r="J251" s="264">
        <v>0</v>
      </c>
      <c r="K251" s="265">
        <f>E251*J251</f>
        <v>0</v>
      </c>
      <c r="O251" s="257">
        <v>2</v>
      </c>
      <c r="AA251" s="232">
        <v>1</v>
      </c>
      <c r="AB251" s="232">
        <v>1</v>
      </c>
      <c r="AC251" s="232">
        <v>1</v>
      </c>
      <c r="AZ251" s="232">
        <v>1</v>
      </c>
      <c r="BA251" s="232">
        <f>IF(AZ251=1,G251,0)</f>
        <v>0</v>
      </c>
      <c r="BB251" s="232">
        <f>IF(AZ251=2,G251,0)</f>
        <v>0</v>
      </c>
      <c r="BC251" s="232">
        <f>IF(AZ251=3,G251,0)</f>
        <v>0</v>
      </c>
      <c r="BD251" s="232">
        <f>IF(AZ251=4,G251,0)</f>
        <v>0</v>
      </c>
      <c r="BE251" s="232">
        <f>IF(AZ251=5,G251,0)</f>
        <v>0</v>
      </c>
      <c r="CA251" s="257">
        <v>1</v>
      </c>
      <c r="CB251" s="257">
        <v>1</v>
      </c>
    </row>
    <row r="252" spans="1:80" ht="21">
      <c r="A252" s="266"/>
      <c r="B252" s="269"/>
      <c r="C252" s="325" t="s">
        <v>455</v>
      </c>
      <c r="D252" s="326"/>
      <c r="E252" s="270">
        <v>86</v>
      </c>
      <c r="F252" s="271"/>
      <c r="G252" s="272"/>
      <c r="H252" s="273"/>
      <c r="I252" s="267"/>
      <c r="J252" s="274"/>
      <c r="K252" s="267"/>
      <c r="M252" s="268" t="s">
        <v>455</v>
      </c>
      <c r="O252" s="257"/>
    </row>
    <row r="253" spans="1:80">
      <c r="A253" s="275"/>
      <c r="B253" s="276" t="s">
        <v>101</v>
      </c>
      <c r="C253" s="277" t="s">
        <v>452</v>
      </c>
      <c r="D253" s="278"/>
      <c r="E253" s="279"/>
      <c r="F253" s="280"/>
      <c r="G253" s="281">
        <f>SUM(G250:G252)</f>
        <v>0</v>
      </c>
      <c r="H253" s="282"/>
      <c r="I253" s="283">
        <f>SUM(I250:I252)</f>
        <v>0</v>
      </c>
      <c r="J253" s="282"/>
      <c r="K253" s="283">
        <f>SUM(K250:K252)</f>
        <v>0</v>
      </c>
      <c r="O253" s="257">
        <v>4</v>
      </c>
      <c r="BA253" s="284">
        <f>SUM(BA250:BA252)</f>
        <v>0</v>
      </c>
      <c r="BB253" s="284">
        <f>SUM(BB250:BB252)</f>
        <v>0</v>
      </c>
      <c r="BC253" s="284">
        <f>SUM(BC250:BC252)</f>
        <v>0</v>
      </c>
      <c r="BD253" s="284">
        <f>SUM(BD250:BD252)</f>
        <v>0</v>
      </c>
      <c r="BE253" s="284">
        <f>SUM(BE250:BE252)</f>
        <v>0</v>
      </c>
    </row>
    <row r="254" spans="1:80">
      <c r="A254" s="247" t="s">
        <v>97</v>
      </c>
      <c r="B254" s="248" t="s">
        <v>456</v>
      </c>
      <c r="C254" s="249" t="s">
        <v>457</v>
      </c>
      <c r="D254" s="250"/>
      <c r="E254" s="251"/>
      <c r="F254" s="251"/>
      <c r="G254" s="252"/>
      <c r="H254" s="253"/>
      <c r="I254" s="254"/>
      <c r="J254" s="255"/>
      <c r="K254" s="256"/>
      <c r="O254" s="257">
        <v>1</v>
      </c>
    </row>
    <row r="255" spans="1:80">
      <c r="A255" s="258">
        <v>100</v>
      </c>
      <c r="B255" s="259" t="s">
        <v>459</v>
      </c>
      <c r="C255" s="260" t="s">
        <v>460</v>
      </c>
      <c r="D255" s="261" t="s">
        <v>153</v>
      </c>
      <c r="E255" s="262">
        <v>1.1479999999999999</v>
      </c>
      <c r="F255" s="262">
        <v>0</v>
      </c>
      <c r="G255" s="263">
        <f>E255*F255</f>
        <v>0</v>
      </c>
      <c r="H255" s="264">
        <v>0</v>
      </c>
      <c r="I255" s="265">
        <f>E255*H255</f>
        <v>0</v>
      </c>
      <c r="J255" s="264">
        <v>0</v>
      </c>
      <c r="K255" s="265">
        <f>E255*J255</f>
        <v>0</v>
      </c>
      <c r="O255" s="257">
        <v>2</v>
      </c>
      <c r="AA255" s="232">
        <v>1</v>
      </c>
      <c r="AB255" s="232">
        <v>1</v>
      </c>
      <c r="AC255" s="232">
        <v>1</v>
      </c>
      <c r="AZ255" s="232">
        <v>1</v>
      </c>
      <c r="BA255" s="232">
        <f>IF(AZ255=1,G255,0)</f>
        <v>0</v>
      </c>
      <c r="BB255" s="232">
        <f>IF(AZ255=2,G255,0)</f>
        <v>0</v>
      </c>
      <c r="BC255" s="232">
        <f>IF(AZ255=3,G255,0)</f>
        <v>0</v>
      </c>
      <c r="BD255" s="232">
        <f>IF(AZ255=4,G255,0)</f>
        <v>0</v>
      </c>
      <c r="BE255" s="232">
        <f>IF(AZ255=5,G255,0)</f>
        <v>0</v>
      </c>
      <c r="CA255" s="257">
        <v>1</v>
      </c>
      <c r="CB255" s="257">
        <v>1</v>
      </c>
    </row>
    <row r="256" spans="1:80">
      <c r="A256" s="258">
        <v>101</v>
      </c>
      <c r="B256" s="259" t="s">
        <v>461</v>
      </c>
      <c r="C256" s="260" t="s">
        <v>462</v>
      </c>
      <c r="D256" s="261" t="s">
        <v>153</v>
      </c>
      <c r="E256" s="262">
        <v>10.42</v>
      </c>
      <c r="F256" s="262">
        <v>0</v>
      </c>
      <c r="G256" s="263">
        <f>E256*F256</f>
        <v>0</v>
      </c>
      <c r="H256" s="264">
        <v>0</v>
      </c>
      <c r="I256" s="265">
        <f>E256*H256</f>
        <v>0</v>
      </c>
      <c r="J256" s="264">
        <v>0</v>
      </c>
      <c r="K256" s="265">
        <f>E256*J256</f>
        <v>0</v>
      </c>
      <c r="O256" s="257">
        <v>2</v>
      </c>
      <c r="AA256" s="232">
        <v>1</v>
      </c>
      <c r="AB256" s="232">
        <v>1</v>
      </c>
      <c r="AC256" s="232">
        <v>1</v>
      </c>
      <c r="AZ256" s="232">
        <v>1</v>
      </c>
      <c r="BA256" s="232">
        <f>IF(AZ256=1,G256,0)</f>
        <v>0</v>
      </c>
      <c r="BB256" s="232">
        <f>IF(AZ256=2,G256,0)</f>
        <v>0</v>
      </c>
      <c r="BC256" s="232">
        <f>IF(AZ256=3,G256,0)</f>
        <v>0</v>
      </c>
      <c r="BD256" s="232">
        <f>IF(AZ256=4,G256,0)</f>
        <v>0</v>
      </c>
      <c r="BE256" s="232">
        <f>IF(AZ256=5,G256,0)</f>
        <v>0</v>
      </c>
      <c r="CA256" s="257">
        <v>1</v>
      </c>
      <c r="CB256" s="257">
        <v>1</v>
      </c>
    </row>
    <row r="257" spans="1:80">
      <c r="A257" s="275"/>
      <c r="B257" s="276" t="s">
        <v>101</v>
      </c>
      <c r="C257" s="277" t="s">
        <v>458</v>
      </c>
      <c r="D257" s="278"/>
      <c r="E257" s="279"/>
      <c r="F257" s="280"/>
      <c r="G257" s="281">
        <f>SUM(G254:G256)</f>
        <v>0</v>
      </c>
      <c r="H257" s="282"/>
      <c r="I257" s="283">
        <f>SUM(I254:I256)</f>
        <v>0</v>
      </c>
      <c r="J257" s="282"/>
      <c r="K257" s="283">
        <f>SUM(K254:K256)</f>
        <v>0</v>
      </c>
      <c r="O257" s="257">
        <v>4</v>
      </c>
      <c r="BA257" s="284">
        <f>SUM(BA254:BA256)</f>
        <v>0</v>
      </c>
      <c r="BB257" s="284">
        <f>SUM(BB254:BB256)</f>
        <v>0</v>
      </c>
      <c r="BC257" s="284">
        <f>SUM(BC254:BC256)</f>
        <v>0</v>
      </c>
      <c r="BD257" s="284">
        <f>SUM(BD254:BD256)</f>
        <v>0</v>
      </c>
      <c r="BE257" s="284">
        <f>SUM(BE254:BE256)</f>
        <v>0</v>
      </c>
    </row>
    <row r="258" spans="1:80">
      <c r="A258" s="247" t="s">
        <v>97</v>
      </c>
      <c r="B258" s="248" t="s">
        <v>463</v>
      </c>
      <c r="C258" s="249" t="s">
        <v>464</v>
      </c>
      <c r="D258" s="250"/>
      <c r="E258" s="251"/>
      <c r="F258" s="251"/>
      <c r="G258" s="252"/>
      <c r="H258" s="253"/>
      <c r="I258" s="254"/>
      <c r="J258" s="255"/>
      <c r="K258" s="256"/>
      <c r="O258" s="257">
        <v>1</v>
      </c>
    </row>
    <row r="259" spans="1:80">
      <c r="A259" s="258">
        <v>102</v>
      </c>
      <c r="B259" s="259" t="s">
        <v>466</v>
      </c>
      <c r="C259" s="260" t="s">
        <v>467</v>
      </c>
      <c r="D259" s="261" t="s">
        <v>112</v>
      </c>
      <c r="E259" s="262">
        <v>25.3</v>
      </c>
      <c r="F259" s="262">
        <v>0</v>
      </c>
      <c r="G259" s="263">
        <f>E259*F259</f>
        <v>0</v>
      </c>
      <c r="H259" s="264">
        <v>0</v>
      </c>
      <c r="I259" s="265">
        <f>E259*H259</f>
        <v>0</v>
      </c>
      <c r="J259" s="264">
        <v>0</v>
      </c>
      <c r="K259" s="265">
        <f>E259*J259</f>
        <v>0</v>
      </c>
      <c r="O259" s="257">
        <v>2</v>
      </c>
      <c r="AA259" s="232">
        <v>2</v>
      </c>
      <c r="AB259" s="232">
        <v>7</v>
      </c>
      <c r="AC259" s="232">
        <v>7</v>
      </c>
      <c r="AZ259" s="232">
        <v>2</v>
      </c>
      <c r="BA259" s="232">
        <f>IF(AZ259=1,G259,0)</f>
        <v>0</v>
      </c>
      <c r="BB259" s="232">
        <f>IF(AZ259=2,G259,0)</f>
        <v>0</v>
      </c>
      <c r="BC259" s="232">
        <f>IF(AZ259=3,G259,0)</f>
        <v>0</v>
      </c>
      <c r="BD259" s="232">
        <f>IF(AZ259=4,G259,0)</f>
        <v>0</v>
      </c>
      <c r="BE259" s="232">
        <f>IF(AZ259=5,G259,0)</f>
        <v>0</v>
      </c>
      <c r="CA259" s="257">
        <v>2</v>
      </c>
      <c r="CB259" s="257">
        <v>7</v>
      </c>
    </row>
    <row r="260" spans="1:80" ht="21">
      <c r="A260" s="266"/>
      <c r="B260" s="269"/>
      <c r="C260" s="325" t="s">
        <v>468</v>
      </c>
      <c r="D260" s="326"/>
      <c r="E260" s="270">
        <v>0</v>
      </c>
      <c r="F260" s="271"/>
      <c r="G260" s="272"/>
      <c r="H260" s="273"/>
      <c r="I260" s="267"/>
      <c r="J260" s="274"/>
      <c r="K260" s="267"/>
      <c r="M260" s="268" t="s">
        <v>468</v>
      </c>
      <c r="O260" s="257"/>
    </row>
    <row r="261" spans="1:80">
      <c r="A261" s="266"/>
      <c r="B261" s="269"/>
      <c r="C261" s="325" t="s">
        <v>469</v>
      </c>
      <c r="D261" s="326"/>
      <c r="E261" s="270">
        <v>9</v>
      </c>
      <c r="F261" s="271"/>
      <c r="G261" s="272"/>
      <c r="H261" s="273"/>
      <c r="I261" s="267"/>
      <c r="J261" s="274"/>
      <c r="K261" s="267"/>
      <c r="M261" s="268" t="s">
        <v>469</v>
      </c>
      <c r="O261" s="257"/>
    </row>
    <row r="262" spans="1:80">
      <c r="A262" s="266"/>
      <c r="B262" s="269"/>
      <c r="C262" s="325" t="s">
        <v>470</v>
      </c>
      <c r="D262" s="326"/>
      <c r="E262" s="270">
        <v>8.3000000000000007</v>
      </c>
      <c r="F262" s="271"/>
      <c r="G262" s="272"/>
      <c r="H262" s="273"/>
      <c r="I262" s="267"/>
      <c r="J262" s="274"/>
      <c r="K262" s="267"/>
      <c r="M262" s="268" t="s">
        <v>470</v>
      </c>
      <c r="O262" s="257"/>
    </row>
    <row r="263" spans="1:80">
      <c r="A263" s="266"/>
      <c r="B263" s="269"/>
      <c r="C263" s="325" t="s">
        <v>471</v>
      </c>
      <c r="D263" s="326"/>
      <c r="E263" s="270">
        <v>8</v>
      </c>
      <c r="F263" s="271"/>
      <c r="G263" s="272"/>
      <c r="H263" s="273"/>
      <c r="I263" s="267"/>
      <c r="J263" s="274"/>
      <c r="K263" s="267"/>
      <c r="M263" s="268" t="s">
        <v>471</v>
      </c>
      <c r="O263" s="257"/>
    </row>
    <row r="264" spans="1:80">
      <c r="A264" s="275"/>
      <c r="B264" s="276" t="s">
        <v>101</v>
      </c>
      <c r="C264" s="277" t="s">
        <v>465</v>
      </c>
      <c r="D264" s="278"/>
      <c r="E264" s="279"/>
      <c r="F264" s="280"/>
      <c r="G264" s="281">
        <f>SUM(G258:G263)</f>
        <v>0</v>
      </c>
      <c r="H264" s="282"/>
      <c r="I264" s="283">
        <f>SUM(I258:I263)</f>
        <v>0</v>
      </c>
      <c r="J264" s="282"/>
      <c r="K264" s="283">
        <f>SUM(K258:K263)</f>
        <v>0</v>
      </c>
      <c r="O264" s="257">
        <v>4</v>
      </c>
      <c r="BA264" s="284">
        <f>SUM(BA258:BA263)</f>
        <v>0</v>
      </c>
      <c r="BB264" s="284">
        <f>SUM(BB258:BB263)</f>
        <v>0</v>
      </c>
      <c r="BC264" s="284">
        <f>SUM(BC258:BC263)</f>
        <v>0</v>
      </c>
      <c r="BD264" s="284">
        <f>SUM(BD258:BD263)</f>
        <v>0</v>
      </c>
      <c r="BE264" s="284">
        <f>SUM(BE258:BE263)</f>
        <v>0</v>
      </c>
    </row>
    <row r="265" spans="1:80">
      <c r="A265" s="247" t="s">
        <v>97</v>
      </c>
      <c r="B265" s="248" t="s">
        <v>472</v>
      </c>
      <c r="C265" s="249" t="s">
        <v>473</v>
      </c>
      <c r="D265" s="250"/>
      <c r="E265" s="251"/>
      <c r="F265" s="251"/>
      <c r="G265" s="252"/>
      <c r="H265" s="253"/>
      <c r="I265" s="254"/>
      <c r="J265" s="255"/>
      <c r="K265" s="256"/>
      <c r="O265" s="257">
        <v>1</v>
      </c>
    </row>
    <row r="266" spans="1:80">
      <c r="A266" s="258">
        <v>103</v>
      </c>
      <c r="B266" s="259" t="s">
        <v>475</v>
      </c>
      <c r="C266" s="260" t="s">
        <v>476</v>
      </c>
      <c r="D266" s="261" t="s">
        <v>262</v>
      </c>
      <c r="E266" s="262">
        <v>6.3</v>
      </c>
      <c r="F266" s="262">
        <v>0</v>
      </c>
      <c r="G266" s="263">
        <f>E266*F266</f>
        <v>0</v>
      </c>
      <c r="H266" s="264">
        <v>0</v>
      </c>
      <c r="I266" s="265">
        <f>E266*H266</f>
        <v>0</v>
      </c>
      <c r="J266" s="264">
        <v>0</v>
      </c>
      <c r="K266" s="265">
        <f>E266*J266</f>
        <v>0</v>
      </c>
      <c r="O266" s="257">
        <v>2</v>
      </c>
      <c r="AA266" s="232">
        <v>1</v>
      </c>
      <c r="AB266" s="232">
        <v>7</v>
      </c>
      <c r="AC266" s="232">
        <v>7</v>
      </c>
      <c r="AZ266" s="232">
        <v>2</v>
      </c>
      <c r="BA266" s="232">
        <f>IF(AZ266=1,G266,0)</f>
        <v>0</v>
      </c>
      <c r="BB266" s="232">
        <f>IF(AZ266=2,G266,0)</f>
        <v>0</v>
      </c>
      <c r="BC266" s="232">
        <f>IF(AZ266=3,G266,0)</f>
        <v>0</v>
      </c>
      <c r="BD266" s="232">
        <f>IF(AZ266=4,G266,0)</f>
        <v>0</v>
      </c>
      <c r="BE266" s="232">
        <f>IF(AZ266=5,G266,0)</f>
        <v>0</v>
      </c>
      <c r="CA266" s="257">
        <v>1</v>
      </c>
      <c r="CB266" s="257">
        <v>7</v>
      </c>
    </row>
    <row r="267" spans="1:80">
      <c r="A267" s="258">
        <v>104</v>
      </c>
      <c r="B267" s="259" t="s">
        <v>477</v>
      </c>
      <c r="C267" s="260" t="s">
        <v>478</v>
      </c>
      <c r="D267" s="261" t="s">
        <v>262</v>
      </c>
      <c r="E267" s="262">
        <v>33.1</v>
      </c>
      <c r="F267" s="262">
        <v>0</v>
      </c>
      <c r="G267" s="263">
        <f>E267*F267</f>
        <v>0</v>
      </c>
      <c r="H267" s="264">
        <v>0</v>
      </c>
      <c r="I267" s="265">
        <f>E267*H267</f>
        <v>0</v>
      </c>
      <c r="J267" s="264">
        <v>0</v>
      </c>
      <c r="K267" s="265">
        <f>E267*J267</f>
        <v>0</v>
      </c>
      <c r="O267" s="257">
        <v>2</v>
      </c>
      <c r="AA267" s="232">
        <v>1</v>
      </c>
      <c r="AB267" s="232">
        <v>7</v>
      </c>
      <c r="AC267" s="232">
        <v>7</v>
      </c>
      <c r="AZ267" s="232">
        <v>2</v>
      </c>
      <c r="BA267" s="232">
        <f>IF(AZ267=1,G267,0)</f>
        <v>0</v>
      </c>
      <c r="BB267" s="232">
        <f>IF(AZ267=2,G267,0)</f>
        <v>0</v>
      </c>
      <c r="BC267" s="232">
        <f>IF(AZ267=3,G267,0)</f>
        <v>0</v>
      </c>
      <c r="BD267" s="232">
        <f>IF(AZ267=4,G267,0)</f>
        <v>0</v>
      </c>
      <c r="BE267" s="232">
        <f>IF(AZ267=5,G267,0)</f>
        <v>0</v>
      </c>
      <c r="CA267" s="257">
        <v>1</v>
      </c>
      <c r="CB267" s="257">
        <v>7</v>
      </c>
    </row>
    <row r="268" spans="1:80">
      <c r="A268" s="266"/>
      <c r="B268" s="269"/>
      <c r="C268" s="325" t="s">
        <v>479</v>
      </c>
      <c r="D268" s="326"/>
      <c r="E268" s="270">
        <v>9.6999999999999993</v>
      </c>
      <c r="F268" s="271"/>
      <c r="G268" s="272"/>
      <c r="H268" s="273"/>
      <c r="I268" s="267"/>
      <c r="J268" s="274"/>
      <c r="K268" s="267"/>
      <c r="M268" s="268" t="s">
        <v>479</v>
      </c>
      <c r="O268" s="257"/>
    </row>
    <row r="269" spans="1:80">
      <c r="A269" s="266"/>
      <c r="B269" s="269"/>
      <c r="C269" s="325" t="s">
        <v>480</v>
      </c>
      <c r="D269" s="326"/>
      <c r="E269" s="270">
        <v>23.4</v>
      </c>
      <c r="F269" s="271"/>
      <c r="G269" s="272"/>
      <c r="H269" s="273"/>
      <c r="I269" s="267"/>
      <c r="J269" s="274"/>
      <c r="K269" s="267"/>
      <c r="M269" s="268" t="s">
        <v>480</v>
      </c>
      <c r="O269" s="257"/>
    </row>
    <row r="270" spans="1:80" ht="20.399999999999999">
      <c r="A270" s="258">
        <v>105</v>
      </c>
      <c r="B270" s="259" t="s">
        <v>481</v>
      </c>
      <c r="C270" s="260" t="s">
        <v>482</v>
      </c>
      <c r="D270" s="261" t="s">
        <v>112</v>
      </c>
      <c r="E270" s="262">
        <v>13</v>
      </c>
      <c r="F270" s="262">
        <v>0</v>
      </c>
      <c r="G270" s="263">
        <f>E270*F270</f>
        <v>0</v>
      </c>
      <c r="H270" s="264">
        <v>0</v>
      </c>
      <c r="I270" s="265">
        <f>E270*H270</f>
        <v>0</v>
      </c>
      <c r="J270" s="264"/>
      <c r="K270" s="265">
        <f>E270*J270</f>
        <v>0</v>
      </c>
      <c r="O270" s="257">
        <v>2</v>
      </c>
      <c r="AA270" s="232">
        <v>12</v>
      </c>
      <c r="AB270" s="232">
        <v>0</v>
      </c>
      <c r="AC270" s="232">
        <v>105</v>
      </c>
      <c r="AZ270" s="232">
        <v>2</v>
      </c>
      <c r="BA270" s="232">
        <f>IF(AZ270=1,G270,0)</f>
        <v>0</v>
      </c>
      <c r="BB270" s="232">
        <f>IF(AZ270=2,G270,0)</f>
        <v>0</v>
      </c>
      <c r="BC270" s="232">
        <f>IF(AZ270=3,G270,0)</f>
        <v>0</v>
      </c>
      <c r="BD270" s="232">
        <f>IF(AZ270=4,G270,0)</f>
        <v>0</v>
      </c>
      <c r="BE270" s="232">
        <f>IF(AZ270=5,G270,0)</f>
        <v>0</v>
      </c>
      <c r="CA270" s="257">
        <v>12</v>
      </c>
      <c r="CB270" s="257">
        <v>0</v>
      </c>
    </row>
    <row r="271" spans="1:80">
      <c r="A271" s="258">
        <v>106</v>
      </c>
      <c r="B271" s="259" t="s">
        <v>483</v>
      </c>
      <c r="C271" s="260" t="s">
        <v>484</v>
      </c>
      <c r="D271" s="261" t="s">
        <v>115</v>
      </c>
      <c r="E271" s="262">
        <v>12</v>
      </c>
      <c r="F271" s="262">
        <v>0</v>
      </c>
      <c r="G271" s="263">
        <f>E271*F271</f>
        <v>0</v>
      </c>
      <c r="H271" s="264">
        <v>0</v>
      </c>
      <c r="I271" s="265">
        <f>E271*H271</f>
        <v>0</v>
      </c>
      <c r="J271" s="264">
        <v>0</v>
      </c>
      <c r="K271" s="265">
        <f>E271*J271</f>
        <v>0</v>
      </c>
      <c r="O271" s="257">
        <v>2</v>
      </c>
      <c r="AA271" s="232">
        <v>1</v>
      </c>
      <c r="AB271" s="232">
        <v>7</v>
      </c>
      <c r="AC271" s="232">
        <v>7</v>
      </c>
      <c r="AZ271" s="232">
        <v>2</v>
      </c>
      <c r="BA271" s="232">
        <f>IF(AZ271=1,G271,0)</f>
        <v>0</v>
      </c>
      <c r="BB271" s="232">
        <f>IF(AZ271=2,G271,0)</f>
        <v>0</v>
      </c>
      <c r="BC271" s="232">
        <f>IF(AZ271=3,G271,0)</f>
        <v>0</v>
      </c>
      <c r="BD271" s="232">
        <f>IF(AZ271=4,G271,0)</f>
        <v>0</v>
      </c>
      <c r="BE271" s="232">
        <f>IF(AZ271=5,G271,0)</f>
        <v>0</v>
      </c>
      <c r="CA271" s="257">
        <v>1</v>
      </c>
      <c r="CB271" s="257">
        <v>7</v>
      </c>
    </row>
    <row r="272" spans="1:80">
      <c r="A272" s="258">
        <v>107</v>
      </c>
      <c r="B272" s="259" t="s">
        <v>485</v>
      </c>
      <c r="C272" s="260" t="s">
        <v>486</v>
      </c>
      <c r="D272" s="261" t="s">
        <v>115</v>
      </c>
      <c r="E272" s="262">
        <v>12</v>
      </c>
      <c r="F272" s="262">
        <v>0</v>
      </c>
      <c r="G272" s="263">
        <f>E272*F272</f>
        <v>0</v>
      </c>
      <c r="H272" s="264">
        <v>0</v>
      </c>
      <c r="I272" s="265">
        <f>E272*H272</f>
        <v>0</v>
      </c>
      <c r="J272" s="264">
        <v>0</v>
      </c>
      <c r="K272" s="265">
        <f>E272*J272</f>
        <v>0</v>
      </c>
      <c r="O272" s="257">
        <v>2</v>
      </c>
      <c r="AA272" s="232">
        <v>1</v>
      </c>
      <c r="AB272" s="232">
        <v>7</v>
      </c>
      <c r="AC272" s="232">
        <v>7</v>
      </c>
      <c r="AZ272" s="232">
        <v>2</v>
      </c>
      <c r="BA272" s="232">
        <f>IF(AZ272=1,G272,0)</f>
        <v>0</v>
      </c>
      <c r="BB272" s="232">
        <f>IF(AZ272=2,G272,0)</f>
        <v>0</v>
      </c>
      <c r="BC272" s="232">
        <f>IF(AZ272=3,G272,0)</f>
        <v>0</v>
      </c>
      <c r="BD272" s="232">
        <f>IF(AZ272=4,G272,0)</f>
        <v>0</v>
      </c>
      <c r="BE272" s="232">
        <f>IF(AZ272=5,G272,0)</f>
        <v>0</v>
      </c>
      <c r="CA272" s="257">
        <v>1</v>
      </c>
      <c r="CB272" s="257">
        <v>7</v>
      </c>
    </row>
    <row r="273" spans="1:80" ht="20.399999999999999">
      <c r="A273" s="258">
        <v>108</v>
      </c>
      <c r="B273" s="259" t="s">
        <v>487</v>
      </c>
      <c r="C273" s="260" t="s">
        <v>488</v>
      </c>
      <c r="D273" s="261" t="s">
        <v>112</v>
      </c>
      <c r="E273" s="262">
        <v>12.47</v>
      </c>
      <c r="F273" s="262">
        <v>0</v>
      </c>
      <c r="G273" s="263">
        <f>E273*F273</f>
        <v>0</v>
      </c>
      <c r="H273" s="264">
        <v>0</v>
      </c>
      <c r="I273" s="265">
        <f>E273*H273</f>
        <v>0</v>
      </c>
      <c r="J273" s="264">
        <v>0</v>
      </c>
      <c r="K273" s="265">
        <f>E273*J273</f>
        <v>0</v>
      </c>
      <c r="O273" s="257">
        <v>2</v>
      </c>
      <c r="AA273" s="232">
        <v>1</v>
      </c>
      <c r="AB273" s="232">
        <v>7</v>
      </c>
      <c r="AC273" s="232">
        <v>7</v>
      </c>
      <c r="AZ273" s="232">
        <v>2</v>
      </c>
      <c r="BA273" s="232">
        <f>IF(AZ273=1,G273,0)</f>
        <v>0</v>
      </c>
      <c r="BB273" s="232">
        <f>IF(AZ273=2,G273,0)</f>
        <v>0</v>
      </c>
      <c r="BC273" s="232">
        <f>IF(AZ273=3,G273,0)</f>
        <v>0</v>
      </c>
      <c r="BD273" s="232">
        <f>IF(AZ273=4,G273,0)</f>
        <v>0</v>
      </c>
      <c r="BE273" s="232">
        <f>IF(AZ273=5,G273,0)</f>
        <v>0</v>
      </c>
      <c r="CA273" s="257">
        <v>1</v>
      </c>
      <c r="CB273" s="257">
        <v>7</v>
      </c>
    </row>
    <row r="274" spans="1:80">
      <c r="A274" s="266"/>
      <c r="B274" s="269"/>
      <c r="C274" s="325" t="s">
        <v>489</v>
      </c>
      <c r="D274" s="326"/>
      <c r="E274" s="270">
        <v>12.47</v>
      </c>
      <c r="F274" s="271"/>
      <c r="G274" s="272"/>
      <c r="H274" s="273"/>
      <c r="I274" s="267"/>
      <c r="J274" s="274"/>
      <c r="K274" s="267"/>
      <c r="M274" s="268" t="s">
        <v>489</v>
      </c>
      <c r="O274" s="257"/>
    </row>
    <row r="275" spans="1:80" ht="20.399999999999999">
      <c r="A275" s="258">
        <v>109</v>
      </c>
      <c r="B275" s="259" t="s">
        <v>490</v>
      </c>
      <c r="C275" s="260" t="s">
        <v>491</v>
      </c>
      <c r="D275" s="261" t="s">
        <v>112</v>
      </c>
      <c r="E275" s="262">
        <v>2</v>
      </c>
      <c r="F275" s="262">
        <v>0</v>
      </c>
      <c r="G275" s="263">
        <f>E275*F275</f>
        <v>0</v>
      </c>
      <c r="H275" s="264">
        <v>0</v>
      </c>
      <c r="I275" s="265">
        <f>E275*H275</f>
        <v>0</v>
      </c>
      <c r="J275" s="264">
        <v>0</v>
      </c>
      <c r="K275" s="265">
        <f>E275*J275</f>
        <v>0</v>
      </c>
      <c r="O275" s="257">
        <v>2</v>
      </c>
      <c r="AA275" s="232">
        <v>1</v>
      </c>
      <c r="AB275" s="232">
        <v>7</v>
      </c>
      <c r="AC275" s="232">
        <v>7</v>
      </c>
      <c r="AZ275" s="232">
        <v>2</v>
      </c>
      <c r="BA275" s="232">
        <f>IF(AZ275=1,G275,0)</f>
        <v>0</v>
      </c>
      <c r="BB275" s="232">
        <f>IF(AZ275=2,G275,0)</f>
        <v>0</v>
      </c>
      <c r="BC275" s="232">
        <f>IF(AZ275=3,G275,0)</f>
        <v>0</v>
      </c>
      <c r="BD275" s="232">
        <f>IF(AZ275=4,G275,0)</f>
        <v>0</v>
      </c>
      <c r="BE275" s="232">
        <f>IF(AZ275=5,G275,0)</f>
        <v>0</v>
      </c>
      <c r="CA275" s="257">
        <v>1</v>
      </c>
      <c r="CB275" s="257">
        <v>7</v>
      </c>
    </row>
    <row r="276" spans="1:80">
      <c r="A276" s="258">
        <v>110</v>
      </c>
      <c r="B276" s="259" t="s">
        <v>492</v>
      </c>
      <c r="C276" s="260" t="s">
        <v>493</v>
      </c>
      <c r="D276" s="261" t="s">
        <v>153</v>
      </c>
      <c r="E276" s="262">
        <v>0.2</v>
      </c>
      <c r="F276" s="262">
        <v>0</v>
      </c>
      <c r="G276" s="263">
        <f>E276*F276</f>
        <v>0</v>
      </c>
      <c r="H276" s="264">
        <v>0</v>
      </c>
      <c r="I276" s="265">
        <f>E276*H276</f>
        <v>0</v>
      </c>
      <c r="J276" s="264">
        <v>0</v>
      </c>
      <c r="K276" s="265">
        <f>E276*J276</f>
        <v>0</v>
      </c>
      <c r="O276" s="257">
        <v>2</v>
      </c>
      <c r="AA276" s="232">
        <v>1</v>
      </c>
      <c r="AB276" s="232">
        <v>7</v>
      </c>
      <c r="AC276" s="232">
        <v>7</v>
      </c>
      <c r="AZ276" s="232">
        <v>2</v>
      </c>
      <c r="BA276" s="232">
        <f>IF(AZ276=1,G276,0)</f>
        <v>0</v>
      </c>
      <c r="BB276" s="232">
        <f>IF(AZ276=2,G276,0)</f>
        <v>0</v>
      </c>
      <c r="BC276" s="232">
        <f>IF(AZ276=3,G276,0)</f>
        <v>0</v>
      </c>
      <c r="BD276" s="232">
        <f>IF(AZ276=4,G276,0)</f>
        <v>0</v>
      </c>
      <c r="BE276" s="232">
        <f>IF(AZ276=5,G276,0)</f>
        <v>0</v>
      </c>
      <c r="CA276" s="257">
        <v>1</v>
      </c>
      <c r="CB276" s="257">
        <v>7</v>
      </c>
    </row>
    <row r="277" spans="1:80">
      <c r="A277" s="275"/>
      <c r="B277" s="276" t="s">
        <v>101</v>
      </c>
      <c r="C277" s="277" t="s">
        <v>474</v>
      </c>
      <c r="D277" s="278"/>
      <c r="E277" s="279"/>
      <c r="F277" s="280"/>
      <c r="G277" s="281">
        <f>SUM(G265:G276)</f>
        <v>0</v>
      </c>
      <c r="H277" s="282"/>
      <c r="I277" s="283">
        <f>SUM(I265:I276)</f>
        <v>0</v>
      </c>
      <c r="J277" s="282"/>
      <c r="K277" s="283">
        <f>SUM(K265:K276)</f>
        <v>0</v>
      </c>
      <c r="O277" s="257">
        <v>4</v>
      </c>
      <c r="BA277" s="284">
        <f>SUM(BA265:BA276)</f>
        <v>0</v>
      </c>
      <c r="BB277" s="284">
        <f>SUM(BB265:BB276)</f>
        <v>0</v>
      </c>
      <c r="BC277" s="284">
        <f>SUM(BC265:BC276)</f>
        <v>0</v>
      </c>
      <c r="BD277" s="284">
        <f>SUM(BD265:BD276)</f>
        <v>0</v>
      </c>
      <c r="BE277" s="284">
        <f>SUM(BE265:BE276)</f>
        <v>0</v>
      </c>
    </row>
    <row r="278" spans="1:80">
      <c r="A278" s="247" t="s">
        <v>97</v>
      </c>
      <c r="B278" s="248" t="s">
        <v>494</v>
      </c>
      <c r="C278" s="249" t="s">
        <v>495</v>
      </c>
      <c r="D278" s="250"/>
      <c r="E278" s="251"/>
      <c r="F278" s="251"/>
      <c r="G278" s="252"/>
      <c r="H278" s="253"/>
      <c r="I278" s="254"/>
      <c r="J278" s="255"/>
      <c r="K278" s="256"/>
      <c r="O278" s="257">
        <v>1</v>
      </c>
    </row>
    <row r="279" spans="1:80" ht="20.399999999999999">
      <c r="A279" s="258">
        <v>111</v>
      </c>
      <c r="B279" s="259" t="s">
        <v>497</v>
      </c>
      <c r="C279" s="260" t="s">
        <v>498</v>
      </c>
      <c r="D279" s="261" t="s">
        <v>112</v>
      </c>
      <c r="E279" s="262">
        <v>21.83</v>
      </c>
      <c r="F279" s="262">
        <v>0</v>
      </c>
      <c r="G279" s="263">
        <f>E279*F279</f>
        <v>0</v>
      </c>
      <c r="H279" s="264">
        <v>0</v>
      </c>
      <c r="I279" s="265">
        <f>E279*H279</f>
        <v>0</v>
      </c>
      <c r="J279" s="264">
        <v>0</v>
      </c>
      <c r="K279" s="265">
        <f>E279*J279</f>
        <v>0</v>
      </c>
      <c r="O279" s="257">
        <v>2</v>
      </c>
      <c r="AA279" s="232">
        <v>2</v>
      </c>
      <c r="AB279" s="232">
        <v>7</v>
      </c>
      <c r="AC279" s="232">
        <v>7</v>
      </c>
      <c r="AZ279" s="232">
        <v>2</v>
      </c>
      <c r="BA279" s="232">
        <f>IF(AZ279=1,G279,0)</f>
        <v>0</v>
      </c>
      <c r="BB279" s="232">
        <f>IF(AZ279=2,G279,0)</f>
        <v>0</v>
      </c>
      <c r="BC279" s="232">
        <f>IF(AZ279=3,G279,0)</f>
        <v>0</v>
      </c>
      <c r="BD279" s="232">
        <f>IF(AZ279=4,G279,0)</f>
        <v>0</v>
      </c>
      <c r="BE279" s="232">
        <f>IF(AZ279=5,G279,0)</f>
        <v>0</v>
      </c>
      <c r="CA279" s="257">
        <v>2</v>
      </c>
      <c r="CB279" s="257">
        <v>7</v>
      </c>
    </row>
    <row r="280" spans="1:80">
      <c r="A280" s="266"/>
      <c r="B280" s="269"/>
      <c r="C280" s="325" t="s">
        <v>499</v>
      </c>
      <c r="D280" s="326"/>
      <c r="E280" s="270">
        <v>21.83</v>
      </c>
      <c r="F280" s="271"/>
      <c r="G280" s="272"/>
      <c r="H280" s="273"/>
      <c r="I280" s="267"/>
      <c r="J280" s="274"/>
      <c r="K280" s="267"/>
      <c r="M280" s="268" t="s">
        <v>499</v>
      </c>
      <c r="O280" s="257"/>
    </row>
    <row r="281" spans="1:80" ht="20.399999999999999">
      <c r="A281" s="258">
        <v>112</v>
      </c>
      <c r="B281" s="259" t="s">
        <v>500</v>
      </c>
      <c r="C281" s="260" t="s">
        <v>501</v>
      </c>
      <c r="D281" s="261" t="s">
        <v>112</v>
      </c>
      <c r="E281" s="262">
        <v>70.8</v>
      </c>
      <c r="F281" s="262">
        <v>0</v>
      </c>
      <c r="G281" s="263">
        <f>E281*F281</f>
        <v>0</v>
      </c>
      <c r="H281" s="264">
        <v>0</v>
      </c>
      <c r="I281" s="265">
        <f>E281*H281</f>
        <v>0</v>
      </c>
      <c r="J281" s="264">
        <v>0</v>
      </c>
      <c r="K281" s="265">
        <f>E281*J281</f>
        <v>0</v>
      </c>
      <c r="O281" s="257">
        <v>2</v>
      </c>
      <c r="AA281" s="232">
        <v>1</v>
      </c>
      <c r="AB281" s="232">
        <v>7</v>
      </c>
      <c r="AC281" s="232">
        <v>7</v>
      </c>
      <c r="AZ281" s="232">
        <v>2</v>
      </c>
      <c r="BA281" s="232">
        <f>IF(AZ281=1,G281,0)</f>
        <v>0</v>
      </c>
      <c r="BB281" s="232">
        <f>IF(AZ281=2,G281,0)</f>
        <v>0</v>
      </c>
      <c r="BC281" s="232">
        <f>IF(AZ281=3,G281,0)</f>
        <v>0</v>
      </c>
      <c r="BD281" s="232">
        <f>IF(AZ281=4,G281,0)</f>
        <v>0</v>
      </c>
      <c r="BE281" s="232">
        <f>IF(AZ281=5,G281,0)</f>
        <v>0</v>
      </c>
      <c r="CA281" s="257">
        <v>1</v>
      </c>
      <c r="CB281" s="257">
        <v>7</v>
      </c>
    </row>
    <row r="282" spans="1:80">
      <c r="A282" s="266"/>
      <c r="B282" s="269"/>
      <c r="C282" s="325" t="s">
        <v>502</v>
      </c>
      <c r="D282" s="326"/>
      <c r="E282" s="270">
        <v>70.8</v>
      </c>
      <c r="F282" s="271"/>
      <c r="G282" s="272"/>
      <c r="H282" s="273"/>
      <c r="I282" s="267"/>
      <c r="J282" s="274"/>
      <c r="K282" s="267"/>
      <c r="M282" s="268" t="s">
        <v>502</v>
      </c>
      <c r="O282" s="257"/>
    </row>
    <row r="283" spans="1:80" ht="20.399999999999999">
      <c r="A283" s="258">
        <v>113</v>
      </c>
      <c r="B283" s="259" t="s">
        <v>503</v>
      </c>
      <c r="C283" s="260" t="s">
        <v>504</v>
      </c>
      <c r="D283" s="261" t="s">
        <v>112</v>
      </c>
      <c r="E283" s="262">
        <v>18.29</v>
      </c>
      <c r="F283" s="262">
        <v>0</v>
      </c>
      <c r="G283" s="263">
        <f>E283*F283</f>
        <v>0</v>
      </c>
      <c r="H283" s="264">
        <v>0</v>
      </c>
      <c r="I283" s="265">
        <f>E283*H283</f>
        <v>0</v>
      </c>
      <c r="J283" s="264">
        <v>0</v>
      </c>
      <c r="K283" s="265">
        <f>E283*J283</f>
        <v>0</v>
      </c>
      <c r="O283" s="257">
        <v>2</v>
      </c>
      <c r="AA283" s="232">
        <v>1</v>
      </c>
      <c r="AB283" s="232">
        <v>7</v>
      </c>
      <c r="AC283" s="232">
        <v>7</v>
      </c>
      <c r="AZ283" s="232">
        <v>2</v>
      </c>
      <c r="BA283" s="232">
        <f>IF(AZ283=1,G283,0)</f>
        <v>0</v>
      </c>
      <c r="BB283" s="232">
        <f>IF(AZ283=2,G283,0)</f>
        <v>0</v>
      </c>
      <c r="BC283" s="232">
        <f>IF(AZ283=3,G283,0)</f>
        <v>0</v>
      </c>
      <c r="BD283" s="232">
        <f>IF(AZ283=4,G283,0)</f>
        <v>0</v>
      </c>
      <c r="BE283" s="232">
        <f>IF(AZ283=5,G283,0)</f>
        <v>0</v>
      </c>
      <c r="CA283" s="257">
        <v>1</v>
      </c>
      <c r="CB283" s="257">
        <v>7</v>
      </c>
    </row>
    <row r="284" spans="1:80">
      <c r="A284" s="266"/>
      <c r="B284" s="269"/>
      <c r="C284" s="325" t="s">
        <v>505</v>
      </c>
      <c r="D284" s="326"/>
      <c r="E284" s="270">
        <v>18.29</v>
      </c>
      <c r="F284" s="271"/>
      <c r="G284" s="272"/>
      <c r="H284" s="273"/>
      <c r="I284" s="267"/>
      <c r="J284" s="274"/>
      <c r="K284" s="267"/>
      <c r="M284" s="268" t="s">
        <v>505</v>
      </c>
      <c r="O284" s="257"/>
    </row>
    <row r="285" spans="1:80">
      <c r="A285" s="266"/>
      <c r="B285" s="269"/>
      <c r="C285" s="325" t="s">
        <v>506</v>
      </c>
      <c r="D285" s="326"/>
      <c r="E285" s="270">
        <v>0</v>
      </c>
      <c r="F285" s="271"/>
      <c r="G285" s="272"/>
      <c r="H285" s="273"/>
      <c r="I285" s="267"/>
      <c r="J285" s="274"/>
      <c r="K285" s="267"/>
      <c r="M285" s="268" t="s">
        <v>506</v>
      </c>
      <c r="O285" s="257"/>
    </row>
    <row r="286" spans="1:80" ht="20.399999999999999">
      <c r="A286" s="258">
        <v>114</v>
      </c>
      <c r="B286" s="259" t="s">
        <v>507</v>
      </c>
      <c r="C286" s="260" t="s">
        <v>508</v>
      </c>
      <c r="D286" s="261" t="s">
        <v>112</v>
      </c>
      <c r="E286" s="262">
        <v>48.97</v>
      </c>
      <c r="F286" s="262">
        <v>0</v>
      </c>
      <c r="G286" s="263">
        <f>E286*F286</f>
        <v>0</v>
      </c>
      <c r="H286" s="264">
        <v>0</v>
      </c>
      <c r="I286" s="265">
        <f>E286*H286</f>
        <v>0</v>
      </c>
      <c r="J286" s="264">
        <v>0</v>
      </c>
      <c r="K286" s="265">
        <f>E286*J286</f>
        <v>0</v>
      </c>
      <c r="O286" s="257">
        <v>2</v>
      </c>
      <c r="AA286" s="232">
        <v>1</v>
      </c>
      <c r="AB286" s="232">
        <v>7</v>
      </c>
      <c r="AC286" s="232">
        <v>7</v>
      </c>
      <c r="AZ286" s="232">
        <v>2</v>
      </c>
      <c r="BA286" s="232">
        <f>IF(AZ286=1,G286,0)</f>
        <v>0</v>
      </c>
      <c r="BB286" s="232">
        <f>IF(AZ286=2,G286,0)</f>
        <v>0</v>
      </c>
      <c r="BC286" s="232">
        <f>IF(AZ286=3,G286,0)</f>
        <v>0</v>
      </c>
      <c r="BD286" s="232">
        <f>IF(AZ286=4,G286,0)</f>
        <v>0</v>
      </c>
      <c r="BE286" s="232">
        <f>IF(AZ286=5,G286,0)</f>
        <v>0</v>
      </c>
      <c r="CA286" s="257">
        <v>1</v>
      </c>
      <c r="CB286" s="257">
        <v>7</v>
      </c>
    </row>
    <row r="287" spans="1:80">
      <c r="A287" s="266"/>
      <c r="B287" s="269"/>
      <c r="C287" s="325" t="s">
        <v>509</v>
      </c>
      <c r="D287" s="326"/>
      <c r="E287" s="270">
        <v>48.97</v>
      </c>
      <c r="F287" s="271"/>
      <c r="G287" s="272"/>
      <c r="H287" s="273"/>
      <c r="I287" s="267"/>
      <c r="J287" s="274"/>
      <c r="K287" s="267"/>
      <c r="M287" s="268" t="s">
        <v>509</v>
      </c>
      <c r="O287" s="257"/>
    </row>
    <row r="288" spans="1:80">
      <c r="A288" s="258">
        <v>115</v>
      </c>
      <c r="B288" s="259" t="s">
        <v>510</v>
      </c>
      <c r="C288" s="260" t="s">
        <v>511</v>
      </c>
      <c r="D288" s="261" t="s">
        <v>112</v>
      </c>
      <c r="E288" s="262">
        <v>295</v>
      </c>
      <c r="F288" s="262">
        <v>0</v>
      </c>
      <c r="G288" s="263">
        <f>E288*F288</f>
        <v>0</v>
      </c>
      <c r="H288" s="264">
        <v>0</v>
      </c>
      <c r="I288" s="265">
        <f>E288*H288</f>
        <v>0</v>
      </c>
      <c r="J288" s="264"/>
      <c r="K288" s="265">
        <f>E288*J288</f>
        <v>0</v>
      </c>
      <c r="O288" s="257">
        <v>2</v>
      </c>
      <c r="AA288" s="232">
        <v>12</v>
      </c>
      <c r="AB288" s="232">
        <v>0</v>
      </c>
      <c r="AC288" s="232">
        <v>115</v>
      </c>
      <c r="AZ288" s="232">
        <v>2</v>
      </c>
      <c r="BA288" s="232">
        <f>IF(AZ288=1,G288,0)</f>
        <v>0</v>
      </c>
      <c r="BB288" s="232">
        <f>IF(AZ288=2,G288,0)</f>
        <v>0</v>
      </c>
      <c r="BC288" s="232">
        <f>IF(AZ288=3,G288,0)</f>
        <v>0</v>
      </c>
      <c r="BD288" s="232">
        <f>IF(AZ288=4,G288,0)</f>
        <v>0</v>
      </c>
      <c r="BE288" s="232">
        <f>IF(AZ288=5,G288,0)</f>
        <v>0</v>
      </c>
      <c r="CA288" s="257">
        <v>12</v>
      </c>
      <c r="CB288" s="257">
        <v>0</v>
      </c>
    </row>
    <row r="289" spans="1:80">
      <c r="A289" s="266"/>
      <c r="B289" s="269"/>
      <c r="C289" s="325" t="s">
        <v>512</v>
      </c>
      <c r="D289" s="326"/>
      <c r="E289" s="270">
        <v>125</v>
      </c>
      <c r="F289" s="271"/>
      <c r="G289" s="272"/>
      <c r="H289" s="273"/>
      <c r="I289" s="267"/>
      <c r="J289" s="274"/>
      <c r="K289" s="267"/>
      <c r="M289" s="268" t="s">
        <v>512</v>
      </c>
      <c r="O289" s="257"/>
    </row>
    <row r="290" spans="1:80">
      <c r="A290" s="266"/>
      <c r="B290" s="269"/>
      <c r="C290" s="325" t="s">
        <v>513</v>
      </c>
      <c r="D290" s="326"/>
      <c r="E290" s="270">
        <v>170</v>
      </c>
      <c r="F290" s="271"/>
      <c r="G290" s="272"/>
      <c r="H290" s="273"/>
      <c r="I290" s="267"/>
      <c r="J290" s="274"/>
      <c r="K290" s="267"/>
      <c r="M290" s="268" t="s">
        <v>513</v>
      </c>
      <c r="O290" s="257"/>
    </row>
    <row r="291" spans="1:80" ht="20.399999999999999">
      <c r="A291" s="258">
        <v>116</v>
      </c>
      <c r="B291" s="259" t="s">
        <v>514</v>
      </c>
      <c r="C291" s="260" t="s">
        <v>515</v>
      </c>
      <c r="D291" s="261" t="s">
        <v>262</v>
      </c>
      <c r="E291" s="262">
        <v>23</v>
      </c>
      <c r="F291" s="262">
        <v>0</v>
      </c>
      <c r="G291" s="263">
        <f>E291*F291</f>
        <v>0</v>
      </c>
      <c r="H291" s="264">
        <v>0</v>
      </c>
      <c r="I291" s="265">
        <f>E291*H291</f>
        <v>0</v>
      </c>
      <c r="J291" s="264">
        <v>0</v>
      </c>
      <c r="K291" s="265">
        <f>E291*J291</f>
        <v>0</v>
      </c>
      <c r="O291" s="257">
        <v>2</v>
      </c>
      <c r="AA291" s="232">
        <v>1</v>
      </c>
      <c r="AB291" s="232">
        <v>7</v>
      </c>
      <c r="AC291" s="232">
        <v>7</v>
      </c>
      <c r="AZ291" s="232">
        <v>2</v>
      </c>
      <c r="BA291" s="232">
        <f>IF(AZ291=1,G291,0)</f>
        <v>0</v>
      </c>
      <c r="BB291" s="232">
        <f>IF(AZ291=2,G291,0)</f>
        <v>0</v>
      </c>
      <c r="BC291" s="232">
        <f>IF(AZ291=3,G291,0)</f>
        <v>0</v>
      </c>
      <c r="BD291" s="232">
        <f>IF(AZ291=4,G291,0)</f>
        <v>0</v>
      </c>
      <c r="BE291" s="232">
        <f>IF(AZ291=5,G291,0)</f>
        <v>0</v>
      </c>
      <c r="CA291" s="257">
        <v>1</v>
      </c>
      <c r="CB291" s="257">
        <v>7</v>
      </c>
    </row>
    <row r="292" spans="1:80">
      <c r="A292" s="258">
        <v>117</v>
      </c>
      <c r="B292" s="259" t="s">
        <v>516</v>
      </c>
      <c r="C292" s="260" t="s">
        <v>517</v>
      </c>
      <c r="D292" s="261" t="s">
        <v>112</v>
      </c>
      <c r="E292" s="262">
        <v>43.6</v>
      </c>
      <c r="F292" s="262">
        <v>0</v>
      </c>
      <c r="G292" s="263">
        <f>E292*F292</f>
        <v>0</v>
      </c>
      <c r="H292" s="264">
        <v>0</v>
      </c>
      <c r="I292" s="265">
        <f>E292*H292</f>
        <v>0</v>
      </c>
      <c r="J292" s="264">
        <v>0</v>
      </c>
      <c r="K292" s="265">
        <f>E292*J292</f>
        <v>0</v>
      </c>
      <c r="O292" s="257">
        <v>2</v>
      </c>
      <c r="AA292" s="232">
        <v>2</v>
      </c>
      <c r="AB292" s="232">
        <v>7</v>
      </c>
      <c r="AC292" s="232">
        <v>7</v>
      </c>
      <c r="AZ292" s="232">
        <v>2</v>
      </c>
      <c r="BA292" s="232">
        <f>IF(AZ292=1,G292,0)</f>
        <v>0</v>
      </c>
      <c r="BB292" s="232">
        <f>IF(AZ292=2,G292,0)</f>
        <v>0</v>
      </c>
      <c r="BC292" s="232">
        <f>IF(AZ292=3,G292,0)</f>
        <v>0</v>
      </c>
      <c r="BD292" s="232">
        <f>IF(AZ292=4,G292,0)</f>
        <v>0</v>
      </c>
      <c r="BE292" s="232">
        <f>IF(AZ292=5,G292,0)</f>
        <v>0</v>
      </c>
      <c r="CA292" s="257">
        <v>2</v>
      </c>
      <c r="CB292" s="257">
        <v>7</v>
      </c>
    </row>
    <row r="293" spans="1:80">
      <c r="A293" s="266"/>
      <c r="B293" s="269"/>
      <c r="C293" s="325" t="s">
        <v>518</v>
      </c>
      <c r="D293" s="326"/>
      <c r="E293" s="270">
        <v>43.6</v>
      </c>
      <c r="F293" s="271"/>
      <c r="G293" s="272"/>
      <c r="H293" s="273"/>
      <c r="I293" s="267"/>
      <c r="J293" s="274"/>
      <c r="K293" s="267"/>
      <c r="M293" s="268" t="s">
        <v>518</v>
      </c>
      <c r="O293" s="257"/>
    </row>
    <row r="294" spans="1:80">
      <c r="A294" s="258">
        <v>118</v>
      </c>
      <c r="B294" s="259" t="s">
        <v>519</v>
      </c>
      <c r="C294" s="260" t="s">
        <v>520</v>
      </c>
      <c r="D294" s="261" t="s">
        <v>112</v>
      </c>
      <c r="E294" s="262">
        <v>18.29</v>
      </c>
      <c r="F294" s="262">
        <v>0</v>
      </c>
      <c r="G294" s="263">
        <f>E294*F294</f>
        <v>0</v>
      </c>
      <c r="H294" s="264">
        <v>0</v>
      </c>
      <c r="I294" s="265">
        <f>E294*H294</f>
        <v>0</v>
      </c>
      <c r="J294" s="264">
        <v>0</v>
      </c>
      <c r="K294" s="265">
        <f>E294*J294</f>
        <v>0</v>
      </c>
      <c r="O294" s="257">
        <v>2</v>
      </c>
      <c r="AA294" s="232">
        <v>1</v>
      </c>
      <c r="AB294" s="232">
        <v>7</v>
      </c>
      <c r="AC294" s="232">
        <v>7</v>
      </c>
      <c r="AZ294" s="232">
        <v>2</v>
      </c>
      <c r="BA294" s="232">
        <f>IF(AZ294=1,G294,0)</f>
        <v>0</v>
      </c>
      <c r="BB294" s="232">
        <f>IF(AZ294=2,G294,0)</f>
        <v>0</v>
      </c>
      <c r="BC294" s="232">
        <f>IF(AZ294=3,G294,0)</f>
        <v>0</v>
      </c>
      <c r="BD294" s="232">
        <f>IF(AZ294=4,G294,0)</f>
        <v>0</v>
      </c>
      <c r="BE294" s="232">
        <f>IF(AZ294=5,G294,0)</f>
        <v>0</v>
      </c>
      <c r="CA294" s="257">
        <v>1</v>
      </c>
      <c r="CB294" s="257">
        <v>7</v>
      </c>
    </row>
    <row r="295" spans="1:80">
      <c r="A295" s="266"/>
      <c r="B295" s="269"/>
      <c r="C295" s="325" t="s">
        <v>521</v>
      </c>
      <c r="D295" s="326"/>
      <c r="E295" s="270">
        <v>18.29</v>
      </c>
      <c r="F295" s="271"/>
      <c r="G295" s="272"/>
      <c r="H295" s="273"/>
      <c r="I295" s="267"/>
      <c r="J295" s="274"/>
      <c r="K295" s="267"/>
      <c r="M295" s="268" t="s">
        <v>521</v>
      </c>
      <c r="O295" s="257"/>
    </row>
    <row r="296" spans="1:80" ht="20.399999999999999">
      <c r="A296" s="258">
        <v>119</v>
      </c>
      <c r="B296" s="259" t="s">
        <v>522</v>
      </c>
      <c r="C296" s="260" t="s">
        <v>523</v>
      </c>
      <c r="D296" s="261" t="s">
        <v>112</v>
      </c>
      <c r="E296" s="262">
        <v>60.18</v>
      </c>
      <c r="F296" s="262">
        <v>0</v>
      </c>
      <c r="G296" s="263">
        <f>E296*F296</f>
        <v>0</v>
      </c>
      <c r="H296" s="264">
        <v>0</v>
      </c>
      <c r="I296" s="265">
        <f>E296*H296</f>
        <v>0</v>
      </c>
      <c r="J296" s="264">
        <v>0</v>
      </c>
      <c r="K296" s="265">
        <f>E296*J296</f>
        <v>0</v>
      </c>
      <c r="O296" s="257">
        <v>2</v>
      </c>
      <c r="AA296" s="232">
        <v>1</v>
      </c>
      <c r="AB296" s="232">
        <v>7</v>
      </c>
      <c r="AC296" s="232">
        <v>7</v>
      </c>
      <c r="AZ296" s="232">
        <v>2</v>
      </c>
      <c r="BA296" s="232">
        <f>IF(AZ296=1,G296,0)</f>
        <v>0</v>
      </c>
      <c r="BB296" s="232">
        <f>IF(AZ296=2,G296,0)</f>
        <v>0</v>
      </c>
      <c r="BC296" s="232">
        <f>IF(AZ296=3,G296,0)</f>
        <v>0</v>
      </c>
      <c r="BD296" s="232">
        <f>IF(AZ296=4,G296,0)</f>
        <v>0</v>
      </c>
      <c r="BE296" s="232">
        <f>IF(AZ296=5,G296,0)</f>
        <v>0</v>
      </c>
      <c r="CA296" s="257">
        <v>1</v>
      </c>
      <c r="CB296" s="257">
        <v>7</v>
      </c>
    </row>
    <row r="297" spans="1:80">
      <c r="A297" s="266"/>
      <c r="B297" s="269"/>
      <c r="C297" s="325" t="s">
        <v>524</v>
      </c>
      <c r="D297" s="326"/>
      <c r="E297" s="270">
        <v>60.18</v>
      </c>
      <c r="F297" s="271"/>
      <c r="G297" s="272"/>
      <c r="H297" s="273"/>
      <c r="I297" s="267"/>
      <c r="J297" s="274"/>
      <c r="K297" s="267"/>
      <c r="M297" s="268" t="s">
        <v>524</v>
      </c>
      <c r="O297" s="257"/>
    </row>
    <row r="298" spans="1:80">
      <c r="A298" s="258">
        <v>120</v>
      </c>
      <c r="B298" s="259" t="s">
        <v>525</v>
      </c>
      <c r="C298" s="260" t="s">
        <v>526</v>
      </c>
      <c r="D298" s="261" t="s">
        <v>118</v>
      </c>
      <c r="E298" s="262">
        <v>8.4252000000000002</v>
      </c>
      <c r="F298" s="262">
        <v>0</v>
      </c>
      <c r="G298" s="263">
        <f>E298*F298</f>
        <v>0</v>
      </c>
      <c r="H298" s="264">
        <v>0</v>
      </c>
      <c r="I298" s="265">
        <f>E298*H298</f>
        <v>0</v>
      </c>
      <c r="J298" s="264">
        <v>0</v>
      </c>
      <c r="K298" s="265">
        <f>E298*J298</f>
        <v>0</v>
      </c>
      <c r="O298" s="257">
        <v>2</v>
      </c>
      <c r="AA298" s="232">
        <v>1</v>
      </c>
      <c r="AB298" s="232">
        <v>7</v>
      </c>
      <c r="AC298" s="232">
        <v>7</v>
      </c>
      <c r="AZ298" s="232">
        <v>2</v>
      </c>
      <c r="BA298" s="232">
        <f>IF(AZ298=1,G298,0)</f>
        <v>0</v>
      </c>
      <c r="BB298" s="232">
        <f>IF(AZ298=2,G298,0)</f>
        <v>0</v>
      </c>
      <c r="BC298" s="232">
        <f>IF(AZ298=3,G298,0)</f>
        <v>0</v>
      </c>
      <c r="BD298" s="232">
        <f>IF(AZ298=4,G298,0)</f>
        <v>0</v>
      </c>
      <c r="BE298" s="232">
        <f>IF(AZ298=5,G298,0)</f>
        <v>0</v>
      </c>
      <c r="CA298" s="257">
        <v>1</v>
      </c>
      <c r="CB298" s="257">
        <v>7</v>
      </c>
    </row>
    <row r="299" spans="1:80">
      <c r="A299" s="266"/>
      <c r="B299" s="269"/>
      <c r="C299" s="325" t="s">
        <v>527</v>
      </c>
      <c r="D299" s="326"/>
      <c r="E299" s="270">
        <v>8.4252000000000002</v>
      </c>
      <c r="F299" s="271"/>
      <c r="G299" s="272"/>
      <c r="H299" s="273"/>
      <c r="I299" s="267"/>
      <c r="J299" s="274"/>
      <c r="K299" s="267"/>
      <c r="M299" s="268" t="s">
        <v>527</v>
      </c>
      <c r="O299" s="257"/>
    </row>
    <row r="300" spans="1:80" ht="20.399999999999999">
      <c r="A300" s="258">
        <v>121</v>
      </c>
      <c r="B300" s="259" t="s">
        <v>528</v>
      </c>
      <c r="C300" s="260" t="s">
        <v>529</v>
      </c>
      <c r="D300" s="261" t="s">
        <v>112</v>
      </c>
      <c r="E300" s="262">
        <v>16.350000000000001</v>
      </c>
      <c r="F300" s="262">
        <v>0</v>
      </c>
      <c r="G300" s="263">
        <f>E300*F300</f>
        <v>0</v>
      </c>
      <c r="H300" s="264">
        <v>0</v>
      </c>
      <c r="I300" s="265">
        <f>E300*H300</f>
        <v>0</v>
      </c>
      <c r="J300" s="264"/>
      <c r="K300" s="265">
        <f>E300*J300</f>
        <v>0</v>
      </c>
      <c r="O300" s="257">
        <v>2</v>
      </c>
      <c r="AA300" s="232">
        <v>12</v>
      </c>
      <c r="AB300" s="232">
        <v>0</v>
      </c>
      <c r="AC300" s="232">
        <v>121</v>
      </c>
      <c r="AZ300" s="232">
        <v>2</v>
      </c>
      <c r="BA300" s="232">
        <f>IF(AZ300=1,G300,0)</f>
        <v>0</v>
      </c>
      <c r="BB300" s="232">
        <f>IF(AZ300=2,G300,0)</f>
        <v>0</v>
      </c>
      <c r="BC300" s="232">
        <f>IF(AZ300=3,G300,0)</f>
        <v>0</v>
      </c>
      <c r="BD300" s="232">
        <f>IF(AZ300=4,G300,0)</f>
        <v>0</v>
      </c>
      <c r="BE300" s="232">
        <f>IF(AZ300=5,G300,0)</f>
        <v>0</v>
      </c>
      <c r="CA300" s="257">
        <v>12</v>
      </c>
      <c r="CB300" s="257">
        <v>0</v>
      </c>
    </row>
    <row r="301" spans="1:80">
      <c r="A301" s="275"/>
      <c r="B301" s="276" t="s">
        <v>101</v>
      </c>
      <c r="C301" s="277" t="s">
        <v>496</v>
      </c>
      <c r="D301" s="278"/>
      <c r="E301" s="279"/>
      <c r="F301" s="280"/>
      <c r="G301" s="281">
        <f>SUM(G278:G300)</f>
        <v>0</v>
      </c>
      <c r="H301" s="282"/>
      <c r="I301" s="283">
        <f>SUM(I278:I300)</f>
        <v>0</v>
      </c>
      <c r="J301" s="282"/>
      <c r="K301" s="283">
        <f>SUM(K278:K300)</f>
        <v>0</v>
      </c>
      <c r="O301" s="257">
        <v>4</v>
      </c>
      <c r="BA301" s="284">
        <f>SUM(BA278:BA300)</f>
        <v>0</v>
      </c>
      <c r="BB301" s="284">
        <f>SUM(BB278:BB300)</f>
        <v>0</v>
      </c>
      <c r="BC301" s="284">
        <f>SUM(BC278:BC300)</f>
        <v>0</v>
      </c>
      <c r="BD301" s="284">
        <f>SUM(BD278:BD300)</f>
        <v>0</v>
      </c>
      <c r="BE301" s="284">
        <f>SUM(BE278:BE300)</f>
        <v>0</v>
      </c>
    </row>
    <row r="302" spans="1:80">
      <c r="A302" s="247" t="s">
        <v>97</v>
      </c>
      <c r="B302" s="248" t="s">
        <v>530</v>
      </c>
      <c r="C302" s="249" t="s">
        <v>531</v>
      </c>
      <c r="D302" s="250"/>
      <c r="E302" s="251"/>
      <c r="F302" s="251"/>
      <c r="G302" s="252"/>
      <c r="H302" s="253"/>
      <c r="I302" s="254"/>
      <c r="J302" s="255"/>
      <c r="K302" s="256"/>
      <c r="O302" s="257">
        <v>1</v>
      </c>
    </row>
    <row r="303" spans="1:80">
      <c r="A303" s="258">
        <v>122</v>
      </c>
      <c r="B303" s="259" t="s">
        <v>533</v>
      </c>
      <c r="C303" s="260" t="s">
        <v>534</v>
      </c>
      <c r="D303" s="261" t="s">
        <v>115</v>
      </c>
      <c r="E303" s="262">
        <v>1</v>
      </c>
      <c r="F303" s="262">
        <v>0</v>
      </c>
      <c r="G303" s="263">
        <f>E303*F303</f>
        <v>0</v>
      </c>
      <c r="H303" s="264">
        <v>0</v>
      </c>
      <c r="I303" s="265">
        <f>E303*H303</f>
        <v>0</v>
      </c>
      <c r="J303" s="264">
        <v>0</v>
      </c>
      <c r="K303" s="265">
        <f>E303*J303</f>
        <v>0</v>
      </c>
      <c r="O303" s="257">
        <v>2</v>
      </c>
      <c r="AA303" s="232">
        <v>1</v>
      </c>
      <c r="AB303" s="232">
        <v>7</v>
      </c>
      <c r="AC303" s="232">
        <v>7</v>
      </c>
      <c r="AZ303" s="232">
        <v>2</v>
      </c>
      <c r="BA303" s="232">
        <f>IF(AZ303=1,G303,0)</f>
        <v>0</v>
      </c>
      <c r="BB303" s="232">
        <f>IF(AZ303=2,G303,0)</f>
        <v>0</v>
      </c>
      <c r="BC303" s="232">
        <f>IF(AZ303=3,G303,0)</f>
        <v>0</v>
      </c>
      <c r="BD303" s="232">
        <f>IF(AZ303=4,G303,0)</f>
        <v>0</v>
      </c>
      <c r="BE303" s="232">
        <f>IF(AZ303=5,G303,0)</f>
        <v>0</v>
      </c>
      <c r="CA303" s="257">
        <v>1</v>
      </c>
      <c r="CB303" s="257">
        <v>7</v>
      </c>
    </row>
    <row r="304" spans="1:80" ht="20.399999999999999">
      <c r="A304" s="258">
        <v>123</v>
      </c>
      <c r="B304" s="259" t="s">
        <v>535</v>
      </c>
      <c r="C304" s="260" t="s">
        <v>536</v>
      </c>
      <c r="D304" s="261" t="s">
        <v>115</v>
      </c>
      <c r="E304" s="262">
        <v>13</v>
      </c>
      <c r="F304" s="262">
        <v>0</v>
      </c>
      <c r="G304" s="263">
        <f>E304*F304</f>
        <v>0</v>
      </c>
      <c r="H304" s="264">
        <v>0</v>
      </c>
      <c r="I304" s="265">
        <f>E304*H304</f>
        <v>0</v>
      </c>
      <c r="J304" s="264"/>
      <c r="K304" s="265">
        <f>E304*J304</f>
        <v>0</v>
      </c>
      <c r="O304" s="257">
        <v>2</v>
      </c>
      <c r="AA304" s="232">
        <v>12</v>
      </c>
      <c r="AB304" s="232">
        <v>0</v>
      </c>
      <c r="AC304" s="232">
        <v>123</v>
      </c>
      <c r="AZ304" s="232">
        <v>2</v>
      </c>
      <c r="BA304" s="232">
        <f>IF(AZ304=1,G304,0)</f>
        <v>0</v>
      </c>
      <c r="BB304" s="232">
        <f>IF(AZ304=2,G304,0)</f>
        <v>0</v>
      </c>
      <c r="BC304" s="232">
        <f>IF(AZ304=3,G304,0)</f>
        <v>0</v>
      </c>
      <c r="BD304" s="232">
        <f>IF(AZ304=4,G304,0)</f>
        <v>0</v>
      </c>
      <c r="BE304" s="232">
        <f>IF(AZ304=5,G304,0)</f>
        <v>0</v>
      </c>
      <c r="CA304" s="257">
        <v>12</v>
      </c>
      <c r="CB304" s="257">
        <v>0</v>
      </c>
    </row>
    <row r="305" spans="1:80">
      <c r="A305" s="266"/>
      <c r="B305" s="269"/>
      <c r="C305" s="325" t="s">
        <v>537</v>
      </c>
      <c r="D305" s="326"/>
      <c r="E305" s="270">
        <v>13</v>
      </c>
      <c r="F305" s="271"/>
      <c r="G305" s="272"/>
      <c r="H305" s="273"/>
      <c r="I305" s="267"/>
      <c r="J305" s="274"/>
      <c r="K305" s="267"/>
      <c r="M305" s="268" t="s">
        <v>537</v>
      </c>
      <c r="O305" s="257"/>
    </row>
    <row r="306" spans="1:80" ht="20.399999999999999">
      <c r="A306" s="258">
        <v>124</v>
      </c>
      <c r="B306" s="259" t="s">
        <v>538</v>
      </c>
      <c r="C306" s="260" t="s">
        <v>539</v>
      </c>
      <c r="D306" s="261" t="s">
        <v>112</v>
      </c>
      <c r="E306" s="262">
        <v>35.4</v>
      </c>
      <c r="F306" s="262">
        <v>0</v>
      </c>
      <c r="G306" s="263">
        <f>E306*F306</f>
        <v>0</v>
      </c>
      <c r="H306" s="264">
        <v>0</v>
      </c>
      <c r="I306" s="265">
        <f>E306*H306</f>
        <v>0</v>
      </c>
      <c r="J306" s="264">
        <v>0</v>
      </c>
      <c r="K306" s="265">
        <f>E306*J306</f>
        <v>0</v>
      </c>
      <c r="O306" s="257">
        <v>2</v>
      </c>
      <c r="AA306" s="232">
        <v>1</v>
      </c>
      <c r="AB306" s="232">
        <v>7</v>
      </c>
      <c r="AC306" s="232">
        <v>7</v>
      </c>
      <c r="AZ306" s="232">
        <v>2</v>
      </c>
      <c r="BA306" s="232">
        <f>IF(AZ306=1,G306,0)</f>
        <v>0</v>
      </c>
      <c r="BB306" s="232">
        <f>IF(AZ306=2,G306,0)</f>
        <v>0</v>
      </c>
      <c r="BC306" s="232">
        <f>IF(AZ306=3,G306,0)</f>
        <v>0</v>
      </c>
      <c r="BD306" s="232">
        <f>IF(AZ306=4,G306,0)</f>
        <v>0</v>
      </c>
      <c r="BE306" s="232">
        <f>IF(AZ306=5,G306,0)</f>
        <v>0</v>
      </c>
      <c r="CA306" s="257">
        <v>1</v>
      </c>
      <c r="CB306" s="257">
        <v>7</v>
      </c>
    </row>
    <row r="307" spans="1:80">
      <c r="A307" s="266"/>
      <c r="B307" s="269"/>
      <c r="C307" s="325" t="s">
        <v>540</v>
      </c>
      <c r="D307" s="326"/>
      <c r="E307" s="270">
        <v>35.4</v>
      </c>
      <c r="F307" s="271"/>
      <c r="G307" s="272"/>
      <c r="H307" s="273"/>
      <c r="I307" s="267"/>
      <c r="J307" s="274"/>
      <c r="K307" s="267"/>
      <c r="M307" s="268" t="s">
        <v>540</v>
      </c>
      <c r="O307" s="257"/>
    </row>
    <row r="308" spans="1:80" ht="20.399999999999999">
      <c r="A308" s="258">
        <v>125</v>
      </c>
      <c r="B308" s="259" t="s">
        <v>541</v>
      </c>
      <c r="C308" s="260" t="s">
        <v>542</v>
      </c>
      <c r="D308" s="261" t="s">
        <v>112</v>
      </c>
      <c r="E308" s="262">
        <v>180.6</v>
      </c>
      <c r="F308" s="262">
        <v>0</v>
      </c>
      <c r="G308" s="263">
        <f>E308*F308</f>
        <v>0</v>
      </c>
      <c r="H308" s="264">
        <v>0</v>
      </c>
      <c r="I308" s="265">
        <f>E308*H308</f>
        <v>0</v>
      </c>
      <c r="J308" s="264">
        <v>0</v>
      </c>
      <c r="K308" s="265">
        <f>E308*J308</f>
        <v>0</v>
      </c>
      <c r="O308" s="257">
        <v>2</v>
      </c>
      <c r="AA308" s="232">
        <v>1</v>
      </c>
      <c r="AB308" s="232">
        <v>7</v>
      </c>
      <c r="AC308" s="232">
        <v>7</v>
      </c>
      <c r="AZ308" s="232">
        <v>2</v>
      </c>
      <c r="BA308" s="232">
        <f>IF(AZ308=1,G308,0)</f>
        <v>0</v>
      </c>
      <c r="BB308" s="232">
        <f>IF(AZ308=2,G308,0)</f>
        <v>0</v>
      </c>
      <c r="BC308" s="232">
        <f>IF(AZ308=3,G308,0)</f>
        <v>0</v>
      </c>
      <c r="BD308" s="232">
        <f>IF(AZ308=4,G308,0)</f>
        <v>0</v>
      </c>
      <c r="BE308" s="232">
        <f>IF(AZ308=5,G308,0)</f>
        <v>0</v>
      </c>
      <c r="CA308" s="257">
        <v>1</v>
      </c>
      <c r="CB308" s="257">
        <v>7</v>
      </c>
    </row>
    <row r="309" spans="1:80" ht="20.399999999999999">
      <c r="A309" s="258">
        <v>126</v>
      </c>
      <c r="B309" s="259" t="s">
        <v>543</v>
      </c>
      <c r="C309" s="260" t="s">
        <v>544</v>
      </c>
      <c r="D309" s="261" t="s">
        <v>112</v>
      </c>
      <c r="E309" s="262">
        <v>180.6</v>
      </c>
      <c r="F309" s="262">
        <v>0</v>
      </c>
      <c r="G309" s="263">
        <f>E309*F309</f>
        <v>0</v>
      </c>
      <c r="H309" s="264">
        <v>0</v>
      </c>
      <c r="I309" s="265">
        <f>E309*H309</f>
        <v>0</v>
      </c>
      <c r="J309" s="264">
        <v>0</v>
      </c>
      <c r="K309" s="265">
        <f>E309*J309</f>
        <v>0</v>
      </c>
      <c r="O309" s="257">
        <v>2</v>
      </c>
      <c r="AA309" s="232">
        <v>1</v>
      </c>
      <c r="AB309" s="232">
        <v>7</v>
      </c>
      <c r="AC309" s="232">
        <v>7</v>
      </c>
      <c r="AZ309" s="232">
        <v>2</v>
      </c>
      <c r="BA309" s="232">
        <f>IF(AZ309=1,G309,0)</f>
        <v>0</v>
      </c>
      <c r="BB309" s="232">
        <f>IF(AZ309=2,G309,0)</f>
        <v>0</v>
      </c>
      <c r="BC309" s="232">
        <f>IF(AZ309=3,G309,0)</f>
        <v>0</v>
      </c>
      <c r="BD309" s="232">
        <f>IF(AZ309=4,G309,0)</f>
        <v>0</v>
      </c>
      <c r="BE309" s="232">
        <f>IF(AZ309=5,G309,0)</f>
        <v>0</v>
      </c>
      <c r="CA309" s="257">
        <v>1</v>
      </c>
      <c r="CB309" s="257">
        <v>7</v>
      </c>
    </row>
    <row r="310" spans="1:80">
      <c r="A310" s="258">
        <v>127</v>
      </c>
      <c r="B310" s="259" t="s">
        <v>545</v>
      </c>
      <c r="C310" s="260" t="s">
        <v>546</v>
      </c>
      <c r="D310" s="261" t="s">
        <v>262</v>
      </c>
      <c r="E310" s="262">
        <v>16</v>
      </c>
      <c r="F310" s="262">
        <v>0</v>
      </c>
      <c r="G310" s="263">
        <f>E310*F310</f>
        <v>0</v>
      </c>
      <c r="H310" s="264">
        <v>0</v>
      </c>
      <c r="I310" s="265">
        <f>E310*H310</f>
        <v>0</v>
      </c>
      <c r="J310" s="264">
        <v>0</v>
      </c>
      <c r="K310" s="265">
        <f>E310*J310</f>
        <v>0</v>
      </c>
      <c r="O310" s="257">
        <v>2</v>
      </c>
      <c r="AA310" s="232">
        <v>1</v>
      </c>
      <c r="AB310" s="232">
        <v>7</v>
      </c>
      <c r="AC310" s="232">
        <v>7</v>
      </c>
      <c r="AZ310" s="232">
        <v>2</v>
      </c>
      <c r="BA310" s="232">
        <f>IF(AZ310=1,G310,0)</f>
        <v>0</v>
      </c>
      <c r="BB310" s="232">
        <f>IF(AZ310=2,G310,0)</f>
        <v>0</v>
      </c>
      <c r="BC310" s="232">
        <f>IF(AZ310=3,G310,0)</f>
        <v>0</v>
      </c>
      <c r="BD310" s="232">
        <f>IF(AZ310=4,G310,0)</f>
        <v>0</v>
      </c>
      <c r="BE310" s="232">
        <f>IF(AZ310=5,G310,0)</f>
        <v>0</v>
      </c>
      <c r="CA310" s="257">
        <v>1</v>
      </c>
      <c r="CB310" s="257">
        <v>7</v>
      </c>
    </row>
    <row r="311" spans="1:80">
      <c r="A311" s="266"/>
      <c r="B311" s="269"/>
      <c r="C311" s="325" t="s">
        <v>547</v>
      </c>
      <c r="D311" s="326"/>
      <c r="E311" s="270">
        <v>16</v>
      </c>
      <c r="F311" s="271"/>
      <c r="G311" s="272"/>
      <c r="H311" s="273"/>
      <c r="I311" s="267"/>
      <c r="J311" s="274"/>
      <c r="K311" s="267"/>
      <c r="M311" s="268" t="s">
        <v>547</v>
      </c>
      <c r="O311" s="257"/>
    </row>
    <row r="312" spans="1:80">
      <c r="A312" s="258">
        <v>128</v>
      </c>
      <c r="B312" s="259" t="s">
        <v>548</v>
      </c>
      <c r="C312" s="260" t="s">
        <v>549</v>
      </c>
      <c r="D312" s="261" t="s">
        <v>115</v>
      </c>
      <c r="E312" s="262">
        <v>1</v>
      </c>
      <c r="F312" s="262">
        <v>0</v>
      </c>
      <c r="G312" s="263">
        <f>E312*F312</f>
        <v>0</v>
      </c>
      <c r="H312" s="264">
        <v>0</v>
      </c>
      <c r="I312" s="265">
        <f>E312*H312</f>
        <v>0</v>
      </c>
      <c r="J312" s="264">
        <v>0</v>
      </c>
      <c r="K312" s="265">
        <f>E312*J312</f>
        <v>0</v>
      </c>
      <c r="O312" s="257">
        <v>2</v>
      </c>
      <c r="AA312" s="232">
        <v>1</v>
      </c>
      <c r="AB312" s="232">
        <v>7</v>
      </c>
      <c r="AC312" s="232">
        <v>7</v>
      </c>
      <c r="AZ312" s="232">
        <v>2</v>
      </c>
      <c r="BA312" s="232">
        <f>IF(AZ312=1,G312,0)</f>
        <v>0</v>
      </c>
      <c r="BB312" s="232">
        <f>IF(AZ312=2,G312,0)</f>
        <v>0</v>
      </c>
      <c r="BC312" s="232">
        <f>IF(AZ312=3,G312,0)</f>
        <v>0</v>
      </c>
      <c r="BD312" s="232">
        <f>IF(AZ312=4,G312,0)</f>
        <v>0</v>
      </c>
      <c r="BE312" s="232">
        <f>IF(AZ312=5,G312,0)</f>
        <v>0</v>
      </c>
      <c r="CA312" s="257">
        <v>1</v>
      </c>
      <c r="CB312" s="257">
        <v>7</v>
      </c>
    </row>
    <row r="313" spans="1:80">
      <c r="A313" s="258">
        <v>129</v>
      </c>
      <c r="B313" s="259" t="s">
        <v>550</v>
      </c>
      <c r="C313" s="260" t="s">
        <v>551</v>
      </c>
      <c r="D313" s="261" t="s">
        <v>118</v>
      </c>
      <c r="E313" s="262">
        <v>2</v>
      </c>
      <c r="F313" s="262">
        <v>0</v>
      </c>
      <c r="G313" s="263">
        <f>E313*F313</f>
        <v>0</v>
      </c>
      <c r="H313" s="264">
        <v>0</v>
      </c>
      <c r="I313" s="265">
        <f>E313*H313</f>
        <v>0</v>
      </c>
      <c r="J313" s="264">
        <v>0</v>
      </c>
      <c r="K313" s="265">
        <f>E313*J313</f>
        <v>0</v>
      </c>
      <c r="O313" s="257">
        <v>2</v>
      </c>
      <c r="AA313" s="232">
        <v>1</v>
      </c>
      <c r="AB313" s="232">
        <v>7</v>
      </c>
      <c r="AC313" s="232">
        <v>7</v>
      </c>
      <c r="AZ313" s="232">
        <v>2</v>
      </c>
      <c r="BA313" s="232">
        <f>IF(AZ313=1,G313,0)</f>
        <v>0</v>
      </c>
      <c r="BB313" s="232">
        <f>IF(AZ313=2,G313,0)</f>
        <v>0</v>
      </c>
      <c r="BC313" s="232">
        <f>IF(AZ313=3,G313,0)</f>
        <v>0</v>
      </c>
      <c r="BD313" s="232">
        <f>IF(AZ313=4,G313,0)</f>
        <v>0</v>
      </c>
      <c r="BE313" s="232">
        <f>IF(AZ313=5,G313,0)</f>
        <v>0</v>
      </c>
      <c r="CA313" s="257">
        <v>1</v>
      </c>
      <c r="CB313" s="257">
        <v>7</v>
      </c>
    </row>
    <row r="314" spans="1:80" ht="20.399999999999999">
      <c r="A314" s="258">
        <v>130</v>
      </c>
      <c r="B314" s="259" t="s">
        <v>552</v>
      </c>
      <c r="C314" s="260" t="s">
        <v>553</v>
      </c>
      <c r="D314" s="261" t="s">
        <v>262</v>
      </c>
      <c r="E314" s="262">
        <v>12.36</v>
      </c>
      <c r="F314" s="262">
        <v>0</v>
      </c>
      <c r="G314" s="263">
        <f>E314*F314</f>
        <v>0</v>
      </c>
      <c r="H314" s="264">
        <v>0</v>
      </c>
      <c r="I314" s="265">
        <f>E314*H314</f>
        <v>0</v>
      </c>
      <c r="J314" s="264">
        <v>0</v>
      </c>
      <c r="K314" s="265">
        <f>E314*J314</f>
        <v>0</v>
      </c>
      <c r="O314" s="257">
        <v>2</v>
      </c>
      <c r="AA314" s="232">
        <v>1</v>
      </c>
      <c r="AB314" s="232">
        <v>7</v>
      </c>
      <c r="AC314" s="232">
        <v>7</v>
      </c>
      <c r="AZ314" s="232">
        <v>2</v>
      </c>
      <c r="BA314" s="232">
        <f>IF(AZ314=1,G314,0)</f>
        <v>0</v>
      </c>
      <c r="BB314" s="232">
        <f>IF(AZ314=2,G314,0)</f>
        <v>0</v>
      </c>
      <c r="BC314" s="232">
        <f>IF(AZ314=3,G314,0)</f>
        <v>0</v>
      </c>
      <c r="BD314" s="232">
        <f>IF(AZ314=4,G314,0)</f>
        <v>0</v>
      </c>
      <c r="BE314" s="232">
        <f>IF(AZ314=5,G314,0)</f>
        <v>0</v>
      </c>
      <c r="CA314" s="257">
        <v>1</v>
      </c>
      <c r="CB314" s="257">
        <v>7</v>
      </c>
    </row>
    <row r="315" spans="1:80">
      <c r="A315" s="266"/>
      <c r="B315" s="269"/>
      <c r="C315" s="325" t="s">
        <v>554</v>
      </c>
      <c r="D315" s="326"/>
      <c r="E315" s="270">
        <v>12.36</v>
      </c>
      <c r="F315" s="271"/>
      <c r="G315" s="272"/>
      <c r="H315" s="273"/>
      <c r="I315" s="267"/>
      <c r="J315" s="274"/>
      <c r="K315" s="267"/>
      <c r="M315" s="268" t="s">
        <v>554</v>
      </c>
      <c r="O315" s="257"/>
    </row>
    <row r="316" spans="1:80" ht="20.399999999999999">
      <c r="A316" s="258">
        <v>131</v>
      </c>
      <c r="B316" s="259" t="s">
        <v>552</v>
      </c>
      <c r="C316" s="260" t="s">
        <v>553</v>
      </c>
      <c r="D316" s="261" t="s">
        <v>262</v>
      </c>
      <c r="E316" s="262">
        <v>127.4</v>
      </c>
      <c r="F316" s="262">
        <v>0</v>
      </c>
      <c r="G316" s="263">
        <f>E316*F316</f>
        <v>0</v>
      </c>
      <c r="H316" s="264">
        <v>0</v>
      </c>
      <c r="I316" s="265">
        <f>E316*H316</f>
        <v>0</v>
      </c>
      <c r="J316" s="264">
        <v>0</v>
      </c>
      <c r="K316" s="265">
        <f>E316*J316</f>
        <v>0</v>
      </c>
      <c r="O316" s="257">
        <v>2</v>
      </c>
      <c r="AA316" s="232">
        <v>1</v>
      </c>
      <c r="AB316" s="232">
        <v>7</v>
      </c>
      <c r="AC316" s="232">
        <v>7</v>
      </c>
      <c r="AZ316" s="232">
        <v>2</v>
      </c>
      <c r="BA316" s="232">
        <f>IF(AZ316=1,G316,0)</f>
        <v>0</v>
      </c>
      <c r="BB316" s="232">
        <f>IF(AZ316=2,G316,0)</f>
        <v>0</v>
      </c>
      <c r="BC316" s="232">
        <f>IF(AZ316=3,G316,0)</f>
        <v>0</v>
      </c>
      <c r="BD316" s="232">
        <f>IF(AZ316=4,G316,0)</f>
        <v>0</v>
      </c>
      <c r="BE316" s="232">
        <f>IF(AZ316=5,G316,0)</f>
        <v>0</v>
      </c>
      <c r="CA316" s="257">
        <v>1</v>
      </c>
      <c r="CB316" s="257">
        <v>7</v>
      </c>
    </row>
    <row r="317" spans="1:80" ht="20.399999999999999">
      <c r="A317" s="258">
        <v>132</v>
      </c>
      <c r="B317" s="259" t="s">
        <v>552</v>
      </c>
      <c r="C317" s="260" t="s">
        <v>553</v>
      </c>
      <c r="D317" s="261" t="s">
        <v>262</v>
      </c>
      <c r="E317" s="262">
        <v>82.42</v>
      </c>
      <c r="F317" s="262">
        <v>0</v>
      </c>
      <c r="G317" s="263">
        <f>E317*F317</f>
        <v>0</v>
      </c>
      <c r="H317" s="264">
        <v>0</v>
      </c>
      <c r="I317" s="265">
        <f>E317*H317</f>
        <v>0</v>
      </c>
      <c r="J317" s="264">
        <v>0</v>
      </c>
      <c r="K317" s="265">
        <f>E317*J317</f>
        <v>0</v>
      </c>
      <c r="O317" s="257">
        <v>2</v>
      </c>
      <c r="AA317" s="232">
        <v>1</v>
      </c>
      <c r="AB317" s="232">
        <v>7</v>
      </c>
      <c r="AC317" s="232">
        <v>7</v>
      </c>
      <c r="AZ317" s="232">
        <v>2</v>
      </c>
      <c r="BA317" s="232">
        <f>IF(AZ317=1,G317,0)</f>
        <v>0</v>
      </c>
      <c r="BB317" s="232">
        <f>IF(AZ317=2,G317,0)</f>
        <v>0</v>
      </c>
      <c r="BC317" s="232">
        <f>IF(AZ317=3,G317,0)</f>
        <v>0</v>
      </c>
      <c r="BD317" s="232">
        <f>IF(AZ317=4,G317,0)</f>
        <v>0</v>
      </c>
      <c r="BE317" s="232">
        <f>IF(AZ317=5,G317,0)</f>
        <v>0</v>
      </c>
      <c r="CA317" s="257">
        <v>1</v>
      </c>
      <c r="CB317" s="257">
        <v>7</v>
      </c>
    </row>
    <row r="318" spans="1:80">
      <c r="A318" s="266"/>
      <c r="B318" s="269"/>
      <c r="C318" s="325" t="s">
        <v>555</v>
      </c>
      <c r="D318" s="326"/>
      <c r="E318" s="270">
        <v>82.42</v>
      </c>
      <c r="F318" s="271"/>
      <c r="G318" s="272"/>
      <c r="H318" s="273"/>
      <c r="I318" s="267"/>
      <c r="J318" s="274"/>
      <c r="K318" s="267"/>
      <c r="M318" s="268" t="s">
        <v>555</v>
      </c>
      <c r="O318" s="257"/>
    </row>
    <row r="319" spans="1:80" ht="20.399999999999999">
      <c r="A319" s="258">
        <v>133</v>
      </c>
      <c r="B319" s="259" t="s">
        <v>556</v>
      </c>
      <c r="C319" s="260" t="s">
        <v>557</v>
      </c>
      <c r="D319" s="261" t="s">
        <v>262</v>
      </c>
      <c r="E319" s="262">
        <v>30.8</v>
      </c>
      <c r="F319" s="262">
        <v>0</v>
      </c>
      <c r="G319" s="263">
        <f>E319*F319</f>
        <v>0</v>
      </c>
      <c r="H319" s="264">
        <v>0</v>
      </c>
      <c r="I319" s="265">
        <f>E319*H319</f>
        <v>0</v>
      </c>
      <c r="J319" s="264">
        <v>0</v>
      </c>
      <c r="K319" s="265">
        <f>E319*J319</f>
        <v>0</v>
      </c>
      <c r="O319" s="257">
        <v>2</v>
      </c>
      <c r="AA319" s="232">
        <v>1</v>
      </c>
      <c r="AB319" s="232">
        <v>7</v>
      </c>
      <c r="AC319" s="232">
        <v>7</v>
      </c>
      <c r="AZ319" s="232">
        <v>2</v>
      </c>
      <c r="BA319" s="232">
        <f>IF(AZ319=1,G319,0)</f>
        <v>0</v>
      </c>
      <c r="BB319" s="232">
        <f>IF(AZ319=2,G319,0)</f>
        <v>0</v>
      </c>
      <c r="BC319" s="232">
        <f>IF(AZ319=3,G319,0)</f>
        <v>0</v>
      </c>
      <c r="BD319" s="232">
        <f>IF(AZ319=4,G319,0)</f>
        <v>0</v>
      </c>
      <c r="BE319" s="232">
        <f>IF(AZ319=5,G319,0)</f>
        <v>0</v>
      </c>
      <c r="CA319" s="257">
        <v>1</v>
      </c>
      <c r="CB319" s="257">
        <v>7</v>
      </c>
    </row>
    <row r="320" spans="1:80">
      <c r="A320" s="266"/>
      <c r="B320" s="269"/>
      <c r="C320" s="325" t="s">
        <v>558</v>
      </c>
      <c r="D320" s="326"/>
      <c r="E320" s="270">
        <v>30.8</v>
      </c>
      <c r="F320" s="271"/>
      <c r="G320" s="272"/>
      <c r="H320" s="273"/>
      <c r="I320" s="267"/>
      <c r="J320" s="274"/>
      <c r="K320" s="267"/>
      <c r="M320" s="268" t="s">
        <v>558</v>
      </c>
      <c r="O320" s="257"/>
    </row>
    <row r="321" spans="1:80" ht="20.399999999999999">
      <c r="A321" s="258">
        <v>134</v>
      </c>
      <c r="B321" s="259" t="s">
        <v>559</v>
      </c>
      <c r="C321" s="260" t="s">
        <v>560</v>
      </c>
      <c r="D321" s="261" t="s">
        <v>262</v>
      </c>
      <c r="E321" s="262">
        <v>6.5</v>
      </c>
      <c r="F321" s="262">
        <v>0</v>
      </c>
      <c r="G321" s="263">
        <f>E321*F321</f>
        <v>0</v>
      </c>
      <c r="H321" s="264">
        <v>0</v>
      </c>
      <c r="I321" s="265">
        <f>E321*H321</f>
        <v>0</v>
      </c>
      <c r="J321" s="264">
        <v>0</v>
      </c>
      <c r="K321" s="265">
        <f>E321*J321</f>
        <v>0</v>
      </c>
      <c r="O321" s="257">
        <v>2</v>
      </c>
      <c r="AA321" s="232">
        <v>1</v>
      </c>
      <c r="AB321" s="232">
        <v>7</v>
      </c>
      <c r="AC321" s="232">
        <v>7</v>
      </c>
      <c r="AZ321" s="232">
        <v>2</v>
      </c>
      <c r="BA321" s="232">
        <f>IF(AZ321=1,G321,0)</f>
        <v>0</v>
      </c>
      <c r="BB321" s="232">
        <f>IF(AZ321=2,G321,0)</f>
        <v>0</v>
      </c>
      <c r="BC321" s="232">
        <f>IF(AZ321=3,G321,0)</f>
        <v>0</v>
      </c>
      <c r="BD321" s="232">
        <f>IF(AZ321=4,G321,0)</f>
        <v>0</v>
      </c>
      <c r="BE321" s="232">
        <f>IF(AZ321=5,G321,0)</f>
        <v>0</v>
      </c>
      <c r="CA321" s="257">
        <v>1</v>
      </c>
      <c r="CB321" s="257">
        <v>7</v>
      </c>
    </row>
    <row r="322" spans="1:80">
      <c r="A322" s="266"/>
      <c r="B322" s="269"/>
      <c r="C322" s="325" t="s">
        <v>561</v>
      </c>
      <c r="D322" s="326"/>
      <c r="E322" s="270">
        <v>3.45</v>
      </c>
      <c r="F322" s="271"/>
      <c r="G322" s="272"/>
      <c r="H322" s="273"/>
      <c r="I322" s="267"/>
      <c r="J322" s="274"/>
      <c r="K322" s="267"/>
      <c r="M322" s="268" t="s">
        <v>561</v>
      </c>
      <c r="O322" s="257"/>
    </row>
    <row r="323" spans="1:80">
      <c r="A323" s="266"/>
      <c r="B323" s="269"/>
      <c r="C323" s="325" t="s">
        <v>562</v>
      </c>
      <c r="D323" s="326"/>
      <c r="E323" s="270">
        <v>3.05</v>
      </c>
      <c r="F323" s="271"/>
      <c r="G323" s="272"/>
      <c r="H323" s="273"/>
      <c r="I323" s="267"/>
      <c r="J323" s="274"/>
      <c r="K323" s="267"/>
      <c r="M323" s="268" t="s">
        <v>562</v>
      </c>
      <c r="O323" s="257"/>
    </row>
    <row r="324" spans="1:80" ht="20.399999999999999">
      <c r="A324" s="258">
        <v>135</v>
      </c>
      <c r="B324" s="259" t="s">
        <v>559</v>
      </c>
      <c r="C324" s="260" t="s">
        <v>560</v>
      </c>
      <c r="D324" s="261" t="s">
        <v>262</v>
      </c>
      <c r="E324" s="262">
        <v>3.45</v>
      </c>
      <c r="F324" s="262">
        <v>0</v>
      </c>
      <c r="G324" s="263">
        <f>E324*F324</f>
        <v>0</v>
      </c>
      <c r="H324" s="264">
        <v>0</v>
      </c>
      <c r="I324" s="265">
        <f>E324*H324</f>
        <v>0</v>
      </c>
      <c r="J324" s="264">
        <v>0</v>
      </c>
      <c r="K324" s="265">
        <f>E324*J324</f>
        <v>0</v>
      </c>
      <c r="O324" s="257">
        <v>2</v>
      </c>
      <c r="AA324" s="232">
        <v>1</v>
      </c>
      <c r="AB324" s="232">
        <v>7</v>
      </c>
      <c r="AC324" s="232">
        <v>7</v>
      </c>
      <c r="AZ324" s="232">
        <v>2</v>
      </c>
      <c r="BA324" s="232">
        <f>IF(AZ324=1,G324,0)</f>
        <v>0</v>
      </c>
      <c r="BB324" s="232">
        <f>IF(AZ324=2,G324,0)</f>
        <v>0</v>
      </c>
      <c r="BC324" s="232">
        <f>IF(AZ324=3,G324,0)</f>
        <v>0</v>
      </c>
      <c r="BD324" s="232">
        <f>IF(AZ324=4,G324,0)</f>
        <v>0</v>
      </c>
      <c r="BE324" s="232">
        <f>IF(AZ324=5,G324,0)</f>
        <v>0</v>
      </c>
      <c r="CA324" s="257">
        <v>1</v>
      </c>
      <c r="CB324" s="257">
        <v>7</v>
      </c>
    </row>
    <row r="325" spans="1:80" ht="20.399999999999999">
      <c r="A325" s="258">
        <v>136</v>
      </c>
      <c r="B325" s="259" t="s">
        <v>559</v>
      </c>
      <c r="C325" s="260" t="s">
        <v>560</v>
      </c>
      <c r="D325" s="261" t="s">
        <v>262</v>
      </c>
      <c r="E325" s="262">
        <v>109.2</v>
      </c>
      <c r="F325" s="262">
        <v>0</v>
      </c>
      <c r="G325" s="263">
        <f>E325*F325</f>
        <v>0</v>
      </c>
      <c r="H325" s="264">
        <v>0</v>
      </c>
      <c r="I325" s="265">
        <f>E325*H325</f>
        <v>0</v>
      </c>
      <c r="J325" s="264">
        <v>0</v>
      </c>
      <c r="K325" s="265">
        <f>E325*J325</f>
        <v>0</v>
      </c>
      <c r="O325" s="257">
        <v>2</v>
      </c>
      <c r="AA325" s="232">
        <v>1</v>
      </c>
      <c r="AB325" s="232">
        <v>7</v>
      </c>
      <c r="AC325" s="232">
        <v>7</v>
      </c>
      <c r="AZ325" s="232">
        <v>2</v>
      </c>
      <c r="BA325" s="232">
        <f>IF(AZ325=1,G325,0)</f>
        <v>0</v>
      </c>
      <c r="BB325" s="232">
        <f>IF(AZ325=2,G325,0)</f>
        <v>0</v>
      </c>
      <c r="BC325" s="232">
        <f>IF(AZ325=3,G325,0)</f>
        <v>0</v>
      </c>
      <c r="BD325" s="232">
        <f>IF(AZ325=4,G325,0)</f>
        <v>0</v>
      </c>
      <c r="BE325" s="232">
        <f>IF(AZ325=5,G325,0)</f>
        <v>0</v>
      </c>
      <c r="CA325" s="257">
        <v>1</v>
      </c>
      <c r="CB325" s="257">
        <v>7</v>
      </c>
    </row>
    <row r="326" spans="1:80">
      <c r="A326" s="266"/>
      <c r="B326" s="269"/>
      <c r="C326" s="325" t="s">
        <v>563</v>
      </c>
      <c r="D326" s="326"/>
      <c r="E326" s="270">
        <v>109.2</v>
      </c>
      <c r="F326" s="271"/>
      <c r="G326" s="272"/>
      <c r="H326" s="273"/>
      <c r="I326" s="267"/>
      <c r="J326" s="274"/>
      <c r="K326" s="267"/>
      <c r="M326" s="268" t="s">
        <v>563</v>
      </c>
      <c r="O326" s="257"/>
    </row>
    <row r="327" spans="1:80" ht="20.399999999999999">
      <c r="A327" s="258">
        <v>137</v>
      </c>
      <c r="B327" s="259" t="s">
        <v>559</v>
      </c>
      <c r="C327" s="260" t="s">
        <v>560</v>
      </c>
      <c r="D327" s="261" t="s">
        <v>262</v>
      </c>
      <c r="E327" s="262">
        <v>22.4</v>
      </c>
      <c r="F327" s="262">
        <v>0</v>
      </c>
      <c r="G327" s="263">
        <f t="shared" ref="G327:G333" si="8">E327*F327</f>
        <v>0</v>
      </c>
      <c r="H327" s="264">
        <v>0</v>
      </c>
      <c r="I327" s="265">
        <f t="shared" ref="I327:I333" si="9">E327*H327</f>
        <v>0</v>
      </c>
      <c r="J327" s="264">
        <v>0</v>
      </c>
      <c r="K327" s="265">
        <f t="shared" ref="K327:K333" si="10">E327*J327</f>
        <v>0</v>
      </c>
      <c r="O327" s="257">
        <v>2</v>
      </c>
      <c r="AA327" s="232">
        <v>1</v>
      </c>
      <c r="AB327" s="232">
        <v>7</v>
      </c>
      <c r="AC327" s="232">
        <v>7</v>
      </c>
      <c r="AZ327" s="232">
        <v>2</v>
      </c>
      <c r="BA327" s="232">
        <f t="shared" ref="BA327:BA333" si="11">IF(AZ327=1,G327,0)</f>
        <v>0</v>
      </c>
      <c r="BB327" s="232">
        <f t="shared" ref="BB327:BB333" si="12">IF(AZ327=2,G327,0)</f>
        <v>0</v>
      </c>
      <c r="BC327" s="232">
        <f t="shared" ref="BC327:BC333" si="13">IF(AZ327=3,G327,0)</f>
        <v>0</v>
      </c>
      <c r="BD327" s="232">
        <f t="shared" ref="BD327:BD333" si="14">IF(AZ327=4,G327,0)</f>
        <v>0</v>
      </c>
      <c r="BE327" s="232">
        <f t="shared" ref="BE327:BE333" si="15">IF(AZ327=5,G327,0)</f>
        <v>0</v>
      </c>
      <c r="CA327" s="257">
        <v>1</v>
      </c>
      <c r="CB327" s="257">
        <v>7</v>
      </c>
    </row>
    <row r="328" spans="1:80" ht="20.399999999999999">
      <c r="A328" s="258">
        <v>138</v>
      </c>
      <c r="B328" s="259" t="s">
        <v>559</v>
      </c>
      <c r="C328" s="260" t="s">
        <v>560</v>
      </c>
      <c r="D328" s="261" t="s">
        <v>262</v>
      </c>
      <c r="E328" s="262">
        <v>36.799999999999997</v>
      </c>
      <c r="F328" s="262">
        <v>0</v>
      </c>
      <c r="G328" s="263">
        <f t="shared" si="8"/>
        <v>0</v>
      </c>
      <c r="H328" s="264">
        <v>0</v>
      </c>
      <c r="I328" s="265">
        <f t="shared" si="9"/>
        <v>0</v>
      </c>
      <c r="J328" s="264">
        <v>0</v>
      </c>
      <c r="K328" s="265">
        <f t="shared" si="10"/>
        <v>0</v>
      </c>
      <c r="O328" s="257">
        <v>2</v>
      </c>
      <c r="AA328" s="232">
        <v>1</v>
      </c>
      <c r="AB328" s="232">
        <v>7</v>
      </c>
      <c r="AC328" s="232">
        <v>7</v>
      </c>
      <c r="AZ328" s="232">
        <v>2</v>
      </c>
      <c r="BA328" s="232">
        <f t="shared" si="11"/>
        <v>0</v>
      </c>
      <c r="BB328" s="232">
        <f t="shared" si="12"/>
        <v>0</v>
      </c>
      <c r="BC328" s="232">
        <f t="shared" si="13"/>
        <v>0</v>
      </c>
      <c r="BD328" s="232">
        <f t="shared" si="14"/>
        <v>0</v>
      </c>
      <c r="BE328" s="232">
        <f t="shared" si="15"/>
        <v>0</v>
      </c>
      <c r="CA328" s="257">
        <v>1</v>
      </c>
      <c r="CB328" s="257">
        <v>7</v>
      </c>
    </row>
    <row r="329" spans="1:80" ht="20.399999999999999">
      <c r="A329" s="258">
        <v>139</v>
      </c>
      <c r="B329" s="259" t="s">
        <v>564</v>
      </c>
      <c r="C329" s="260" t="s">
        <v>565</v>
      </c>
      <c r="D329" s="261" t="s">
        <v>262</v>
      </c>
      <c r="E329" s="262">
        <v>94.3</v>
      </c>
      <c r="F329" s="262">
        <v>0</v>
      </c>
      <c r="G329" s="263">
        <f t="shared" si="8"/>
        <v>0</v>
      </c>
      <c r="H329" s="264">
        <v>0</v>
      </c>
      <c r="I329" s="265">
        <f t="shared" si="9"/>
        <v>0</v>
      </c>
      <c r="J329" s="264">
        <v>0</v>
      </c>
      <c r="K329" s="265">
        <f t="shared" si="10"/>
        <v>0</v>
      </c>
      <c r="O329" s="257">
        <v>2</v>
      </c>
      <c r="AA329" s="232">
        <v>1</v>
      </c>
      <c r="AB329" s="232">
        <v>7</v>
      </c>
      <c r="AC329" s="232">
        <v>7</v>
      </c>
      <c r="AZ329" s="232">
        <v>2</v>
      </c>
      <c r="BA329" s="232">
        <f t="shared" si="11"/>
        <v>0</v>
      </c>
      <c r="BB329" s="232">
        <f t="shared" si="12"/>
        <v>0</v>
      </c>
      <c r="BC329" s="232">
        <f t="shared" si="13"/>
        <v>0</v>
      </c>
      <c r="BD329" s="232">
        <f t="shared" si="14"/>
        <v>0</v>
      </c>
      <c r="BE329" s="232">
        <f t="shared" si="15"/>
        <v>0</v>
      </c>
      <c r="CA329" s="257">
        <v>1</v>
      </c>
      <c r="CB329" s="257">
        <v>7</v>
      </c>
    </row>
    <row r="330" spans="1:80" ht="20.399999999999999">
      <c r="A330" s="258">
        <v>140</v>
      </c>
      <c r="B330" s="259" t="s">
        <v>566</v>
      </c>
      <c r="C330" s="260" t="s">
        <v>567</v>
      </c>
      <c r="D330" s="261" t="s">
        <v>112</v>
      </c>
      <c r="E330" s="262">
        <v>171.6</v>
      </c>
      <c r="F330" s="262">
        <v>0</v>
      </c>
      <c r="G330" s="263">
        <f t="shared" si="8"/>
        <v>0</v>
      </c>
      <c r="H330" s="264">
        <v>0</v>
      </c>
      <c r="I330" s="265">
        <f t="shared" si="9"/>
        <v>0</v>
      </c>
      <c r="J330" s="264">
        <v>0</v>
      </c>
      <c r="K330" s="265">
        <f t="shared" si="10"/>
        <v>0</v>
      </c>
      <c r="O330" s="257">
        <v>2</v>
      </c>
      <c r="AA330" s="232">
        <v>2</v>
      </c>
      <c r="AB330" s="232">
        <v>7</v>
      </c>
      <c r="AC330" s="232">
        <v>7</v>
      </c>
      <c r="AZ330" s="232">
        <v>2</v>
      </c>
      <c r="BA330" s="232">
        <f t="shared" si="11"/>
        <v>0</v>
      </c>
      <c r="BB330" s="232">
        <f t="shared" si="12"/>
        <v>0</v>
      </c>
      <c r="BC330" s="232">
        <f t="shared" si="13"/>
        <v>0</v>
      </c>
      <c r="BD330" s="232">
        <f t="shared" si="14"/>
        <v>0</v>
      </c>
      <c r="BE330" s="232">
        <f t="shared" si="15"/>
        <v>0</v>
      </c>
      <c r="CA330" s="257">
        <v>2</v>
      </c>
      <c r="CB330" s="257">
        <v>7</v>
      </c>
    </row>
    <row r="331" spans="1:80">
      <c r="A331" s="258">
        <v>141</v>
      </c>
      <c r="B331" s="259" t="s">
        <v>568</v>
      </c>
      <c r="C331" s="260" t="s">
        <v>569</v>
      </c>
      <c r="D331" s="261" t="s">
        <v>115</v>
      </c>
      <c r="E331" s="262">
        <v>8</v>
      </c>
      <c r="F331" s="262">
        <v>0</v>
      </c>
      <c r="G331" s="263">
        <f t="shared" si="8"/>
        <v>0</v>
      </c>
      <c r="H331" s="264">
        <v>0</v>
      </c>
      <c r="I331" s="265">
        <f t="shared" si="9"/>
        <v>0</v>
      </c>
      <c r="J331" s="264">
        <v>0</v>
      </c>
      <c r="K331" s="265">
        <f t="shared" si="10"/>
        <v>0</v>
      </c>
      <c r="O331" s="257">
        <v>2</v>
      </c>
      <c r="AA331" s="232">
        <v>1</v>
      </c>
      <c r="AB331" s="232">
        <v>7</v>
      </c>
      <c r="AC331" s="232">
        <v>7</v>
      </c>
      <c r="AZ331" s="232">
        <v>2</v>
      </c>
      <c r="BA331" s="232">
        <f t="shared" si="11"/>
        <v>0</v>
      </c>
      <c r="BB331" s="232">
        <f t="shared" si="12"/>
        <v>0</v>
      </c>
      <c r="BC331" s="232">
        <f t="shared" si="13"/>
        <v>0</v>
      </c>
      <c r="BD331" s="232">
        <f t="shared" si="14"/>
        <v>0</v>
      </c>
      <c r="BE331" s="232">
        <f t="shared" si="15"/>
        <v>0</v>
      </c>
      <c r="CA331" s="257">
        <v>1</v>
      </c>
      <c r="CB331" s="257">
        <v>7</v>
      </c>
    </row>
    <row r="332" spans="1:80">
      <c r="A332" s="258">
        <v>142</v>
      </c>
      <c r="B332" s="259" t="s">
        <v>570</v>
      </c>
      <c r="C332" s="260" t="s">
        <v>571</v>
      </c>
      <c r="D332" s="261" t="s">
        <v>115</v>
      </c>
      <c r="E332" s="262">
        <v>26</v>
      </c>
      <c r="F332" s="262">
        <v>0</v>
      </c>
      <c r="G332" s="263">
        <f t="shared" si="8"/>
        <v>0</v>
      </c>
      <c r="H332" s="264">
        <v>0</v>
      </c>
      <c r="I332" s="265">
        <f t="shared" si="9"/>
        <v>0</v>
      </c>
      <c r="J332" s="264">
        <v>0</v>
      </c>
      <c r="K332" s="265">
        <f t="shared" si="10"/>
        <v>0</v>
      </c>
      <c r="O332" s="257">
        <v>2</v>
      </c>
      <c r="AA332" s="232">
        <v>1</v>
      </c>
      <c r="AB332" s="232">
        <v>7</v>
      </c>
      <c r="AC332" s="232">
        <v>7</v>
      </c>
      <c r="AZ332" s="232">
        <v>2</v>
      </c>
      <c r="BA332" s="232">
        <f t="shared" si="11"/>
        <v>0</v>
      </c>
      <c r="BB332" s="232">
        <f t="shared" si="12"/>
        <v>0</v>
      </c>
      <c r="BC332" s="232">
        <f t="shared" si="13"/>
        <v>0</v>
      </c>
      <c r="BD332" s="232">
        <f t="shared" si="14"/>
        <v>0</v>
      </c>
      <c r="BE332" s="232">
        <f t="shared" si="15"/>
        <v>0</v>
      </c>
      <c r="CA332" s="257">
        <v>1</v>
      </c>
      <c r="CB332" s="257">
        <v>7</v>
      </c>
    </row>
    <row r="333" spans="1:80">
      <c r="A333" s="258">
        <v>143</v>
      </c>
      <c r="B333" s="259" t="s">
        <v>572</v>
      </c>
      <c r="C333" s="260" t="s">
        <v>573</v>
      </c>
      <c r="D333" s="261" t="s">
        <v>153</v>
      </c>
      <c r="E333" s="262">
        <v>3.8</v>
      </c>
      <c r="F333" s="262">
        <v>0</v>
      </c>
      <c r="G333" s="263">
        <f t="shared" si="8"/>
        <v>0</v>
      </c>
      <c r="H333" s="264">
        <v>0</v>
      </c>
      <c r="I333" s="265">
        <f t="shared" si="9"/>
        <v>0</v>
      </c>
      <c r="J333" s="264">
        <v>0</v>
      </c>
      <c r="K333" s="265">
        <f t="shared" si="10"/>
        <v>0</v>
      </c>
      <c r="O333" s="257">
        <v>2</v>
      </c>
      <c r="AA333" s="232">
        <v>1</v>
      </c>
      <c r="AB333" s="232">
        <v>7</v>
      </c>
      <c r="AC333" s="232">
        <v>7</v>
      </c>
      <c r="AZ333" s="232">
        <v>2</v>
      </c>
      <c r="BA333" s="232">
        <f t="shared" si="11"/>
        <v>0</v>
      </c>
      <c r="BB333" s="232">
        <f t="shared" si="12"/>
        <v>0</v>
      </c>
      <c r="BC333" s="232">
        <f t="shared" si="13"/>
        <v>0</v>
      </c>
      <c r="BD333" s="232">
        <f t="shared" si="14"/>
        <v>0</v>
      </c>
      <c r="BE333" s="232">
        <f t="shared" si="15"/>
        <v>0</v>
      </c>
      <c r="CA333" s="257">
        <v>1</v>
      </c>
      <c r="CB333" s="257">
        <v>7</v>
      </c>
    </row>
    <row r="334" spans="1:80">
      <c r="A334" s="275"/>
      <c r="B334" s="276" t="s">
        <v>101</v>
      </c>
      <c r="C334" s="277" t="s">
        <v>532</v>
      </c>
      <c r="D334" s="278"/>
      <c r="E334" s="279"/>
      <c r="F334" s="280"/>
      <c r="G334" s="281">
        <f>SUM(G302:G333)</f>
        <v>0</v>
      </c>
      <c r="H334" s="282"/>
      <c r="I334" s="283">
        <f>SUM(I302:I333)</f>
        <v>0</v>
      </c>
      <c r="J334" s="282"/>
      <c r="K334" s="283">
        <f>SUM(K302:K333)</f>
        <v>0</v>
      </c>
      <c r="O334" s="257">
        <v>4</v>
      </c>
      <c r="BA334" s="284">
        <f>SUM(BA302:BA333)</f>
        <v>0</v>
      </c>
      <c r="BB334" s="284">
        <f>SUM(BB302:BB333)</f>
        <v>0</v>
      </c>
      <c r="BC334" s="284">
        <f>SUM(BC302:BC333)</f>
        <v>0</v>
      </c>
      <c r="BD334" s="284">
        <f>SUM(BD302:BD333)</f>
        <v>0</v>
      </c>
      <c r="BE334" s="284">
        <f>SUM(BE302:BE333)</f>
        <v>0</v>
      </c>
    </row>
    <row r="335" spans="1:80">
      <c r="A335" s="247" t="s">
        <v>97</v>
      </c>
      <c r="B335" s="248" t="s">
        <v>574</v>
      </c>
      <c r="C335" s="249" t="s">
        <v>575</v>
      </c>
      <c r="D335" s="250"/>
      <c r="E335" s="251"/>
      <c r="F335" s="251"/>
      <c r="G335" s="252"/>
      <c r="H335" s="253"/>
      <c r="I335" s="254"/>
      <c r="J335" s="255"/>
      <c r="K335" s="256"/>
      <c r="O335" s="257">
        <v>1</v>
      </c>
    </row>
    <row r="336" spans="1:80" ht="20.399999999999999">
      <c r="A336" s="258">
        <v>144</v>
      </c>
      <c r="B336" s="259" t="s">
        <v>577</v>
      </c>
      <c r="C336" s="260" t="s">
        <v>578</v>
      </c>
      <c r="D336" s="261" t="s">
        <v>112</v>
      </c>
      <c r="E336" s="262">
        <v>14.16</v>
      </c>
      <c r="F336" s="262">
        <v>0</v>
      </c>
      <c r="G336" s="263">
        <f>E336*F336</f>
        <v>0</v>
      </c>
      <c r="H336" s="264">
        <v>0</v>
      </c>
      <c r="I336" s="265">
        <f>E336*H336</f>
        <v>0</v>
      </c>
      <c r="J336" s="264">
        <v>0</v>
      </c>
      <c r="K336" s="265">
        <f>E336*J336</f>
        <v>0</v>
      </c>
      <c r="O336" s="257">
        <v>2</v>
      </c>
      <c r="AA336" s="232">
        <v>1</v>
      </c>
      <c r="AB336" s="232">
        <v>7</v>
      </c>
      <c r="AC336" s="232">
        <v>7</v>
      </c>
      <c r="AZ336" s="232">
        <v>2</v>
      </c>
      <c r="BA336" s="232">
        <f>IF(AZ336=1,G336,0)</f>
        <v>0</v>
      </c>
      <c r="BB336" s="232">
        <f>IF(AZ336=2,G336,0)</f>
        <v>0</v>
      </c>
      <c r="BC336" s="232">
        <f>IF(AZ336=3,G336,0)</f>
        <v>0</v>
      </c>
      <c r="BD336" s="232">
        <f>IF(AZ336=4,G336,0)</f>
        <v>0</v>
      </c>
      <c r="BE336" s="232">
        <f>IF(AZ336=5,G336,0)</f>
        <v>0</v>
      </c>
      <c r="CA336" s="257">
        <v>1</v>
      </c>
      <c r="CB336" s="257">
        <v>7</v>
      </c>
    </row>
    <row r="337" spans="1:80">
      <c r="A337" s="266"/>
      <c r="B337" s="269"/>
      <c r="C337" s="325" t="s">
        <v>579</v>
      </c>
      <c r="D337" s="326"/>
      <c r="E337" s="270">
        <v>14.16</v>
      </c>
      <c r="F337" s="271"/>
      <c r="G337" s="272"/>
      <c r="H337" s="273"/>
      <c r="I337" s="267"/>
      <c r="J337" s="274"/>
      <c r="K337" s="267"/>
      <c r="M337" s="268" t="s">
        <v>579</v>
      </c>
      <c r="O337" s="257"/>
    </row>
    <row r="338" spans="1:80">
      <c r="A338" s="258">
        <v>145</v>
      </c>
      <c r="B338" s="259" t="s">
        <v>580</v>
      </c>
      <c r="C338" s="260" t="s">
        <v>581</v>
      </c>
      <c r="D338" s="261" t="s">
        <v>112</v>
      </c>
      <c r="E338" s="262">
        <v>12.4</v>
      </c>
      <c r="F338" s="262">
        <v>0</v>
      </c>
      <c r="G338" s="263">
        <f>E338*F338</f>
        <v>0</v>
      </c>
      <c r="H338" s="264">
        <v>0</v>
      </c>
      <c r="I338" s="265">
        <f>E338*H338</f>
        <v>0</v>
      </c>
      <c r="J338" s="264"/>
      <c r="K338" s="265">
        <f>E338*J338</f>
        <v>0</v>
      </c>
      <c r="O338" s="257">
        <v>2</v>
      </c>
      <c r="AA338" s="232">
        <v>12</v>
      </c>
      <c r="AB338" s="232">
        <v>0</v>
      </c>
      <c r="AC338" s="232">
        <v>145</v>
      </c>
      <c r="AZ338" s="232">
        <v>2</v>
      </c>
      <c r="BA338" s="232">
        <f>IF(AZ338=1,G338,0)</f>
        <v>0</v>
      </c>
      <c r="BB338" s="232">
        <f>IF(AZ338=2,G338,0)</f>
        <v>0</v>
      </c>
      <c r="BC338" s="232">
        <f>IF(AZ338=3,G338,0)</f>
        <v>0</v>
      </c>
      <c r="BD338" s="232">
        <f>IF(AZ338=4,G338,0)</f>
        <v>0</v>
      </c>
      <c r="BE338" s="232">
        <f>IF(AZ338=5,G338,0)</f>
        <v>0</v>
      </c>
      <c r="CA338" s="257">
        <v>12</v>
      </c>
      <c r="CB338" s="257">
        <v>0</v>
      </c>
    </row>
    <row r="339" spans="1:80">
      <c r="A339" s="266"/>
      <c r="B339" s="269"/>
      <c r="C339" s="325" t="s">
        <v>582</v>
      </c>
      <c r="D339" s="326"/>
      <c r="E339" s="270">
        <v>8.4</v>
      </c>
      <c r="F339" s="271"/>
      <c r="G339" s="272"/>
      <c r="H339" s="273"/>
      <c r="I339" s="267"/>
      <c r="J339" s="274"/>
      <c r="K339" s="267"/>
      <c r="M339" s="268" t="s">
        <v>582</v>
      </c>
      <c r="O339" s="257"/>
    </row>
    <row r="340" spans="1:80">
      <c r="A340" s="266"/>
      <c r="B340" s="269"/>
      <c r="C340" s="325" t="s">
        <v>583</v>
      </c>
      <c r="D340" s="326"/>
      <c r="E340" s="270">
        <v>2</v>
      </c>
      <c r="F340" s="271"/>
      <c r="G340" s="272"/>
      <c r="H340" s="273"/>
      <c r="I340" s="267"/>
      <c r="J340" s="274"/>
      <c r="K340" s="267"/>
      <c r="M340" s="268" t="s">
        <v>583</v>
      </c>
      <c r="O340" s="257"/>
    </row>
    <row r="341" spans="1:80">
      <c r="A341" s="266"/>
      <c r="B341" s="269"/>
      <c r="C341" s="325" t="s">
        <v>584</v>
      </c>
      <c r="D341" s="326"/>
      <c r="E341" s="270">
        <v>2</v>
      </c>
      <c r="F341" s="271"/>
      <c r="G341" s="272"/>
      <c r="H341" s="273"/>
      <c r="I341" s="267"/>
      <c r="J341" s="274"/>
      <c r="K341" s="267"/>
      <c r="M341" s="268" t="s">
        <v>584</v>
      </c>
      <c r="O341" s="257"/>
    </row>
    <row r="342" spans="1:80" ht="20.399999999999999">
      <c r="A342" s="258">
        <v>146</v>
      </c>
      <c r="B342" s="259" t="s">
        <v>580</v>
      </c>
      <c r="C342" s="260" t="s">
        <v>585</v>
      </c>
      <c r="D342" s="261" t="s">
        <v>112</v>
      </c>
      <c r="E342" s="262">
        <v>18</v>
      </c>
      <c r="F342" s="262">
        <v>0</v>
      </c>
      <c r="G342" s="263">
        <f>E342*F342</f>
        <v>0</v>
      </c>
      <c r="H342" s="264">
        <v>0</v>
      </c>
      <c r="I342" s="265">
        <f>E342*H342</f>
        <v>0</v>
      </c>
      <c r="J342" s="264"/>
      <c r="K342" s="265">
        <f>E342*J342</f>
        <v>0</v>
      </c>
      <c r="O342" s="257">
        <v>2</v>
      </c>
      <c r="AA342" s="232">
        <v>12</v>
      </c>
      <c r="AB342" s="232">
        <v>0</v>
      </c>
      <c r="AC342" s="232">
        <v>146</v>
      </c>
      <c r="AZ342" s="232">
        <v>2</v>
      </c>
      <c r="BA342" s="232">
        <f>IF(AZ342=1,G342,0)</f>
        <v>0</v>
      </c>
      <c r="BB342" s="232">
        <f>IF(AZ342=2,G342,0)</f>
        <v>0</v>
      </c>
      <c r="BC342" s="232">
        <f>IF(AZ342=3,G342,0)</f>
        <v>0</v>
      </c>
      <c r="BD342" s="232">
        <f>IF(AZ342=4,G342,0)</f>
        <v>0</v>
      </c>
      <c r="BE342" s="232">
        <f>IF(AZ342=5,G342,0)</f>
        <v>0</v>
      </c>
      <c r="CA342" s="257">
        <v>12</v>
      </c>
      <c r="CB342" s="257">
        <v>0</v>
      </c>
    </row>
    <row r="343" spans="1:80">
      <c r="A343" s="275"/>
      <c r="B343" s="276" t="s">
        <v>101</v>
      </c>
      <c r="C343" s="277" t="s">
        <v>576</v>
      </c>
      <c r="D343" s="278"/>
      <c r="E343" s="279"/>
      <c r="F343" s="280"/>
      <c r="G343" s="281">
        <f>SUM(G335:G342)</f>
        <v>0</v>
      </c>
      <c r="H343" s="282"/>
      <c r="I343" s="283">
        <f>SUM(I335:I342)</f>
        <v>0</v>
      </c>
      <c r="J343" s="282"/>
      <c r="K343" s="283">
        <f>SUM(K335:K342)</f>
        <v>0</v>
      </c>
      <c r="O343" s="257">
        <v>4</v>
      </c>
      <c r="BA343" s="284">
        <f>SUM(BA335:BA342)</f>
        <v>0</v>
      </c>
      <c r="BB343" s="284">
        <f>SUM(BB335:BB342)</f>
        <v>0</v>
      </c>
      <c r="BC343" s="284">
        <f>SUM(BC335:BC342)</f>
        <v>0</v>
      </c>
      <c r="BD343" s="284">
        <f>SUM(BD335:BD342)</f>
        <v>0</v>
      </c>
      <c r="BE343" s="284">
        <f>SUM(BE335:BE342)</f>
        <v>0</v>
      </c>
    </row>
    <row r="344" spans="1:80">
      <c r="A344" s="247" t="s">
        <v>97</v>
      </c>
      <c r="B344" s="248" t="s">
        <v>586</v>
      </c>
      <c r="C344" s="249" t="s">
        <v>587</v>
      </c>
      <c r="D344" s="250"/>
      <c r="E344" s="251"/>
      <c r="F344" s="251"/>
      <c r="G344" s="252"/>
      <c r="H344" s="253"/>
      <c r="I344" s="254"/>
      <c r="J344" s="255"/>
      <c r="K344" s="256"/>
      <c r="O344" s="257">
        <v>1</v>
      </c>
    </row>
    <row r="345" spans="1:80">
      <c r="A345" s="258">
        <v>147</v>
      </c>
      <c r="B345" s="259" t="s">
        <v>589</v>
      </c>
      <c r="C345" s="260" t="s">
        <v>590</v>
      </c>
      <c r="D345" s="261" t="s">
        <v>262</v>
      </c>
      <c r="E345" s="262">
        <v>24</v>
      </c>
      <c r="F345" s="262">
        <v>0</v>
      </c>
      <c r="G345" s="263">
        <f>E345*F345</f>
        <v>0</v>
      </c>
      <c r="H345" s="264">
        <v>0</v>
      </c>
      <c r="I345" s="265">
        <f>E345*H345</f>
        <v>0</v>
      </c>
      <c r="J345" s="264">
        <v>0</v>
      </c>
      <c r="K345" s="265">
        <f>E345*J345</f>
        <v>0</v>
      </c>
      <c r="O345" s="257">
        <v>2</v>
      </c>
      <c r="AA345" s="232">
        <v>1</v>
      </c>
      <c r="AB345" s="232">
        <v>7</v>
      </c>
      <c r="AC345" s="232">
        <v>7</v>
      </c>
      <c r="AZ345" s="232">
        <v>2</v>
      </c>
      <c r="BA345" s="232">
        <f>IF(AZ345=1,G345,0)</f>
        <v>0</v>
      </c>
      <c r="BB345" s="232">
        <f>IF(AZ345=2,G345,0)</f>
        <v>0</v>
      </c>
      <c r="BC345" s="232">
        <f>IF(AZ345=3,G345,0)</f>
        <v>0</v>
      </c>
      <c r="BD345" s="232">
        <f>IF(AZ345=4,G345,0)</f>
        <v>0</v>
      </c>
      <c r="BE345" s="232">
        <f>IF(AZ345=5,G345,0)</f>
        <v>0</v>
      </c>
      <c r="CA345" s="257">
        <v>1</v>
      </c>
      <c r="CB345" s="257">
        <v>7</v>
      </c>
    </row>
    <row r="346" spans="1:80">
      <c r="A346" s="258">
        <v>148</v>
      </c>
      <c r="B346" s="259" t="s">
        <v>591</v>
      </c>
      <c r="C346" s="260" t="s">
        <v>592</v>
      </c>
      <c r="D346" s="261" t="s">
        <v>262</v>
      </c>
      <c r="E346" s="262">
        <v>10.6</v>
      </c>
      <c r="F346" s="262">
        <v>0</v>
      </c>
      <c r="G346" s="263">
        <f>E346*F346</f>
        <v>0</v>
      </c>
      <c r="H346" s="264">
        <v>0</v>
      </c>
      <c r="I346" s="265">
        <f>E346*H346</f>
        <v>0</v>
      </c>
      <c r="J346" s="264">
        <v>0</v>
      </c>
      <c r="K346" s="265">
        <f>E346*J346</f>
        <v>0</v>
      </c>
      <c r="O346" s="257">
        <v>2</v>
      </c>
      <c r="AA346" s="232">
        <v>1</v>
      </c>
      <c r="AB346" s="232">
        <v>7</v>
      </c>
      <c r="AC346" s="232">
        <v>7</v>
      </c>
      <c r="AZ346" s="232">
        <v>2</v>
      </c>
      <c r="BA346" s="232">
        <f>IF(AZ346=1,G346,0)</f>
        <v>0</v>
      </c>
      <c r="BB346" s="232">
        <f>IF(AZ346=2,G346,0)</f>
        <v>0</v>
      </c>
      <c r="BC346" s="232">
        <f>IF(AZ346=3,G346,0)</f>
        <v>0</v>
      </c>
      <c r="BD346" s="232">
        <f>IF(AZ346=4,G346,0)</f>
        <v>0</v>
      </c>
      <c r="BE346" s="232">
        <f>IF(AZ346=5,G346,0)</f>
        <v>0</v>
      </c>
      <c r="CA346" s="257">
        <v>1</v>
      </c>
      <c r="CB346" s="257">
        <v>7</v>
      </c>
    </row>
    <row r="347" spans="1:80" ht="20.399999999999999">
      <c r="A347" s="258">
        <v>149</v>
      </c>
      <c r="B347" s="259" t="s">
        <v>593</v>
      </c>
      <c r="C347" s="260" t="s">
        <v>594</v>
      </c>
      <c r="D347" s="261" t="s">
        <v>112</v>
      </c>
      <c r="E347" s="262">
        <v>180.6</v>
      </c>
      <c r="F347" s="262">
        <v>0</v>
      </c>
      <c r="G347" s="263">
        <f>E347*F347</f>
        <v>0</v>
      </c>
      <c r="H347" s="264">
        <v>0</v>
      </c>
      <c r="I347" s="265">
        <f>E347*H347</f>
        <v>0</v>
      </c>
      <c r="J347" s="264">
        <v>0</v>
      </c>
      <c r="K347" s="265">
        <f>E347*J347</f>
        <v>0</v>
      </c>
      <c r="O347" s="257">
        <v>2</v>
      </c>
      <c r="AA347" s="232">
        <v>1</v>
      </c>
      <c r="AB347" s="232">
        <v>7</v>
      </c>
      <c r="AC347" s="232">
        <v>7</v>
      </c>
      <c r="AZ347" s="232">
        <v>2</v>
      </c>
      <c r="BA347" s="232">
        <f>IF(AZ347=1,G347,0)</f>
        <v>0</v>
      </c>
      <c r="BB347" s="232">
        <f>IF(AZ347=2,G347,0)</f>
        <v>0</v>
      </c>
      <c r="BC347" s="232">
        <f>IF(AZ347=3,G347,0)</f>
        <v>0</v>
      </c>
      <c r="BD347" s="232">
        <f>IF(AZ347=4,G347,0)</f>
        <v>0</v>
      </c>
      <c r="BE347" s="232">
        <f>IF(AZ347=5,G347,0)</f>
        <v>0</v>
      </c>
      <c r="CA347" s="257">
        <v>1</v>
      </c>
      <c r="CB347" s="257">
        <v>7</v>
      </c>
    </row>
    <row r="348" spans="1:80" ht="20.399999999999999">
      <c r="A348" s="258">
        <v>150</v>
      </c>
      <c r="B348" s="259" t="s">
        <v>595</v>
      </c>
      <c r="C348" s="260" t="s">
        <v>596</v>
      </c>
      <c r="D348" s="261" t="s">
        <v>112</v>
      </c>
      <c r="E348" s="262">
        <v>2.4</v>
      </c>
      <c r="F348" s="262">
        <v>0</v>
      </c>
      <c r="G348" s="263">
        <f>E348*F348</f>
        <v>0</v>
      </c>
      <c r="H348" s="264">
        <v>0</v>
      </c>
      <c r="I348" s="265">
        <f>E348*H348</f>
        <v>0</v>
      </c>
      <c r="J348" s="264">
        <v>0</v>
      </c>
      <c r="K348" s="265">
        <f>E348*J348</f>
        <v>0</v>
      </c>
      <c r="O348" s="257">
        <v>2</v>
      </c>
      <c r="AA348" s="232">
        <v>2</v>
      </c>
      <c r="AB348" s="232">
        <v>7</v>
      </c>
      <c r="AC348" s="232">
        <v>7</v>
      </c>
      <c r="AZ348" s="232">
        <v>2</v>
      </c>
      <c r="BA348" s="232">
        <f>IF(AZ348=1,G348,0)</f>
        <v>0</v>
      </c>
      <c r="BB348" s="232">
        <f>IF(AZ348=2,G348,0)</f>
        <v>0</v>
      </c>
      <c r="BC348" s="232">
        <f>IF(AZ348=3,G348,0)</f>
        <v>0</v>
      </c>
      <c r="BD348" s="232">
        <f>IF(AZ348=4,G348,0)</f>
        <v>0</v>
      </c>
      <c r="BE348" s="232">
        <f>IF(AZ348=5,G348,0)</f>
        <v>0</v>
      </c>
      <c r="CA348" s="257">
        <v>2</v>
      </c>
      <c r="CB348" s="257">
        <v>7</v>
      </c>
    </row>
    <row r="349" spans="1:80">
      <c r="A349" s="266"/>
      <c r="B349" s="269"/>
      <c r="C349" s="325" t="s">
        <v>597</v>
      </c>
      <c r="D349" s="326"/>
      <c r="E349" s="270">
        <v>2.4</v>
      </c>
      <c r="F349" s="271"/>
      <c r="G349" s="272"/>
      <c r="H349" s="273"/>
      <c r="I349" s="267"/>
      <c r="J349" s="274"/>
      <c r="K349" s="267"/>
      <c r="M349" s="268" t="s">
        <v>597</v>
      </c>
      <c r="O349" s="257"/>
    </row>
    <row r="350" spans="1:80">
      <c r="A350" s="266"/>
      <c r="B350" s="269"/>
      <c r="C350" s="325" t="s">
        <v>598</v>
      </c>
      <c r="D350" s="326"/>
      <c r="E350" s="270">
        <v>0</v>
      </c>
      <c r="F350" s="271"/>
      <c r="G350" s="272"/>
      <c r="H350" s="273"/>
      <c r="I350" s="267"/>
      <c r="J350" s="274"/>
      <c r="K350" s="267"/>
      <c r="M350" s="268" t="s">
        <v>598</v>
      </c>
      <c r="O350" s="257"/>
    </row>
    <row r="351" spans="1:80">
      <c r="A351" s="258">
        <v>151</v>
      </c>
      <c r="B351" s="259" t="s">
        <v>599</v>
      </c>
      <c r="C351" s="260" t="s">
        <v>600</v>
      </c>
      <c r="D351" s="261" t="s">
        <v>262</v>
      </c>
      <c r="E351" s="262">
        <v>26</v>
      </c>
      <c r="F351" s="262">
        <v>0</v>
      </c>
      <c r="G351" s="263">
        <f t="shared" ref="G351:G356" si="16">E351*F351</f>
        <v>0</v>
      </c>
      <c r="H351" s="264">
        <v>0</v>
      </c>
      <c r="I351" s="265">
        <f t="shared" ref="I351:I356" si="17">E351*H351</f>
        <v>0</v>
      </c>
      <c r="J351" s="264">
        <v>0</v>
      </c>
      <c r="K351" s="265">
        <f t="shared" ref="K351:K356" si="18">E351*J351</f>
        <v>0</v>
      </c>
      <c r="O351" s="257">
        <v>2</v>
      </c>
      <c r="AA351" s="232">
        <v>1</v>
      </c>
      <c r="AB351" s="232">
        <v>7</v>
      </c>
      <c r="AC351" s="232">
        <v>7</v>
      </c>
      <c r="AZ351" s="232">
        <v>2</v>
      </c>
      <c r="BA351" s="232">
        <f t="shared" ref="BA351:BA356" si="19">IF(AZ351=1,G351,0)</f>
        <v>0</v>
      </c>
      <c r="BB351" s="232">
        <f t="shared" ref="BB351:BB356" si="20">IF(AZ351=2,G351,0)</f>
        <v>0</v>
      </c>
      <c r="BC351" s="232">
        <f t="shared" ref="BC351:BC356" si="21">IF(AZ351=3,G351,0)</f>
        <v>0</v>
      </c>
      <c r="BD351" s="232">
        <f t="shared" ref="BD351:BD356" si="22">IF(AZ351=4,G351,0)</f>
        <v>0</v>
      </c>
      <c r="BE351" s="232">
        <f t="shared" ref="BE351:BE356" si="23">IF(AZ351=5,G351,0)</f>
        <v>0</v>
      </c>
      <c r="CA351" s="257">
        <v>1</v>
      </c>
      <c r="CB351" s="257">
        <v>7</v>
      </c>
    </row>
    <row r="352" spans="1:80" ht="20.399999999999999">
      <c r="A352" s="258">
        <v>152</v>
      </c>
      <c r="B352" s="259" t="s">
        <v>601</v>
      </c>
      <c r="C352" s="260" t="s">
        <v>602</v>
      </c>
      <c r="D352" s="261" t="s">
        <v>262</v>
      </c>
      <c r="E352" s="262">
        <v>13.2</v>
      </c>
      <c r="F352" s="262">
        <v>0</v>
      </c>
      <c r="G352" s="263">
        <f t="shared" si="16"/>
        <v>0</v>
      </c>
      <c r="H352" s="264">
        <v>0</v>
      </c>
      <c r="I352" s="265">
        <f t="shared" si="17"/>
        <v>0</v>
      </c>
      <c r="J352" s="264">
        <v>0</v>
      </c>
      <c r="K352" s="265">
        <f t="shared" si="18"/>
        <v>0</v>
      </c>
      <c r="O352" s="257">
        <v>2</v>
      </c>
      <c r="AA352" s="232">
        <v>1</v>
      </c>
      <c r="AB352" s="232">
        <v>7</v>
      </c>
      <c r="AC352" s="232">
        <v>7</v>
      </c>
      <c r="AZ352" s="232">
        <v>2</v>
      </c>
      <c r="BA352" s="232">
        <f t="shared" si="19"/>
        <v>0</v>
      </c>
      <c r="BB352" s="232">
        <f t="shared" si="20"/>
        <v>0</v>
      </c>
      <c r="BC352" s="232">
        <f t="shared" si="21"/>
        <v>0</v>
      </c>
      <c r="BD352" s="232">
        <f t="shared" si="22"/>
        <v>0</v>
      </c>
      <c r="BE352" s="232">
        <f t="shared" si="23"/>
        <v>0</v>
      </c>
      <c r="CA352" s="257">
        <v>1</v>
      </c>
      <c r="CB352" s="257">
        <v>7</v>
      </c>
    </row>
    <row r="353" spans="1:80">
      <c r="A353" s="258">
        <v>153</v>
      </c>
      <c r="B353" s="259" t="s">
        <v>603</v>
      </c>
      <c r="C353" s="260" t="s">
        <v>604</v>
      </c>
      <c r="D353" s="261" t="s">
        <v>262</v>
      </c>
      <c r="E353" s="262">
        <v>13.2</v>
      </c>
      <c r="F353" s="262">
        <v>0</v>
      </c>
      <c r="G353" s="263">
        <f t="shared" si="16"/>
        <v>0</v>
      </c>
      <c r="H353" s="264">
        <v>0</v>
      </c>
      <c r="I353" s="265">
        <f t="shared" si="17"/>
        <v>0</v>
      </c>
      <c r="J353" s="264">
        <v>0</v>
      </c>
      <c r="K353" s="265">
        <f t="shared" si="18"/>
        <v>0</v>
      </c>
      <c r="O353" s="257">
        <v>2</v>
      </c>
      <c r="AA353" s="232">
        <v>1</v>
      </c>
      <c r="AB353" s="232">
        <v>7</v>
      </c>
      <c r="AC353" s="232">
        <v>7</v>
      </c>
      <c r="AZ353" s="232">
        <v>2</v>
      </c>
      <c r="BA353" s="232">
        <f t="shared" si="19"/>
        <v>0</v>
      </c>
      <c r="BB353" s="232">
        <f t="shared" si="20"/>
        <v>0</v>
      </c>
      <c r="BC353" s="232">
        <f t="shared" si="21"/>
        <v>0</v>
      </c>
      <c r="BD353" s="232">
        <f t="shared" si="22"/>
        <v>0</v>
      </c>
      <c r="BE353" s="232">
        <f t="shared" si="23"/>
        <v>0</v>
      </c>
      <c r="CA353" s="257">
        <v>1</v>
      </c>
      <c r="CB353" s="257">
        <v>7</v>
      </c>
    </row>
    <row r="354" spans="1:80">
      <c r="A354" s="258">
        <v>154</v>
      </c>
      <c r="B354" s="259" t="s">
        <v>605</v>
      </c>
      <c r="C354" s="260" t="s">
        <v>606</v>
      </c>
      <c r="D354" s="261" t="s">
        <v>262</v>
      </c>
      <c r="E354" s="262">
        <v>26.4</v>
      </c>
      <c r="F354" s="262">
        <v>0</v>
      </c>
      <c r="G354" s="263">
        <f t="shared" si="16"/>
        <v>0</v>
      </c>
      <c r="H354" s="264">
        <v>0</v>
      </c>
      <c r="I354" s="265">
        <f t="shared" si="17"/>
        <v>0</v>
      </c>
      <c r="J354" s="264">
        <v>0</v>
      </c>
      <c r="K354" s="265">
        <f t="shared" si="18"/>
        <v>0</v>
      </c>
      <c r="O354" s="257">
        <v>2</v>
      </c>
      <c r="AA354" s="232">
        <v>1</v>
      </c>
      <c r="AB354" s="232">
        <v>7</v>
      </c>
      <c r="AC354" s="232">
        <v>7</v>
      </c>
      <c r="AZ354" s="232">
        <v>2</v>
      </c>
      <c r="BA354" s="232">
        <f t="shared" si="19"/>
        <v>0</v>
      </c>
      <c r="BB354" s="232">
        <f t="shared" si="20"/>
        <v>0</v>
      </c>
      <c r="BC354" s="232">
        <f t="shared" si="21"/>
        <v>0</v>
      </c>
      <c r="BD354" s="232">
        <f t="shared" si="22"/>
        <v>0</v>
      </c>
      <c r="BE354" s="232">
        <f t="shared" si="23"/>
        <v>0</v>
      </c>
      <c r="CA354" s="257">
        <v>1</v>
      </c>
      <c r="CB354" s="257">
        <v>7</v>
      </c>
    </row>
    <row r="355" spans="1:80">
      <c r="A355" s="258">
        <v>155</v>
      </c>
      <c r="B355" s="259" t="s">
        <v>607</v>
      </c>
      <c r="C355" s="260" t="s">
        <v>608</v>
      </c>
      <c r="D355" s="261" t="s">
        <v>115</v>
      </c>
      <c r="E355" s="262">
        <v>3</v>
      </c>
      <c r="F355" s="262">
        <v>0</v>
      </c>
      <c r="G355" s="263">
        <f t="shared" si="16"/>
        <v>0</v>
      </c>
      <c r="H355" s="264">
        <v>0</v>
      </c>
      <c r="I355" s="265">
        <f t="shared" si="17"/>
        <v>0</v>
      </c>
      <c r="J355" s="264">
        <v>0</v>
      </c>
      <c r="K355" s="265">
        <f t="shared" si="18"/>
        <v>0</v>
      </c>
      <c r="O355" s="257">
        <v>2</v>
      </c>
      <c r="AA355" s="232">
        <v>1</v>
      </c>
      <c r="AB355" s="232">
        <v>7</v>
      </c>
      <c r="AC355" s="232">
        <v>7</v>
      </c>
      <c r="AZ355" s="232">
        <v>2</v>
      </c>
      <c r="BA355" s="232">
        <f t="shared" si="19"/>
        <v>0</v>
      </c>
      <c r="BB355" s="232">
        <f t="shared" si="20"/>
        <v>0</v>
      </c>
      <c r="BC355" s="232">
        <f t="shared" si="21"/>
        <v>0</v>
      </c>
      <c r="BD355" s="232">
        <f t="shared" si="22"/>
        <v>0</v>
      </c>
      <c r="BE355" s="232">
        <f t="shared" si="23"/>
        <v>0</v>
      </c>
      <c r="CA355" s="257">
        <v>1</v>
      </c>
      <c r="CB355" s="257">
        <v>7</v>
      </c>
    </row>
    <row r="356" spans="1:80">
      <c r="A356" s="258">
        <v>156</v>
      </c>
      <c r="B356" s="259" t="s">
        <v>609</v>
      </c>
      <c r="C356" s="260" t="s">
        <v>610</v>
      </c>
      <c r="D356" s="261" t="s">
        <v>262</v>
      </c>
      <c r="E356" s="262">
        <v>31.8</v>
      </c>
      <c r="F356" s="262">
        <v>0</v>
      </c>
      <c r="G356" s="263">
        <f t="shared" si="16"/>
        <v>0</v>
      </c>
      <c r="H356" s="264">
        <v>0</v>
      </c>
      <c r="I356" s="265">
        <f t="shared" si="17"/>
        <v>0</v>
      </c>
      <c r="J356" s="264">
        <v>0</v>
      </c>
      <c r="K356" s="265">
        <f t="shared" si="18"/>
        <v>0</v>
      </c>
      <c r="O356" s="257">
        <v>2</v>
      </c>
      <c r="AA356" s="232">
        <v>1</v>
      </c>
      <c r="AB356" s="232">
        <v>7</v>
      </c>
      <c r="AC356" s="232">
        <v>7</v>
      </c>
      <c r="AZ356" s="232">
        <v>2</v>
      </c>
      <c r="BA356" s="232">
        <f t="shared" si="19"/>
        <v>0</v>
      </c>
      <c r="BB356" s="232">
        <f t="shared" si="20"/>
        <v>0</v>
      </c>
      <c r="BC356" s="232">
        <f t="shared" si="21"/>
        <v>0</v>
      </c>
      <c r="BD356" s="232">
        <f t="shared" si="22"/>
        <v>0</v>
      </c>
      <c r="BE356" s="232">
        <f t="shared" si="23"/>
        <v>0</v>
      </c>
      <c r="CA356" s="257">
        <v>1</v>
      </c>
      <c r="CB356" s="257">
        <v>7</v>
      </c>
    </row>
    <row r="357" spans="1:80">
      <c r="A357" s="266"/>
      <c r="B357" s="269"/>
      <c r="C357" s="325" t="s">
        <v>611</v>
      </c>
      <c r="D357" s="326"/>
      <c r="E357" s="270">
        <v>25.8</v>
      </c>
      <c r="F357" s="271"/>
      <c r="G357" s="272"/>
      <c r="H357" s="273"/>
      <c r="I357" s="267"/>
      <c r="J357" s="274"/>
      <c r="K357" s="267"/>
      <c r="M357" s="268" t="s">
        <v>611</v>
      </c>
      <c r="O357" s="257"/>
    </row>
    <row r="358" spans="1:80">
      <c r="A358" s="266"/>
      <c r="B358" s="269"/>
      <c r="C358" s="325" t="s">
        <v>612</v>
      </c>
      <c r="D358" s="326"/>
      <c r="E358" s="270">
        <v>6</v>
      </c>
      <c r="F358" s="271"/>
      <c r="G358" s="272"/>
      <c r="H358" s="273"/>
      <c r="I358" s="267"/>
      <c r="J358" s="274"/>
      <c r="K358" s="267"/>
      <c r="M358" s="268" t="s">
        <v>612</v>
      </c>
      <c r="O358" s="257"/>
    </row>
    <row r="359" spans="1:80">
      <c r="A359" s="258">
        <v>157</v>
      </c>
      <c r="B359" s="259" t="s">
        <v>613</v>
      </c>
      <c r="C359" s="260" t="s">
        <v>614</v>
      </c>
      <c r="D359" s="261" t="s">
        <v>262</v>
      </c>
      <c r="E359" s="262">
        <v>22.75</v>
      </c>
      <c r="F359" s="262">
        <v>0</v>
      </c>
      <c r="G359" s="263">
        <f>E359*F359</f>
        <v>0</v>
      </c>
      <c r="H359" s="264">
        <v>0</v>
      </c>
      <c r="I359" s="265">
        <f>E359*H359</f>
        <v>0</v>
      </c>
      <c r="J359" s="264">
        <v>0</v>
      </c>
      <c r="K359" s="265">
        <f>E359*J359</f>
        <v>0</v>
      </c>
      <c r="O359" s="257">
        <v>2</v>
      </c>
      <c r="AA359" s="232">
        <v>1</v>
      </c>
      <c r="AB359" s="232">
        <v>7</v>
      </c>
      <c r="AC359" s="232">
        <v>7</v>
      </c>
      <c r="AZ359" s="232">
        <v>2</v>
      </c>
      <c r="BA359" s="232">
        <f>IF(AZ359=1,G359,0)</f>
        <v>0</v>
      </c>
      <c r="BB359" s="232">
        <f>IF(AZ359=2,G359,0)</f>
        <v>0</v>
      </c>
      <c r="BC359" s="232">
        <f>IF(AZ359=3,G359,0)</f>
        <v>0</v>
      </c>
      <c r="BD359" s="232">
        <f>IF(AZ359=4,G359,0)</f>
        <v>0</v>
      </c>
      <c r="BE359" s="232">
        <f>IF(AZ359=5,G359,0)</f>
        <v>0</v>
      </c>
      <c r="CA359" s="257">
        <v>1</v>
      </c>
      <c r="CB359" s="257">
        <v>7</v>
      </c>
    </row>
    <row r="360" spans="1:80">
      <c r="A360" s="258">
        <v>158</v>
      </c>
      <c r="B360" s="259" t="s">
        <v>615</v>
      </c>
      <c r="C360" s="260" t="s">
        <v>616</v>
      </c>
      <c r="D360" s="261" t="s">
        <v>115</v>
      </c>
      <c r="E360" s="262">
        <v>1</v>
      </c>
      <c r="F360" s="262">
        <v>0</v>
      </c>
      <c r="G360" s="263">
        <f>E360*F360</f>
        <v>0</v>
      </c>
      <c r="H360" s="264">
        <v>0</v>
      </c>
      <c r="I360" s="265">
        <f>E360*H360</f>
        <v>0</v>
      </c>
      <c r="J360" s="264">
        <v>0</v>
      </c>
      <c r="K360" s="265">
        <f>E360*J360</f>
        <v>0</v>
      </c>
      <c r="O360" s="257">
        <v>2</v>
      </c>
      <c r="AA360" s="232">
        <v>1</v>
      </c>
      <c r="AB360" s="232">
        <v>7</v>
      </c>
      <c r="AC360" s="232">
        <v>7</v>
      </c>
      <c r="AZ360" s="232">
        <v>2</v>
      </c>
      <c r="BA360" s="232">
        <f>IF(AZ360=1,G360,0)</f>
        <v>0</v>
      </c>
      <c r="BB360" s="232">
        <f>IF(AZ360=2,G360,0)</f>
        <v>0</v>
      </c>
      <c r="BC360" s="232">
        <f>IF(AZ360=3,G360,0)</f>
        <v>0</v>
      </c>
      <c r="BD360" s="232">
        <f>IF(AZ360=4,G360,0)</f>
        <v>0</v>
      </c>
      <c r="BE360" s="232">
        <f>IF(AZ360=5,G360,0)</f>
        <v>0</v>
      </c>
      <c r="CA360" s="257">
        <v>1</v>
      </c>
      <c r="CB360" s="257">
        <v>7</v>
      </c>
    </row>
    <row r="361" spans="1:80">
      <c r="A361" s="258">
        <v>159</v>
      </c>
      <c r="B361" s="259" t="s">
        <v>617</v>
      </c>
      <c r="C361" s="260" t="s">
        <v>618</v>
      </c>
      <c r="D361" s="261" t="s">
        <v>115</v>
      </c>
      <c r="E361" s="262">
        <v>35</v>
      </c>
      <c r="F361" s="262">
        <v>0</v>
      </c>
      <c r="G361" s="263">
        <f>E361*F361</f>
        <v>0</v>
      </c>
      <c r="H361" s="264">
        <v>0</v>
      </c>
      <c r="I361" s="265">
        <f>E361*H361</f>
        <v>0</v>
      </c>
      <c r="J361" s="264"/>
      <c r="K361" s="265">
        <f>E361*J361</f>
        <v>0</v>
      </c>
      <c r="O361" s="257">
        <v>2</v>
      </c>
      <c r="AA361" s="232">
        <v>12</v>
      </c>
      <c r="AB361" s="232">
        <v>0</v>
      </c>
      <c r="AC361" s="232">
        <v>159</v>
      </c>
      <c r="AZ361" s="232">
        <v>2</v>
      </c>
      <c r="BA361" s="232">
        <f>IF(AZ361=1,G361,0)</f>
        <v>0</v>
      </c>
      <c r="BB361" s="232">
        <f>IF(AZ361=2,G361,0)</f>
        <v>0</v>
      </c>
      <c r="BC361" s="232">
        <f>IF(AZ361=3,G361,0)</f>
        <v>0</v>
      </c>
      <c r="BD361" s="232">
        <f>IF(AZ361=4,G361,0)</f>
        <v>0</v>
      </c>
      <c r="BE361" s="232">
        <f>IF(AZ361=5,G361,0)</f>
        <v>0</v>
      </c>
      <c r="CA361" s="257">
        <v>12</v>
      </c>
      <c r="CB361" s="257">
        <v>0</v>
      </c>
    </row>
    <row r="362" spans="1:80">
      <c r="A362" s="266"/>
      <c r="B362" s="269"/>
      <c r="C362" s="325" t="s">
        <v>619</v>
      </c>
      <c r="D362" s="326"/>
      <c r="E362" s="270">
        <v>28</v>
      </c>
      <c r="F362" s="271"/>
      <c r="G362" s="272"/>
      <c r="H362" s="273"/>
      <c r="I362" s="267"/>
      <c r="J362" s="274"/>
      <c r="K362" s="267"/>
      <c r="M362" s="268" t="s">
        <v>619</v>
      </c>
      <c r="O362" s="257"/>
    </row>
    <row r="363" spans="1:80">
      <c r="A363" s="266"/>
      <c r="B363" s="269"/>
      <c r="C363" s="325" t="s">
        <v>620</v>
      </c>
      <c r="D363" s="326"/>
      <c r="E363" s="270">
        <v>7</v>
      </c>
      <c r="F363" s="271"/>
      <c r="G363" s="272"/>
      <c r="H363" s="273"/>
      <c r="I363" s="267"/>
      <c r="J363" s="274"/>
      <c r="K363" s="267"/>
      <c r="M363" s="268" t="s">
        <v>620</v>
      </c>
      <c r="O363" s="257"/>
    </row>
    <row r="364" spans="1:80">
      <c r="A364" s="258">
        <v>160</v>
      </c>
      <c r="B364" s="259" t="s">
        <v>621</v>
      </c>
      <c r="C364" s="260" t="s">
        <v>622</v>
      </c>
      <c r="D364" s="261" t="s">
        <v>115</v>
      </c>
      <c r="E364" s="262">
        <v>8</v>
      </c>
      <c r="F364" s="262">
        <v>0</v>
      </c>
      <c r="G364" s="263">
        <f>E364*F364</f>
        <v>0</v>
      </c>
      <c r="H364" s="264">
        <v>0</v>
      </c>
      <c r="I364" s="265">
        <f>E364*H364</f>
        <v>0</v>
      </c>
      <c r="J364" s="264"/>
      <c r="K364" s="265">
        <f>E364*J364</f>
        <v>0</v>
      </c>
      <c r="O364" s="257">
        <v>2</v>
      </c>
      <c r="AA364" s="232">
        <v>12</v>
      </c>
      <c r="AB364" s="232">
        <v>0</v>
      </c>
      <c r="AC364" s="232">
        <v>160</v>
      </c>
      <c r="AZ364" s="232">
        <v>2</v>
      </c>
      <c r="BA364" s="232">
        <f>IF(AZ364=1,G364,0)</f>
        <v>0</v>
      </c>
      <c r="BB364" s="232">
        <f>IF(AZ364=2,G364,0)</f>
        <v>0</v>
      </c>
      <c r="BC364" s="232">
        <f>IF(AZ364=3,G364,0)</f>
        <v>0</v>
      </c>
      <c r="BD364" s="232">
        <f>IF(AZ364=4,G364,0)</f>
        <v>0</v>
      </c>
      <c r="BE364" s="232">
        <f>IF(AZ364=5,G364,0)</f>
        <v>0</v>
      </c>
      <c r="CA364" s="257">
        <v>12</v>
      </c>
      <c r="CB364" s="257">
        <v>0</v>
      </c>
    </row>
    <row r="365" spans="1:80">
      <c r="A365" s="258">
        <v>161</v>
      </c>
      <c r="B365" s="259" t="s">
        <v>623</v>
      </c>
      <c r="C365" s="260" t="s">
        <v>624</v>
      </c>
      <c r="D365" s="261" t="s">
        <v>115</v>
      </c>
      <c r="E365" s="262">
        <v>6</v>
      </c>
      <c r="F365" s="262">
        <v>0</v>
      </c>
      <c r="G365" s="263">
        <f>E365*F365</f>
        <v>0</v>
      </c>
      <c r="H365" s="264">
        <v>0</v>
      </c>
      <c r="I365" s="265">
        <f>E365*H365</f>
        <v>0</v>
      </c>
      <c r="J365" s="264"/>
      <c r="K365" s="265">
        <f>E365*J365</f>
        <v>0</v>
      </c>
      <c r="O365" s="257">
        <v>2</v>
      </c>
      <c r="AA365" s="232">
        <v>12</v>
      </c>
      <c r="AB365" s="232">
        <v>0</v>
      </c>
      <c r="AC365" s="232">
        <v>161</v>
      </c>
      <c r="AZ365" s="232">
        <v>2</v>
      </c>
      <c r="BA365" s="232">
        <f>IF(AZ365=1,G365,0)</f>
        <v>0</v>
      </c>
      <c r="BB365" s="232">
        <f>IF(AZ365=2,G365,0)</f>
        <v>0</v>
      </c>
      <c r="BC365" s="232">
        <f>IF(AZ365=3,G365,0)</f>
        <v>0</v>
      </c>
      <c r="BD365" s="232">
        <f>IF(AZ365=4,G365,0)</f>
        <v>0</v>
      </c>
      <c r="BE365" s="232">
        <f>IF(AZ365=5,G365,0)</f>
        <v>0</v>
      </c>
      <c r="CA365" s="257">
        <v>12</v>
      </c>
      <c r="CB365" s="257">
        <v>0</v>
      </c>
    </row>
    <row r="366" spans="1:80">
      <c r="A366" s="258">
        <v>162</v>
      </c>
      <c r="B366" s="259" t="s">
        <v>625</v>
      </c>
      <c r="C366" s="260" t="s">
        <v>626</v>
      </c>
      <c r="D366" s="261" t="s">
        <v>115</v>
      </c>
      <c r="E366" s="262">
        <v>10</v>
      </c>
      <c r="F366" s="262">
        <v>0</v>
      </c>
      <c r="G366" s="263">
        <f>E366*F366</f>
        <v>0</v>
      </c>
      <c r="H366" s="264">
        <v>0</v>
      </c>
      <c r="I366" s="265">
        <f>E366*H366</f>
        <v>0</v>
      </c>
      <c r="J366" s="264"/>
      <c r="K366" s="265">
        <f>E366*J366</f>
        <v>0</v>
      </c>
      <c r="O366" s="257">
        <v>2</v>
      </c>
      <c r="AA366" s="232">
        <v>12</v>
      </c>
      <c r="AB366" s="232">
        <v>0</v>
      </c>
      <c r="AC366" s="232">
        <v>162</v>
      </c>
      <c r="AZ366" s="232">
        <v>2</v>
      </c>
      <c r="BA366" s="232">
        <f>IF(AZ366=1,G366,0)</f>
        <v>0</v>
      </c>
      <c r="BB366" s="232">
        <f>IF(AZ366=2,G366,0)</f>
        <v>0</v>
      </c>
      <c r="BC366" s="232">
        <f>IF(AZ366=3,G366,0)</f>
        <v>0</v>
      </c>
      <c r="BD366" s="232">
        <f>IF(AZ366=4,G366,0)</f>
        <v>0</v>
      </c>
      <c r="BE366" s="232">
        <f>IF(AZ366=5,G366,0)</f>
        <v>0</v>
      </c>
      <c r="CA366" s="257">
        <v>12</v>
      </c>
      <c r="CB366" s="257">
        <v>0</v>
      </c>
    </row>
    <row r="367" spans="1:80">
      <c r="A367" s="258">
        <v>163</v>
      </c>
      <c r="B367" s="259" t="s">
        <v>627</v>
      </c>
      <c r="C367" s="260" t="s">
        <v>628</v>
      </c>
      <c r="D367" s="261" t="s">
        <v>115</v>
      </c>
      <c r="E367" s="262">
        <v>2</v>
      </c>
      <c r="F367" s="262">
        <v>0</v>
      </c>
      <c r="G367" s="263">
        <f>E367*F367</f>
        <v>0</v>
      </c>
      <c r="H367" s="264">
        <v>0</v>
      </c>
      <c r="I367" s="265">
        <f>E367*H367</f>
        <v>0</v>
      </c>
      <c r="J367" s="264"/>
      <c r="K367" s="265">
        <f>E367*J367</f>
        <v>0</v>
      </c>
      <c r="O367" s="257">
        <v>2</v>
      </c>
      <c r="AA367" s="232">
        <v>12</v>
      </c>
      <c r="AB367" s="232">
        <v>0</v>
      </c>
      <c r="AC367" s="232">
        <v>163</v>
      </c>
      <c r="AZ367" s="232">
        <v>2</v>
      </c>
      <c r="BA367" s="232">
        <f>IF(AZ367=1,G367,0)</f>
        <v>0</v>
      </c>
      <c r="BB367" s="232">
        <f>IF(AZ367=2,G367,0)</f>
        <v>0</v>
      </c>
      <c r="BC367" s="232">
        <f>IF(AZ367=3,G367,0)</f>
        <v>0</v>
      </c>
      <c r="BD367" s="232">
        <f>IF(AZ367=4,G367,0)</f>
        <v>0</v>
      </c>
      <c r="BE367" s="232">
        <f>IF(AZ367=5,G367,0)</f>
        <v>0</v>
      </c>
      <c r="CA367" s="257">
        <v>12</v>
      </c>
      <c r="CB367" s="257">
        <v>0</v>
      </c>
    </row>
    <row r="368" spans="1:80" ht="20.399999999999999">
      <c r="A368" s="258">
        <v>164</v>
      </c>
      <c r="B368" s="259" t="s">
        <v>629</v>
      </c>
      <c r="C368" s="260" t="s">
        <v>630</v>
      </c>
      <c r="D368" s="261" t="s">
        <v>262</v>
      </c>
      <c r="E368" s="262">
        <v>26.4</v>
      </c>
      <c r="F368" s="262">
        <v>0</v>
      </c>
      <c r="G368" s="263">
        <f>E368*F368</f>
        <v>0</v>
      </c>
      <c r="H368" s="264">
        <v>0</v>
      </c>
      <c r="I368" s="265">
        <f>E368*H368</f>
        <v>0</v>
      </c>
      <c r="J368" s="264">
        <v>0</v>
      </c>
      <c r="K368" s="265">
        <f>E368*J368</f>
        <v>0</v>
      </c>
      <c r="O368" s="257">
        <v>2</v>
      </c>
      <c r="AA368" s="232">
        <v>1</v>
      </c>
      <c r="AB368" s="232">
        <v>7</v>
      </c>
      <c r="AC368" s="232">
        <v>7</v>
      </c>
      <c r="AZ368" s="232">
        <v>2</v>
      </c>
      <c r="BA368" s="232">
        <f>IF(AZ368=1,G368,0)</f>
        <v>0</v>
      </c>
      <c r="BB368" s="232">
        <f>IF(AZ368=2,G368,0)</f>
        <v>0</v>
      </c>
      <c r="BC368" s="232">
        <f>IF(AZ368=3,G368,0)</f>
        <v>0</v>
      </c>
      <c r="BD368" s="232">
        <f>IF(AZ368=4,G368,0)</f>
        <v>0</v>
      </c>
      <c r="BE368" s="232">
        <f>IF(AZ368=5,G368,0)</f>
        <v>0</v>
      </c>
      <c r="CA368" s="257">
        <v>1</v>
      </c>
      <c r="CB368" s="257">
        <v>7</v>
      </c>
    </row>
    <row r="369" spans="1:80">
      <c r="A369" s="266"/>
      <c r="B369" s="269"/>
      <c r="C369" s="325" t="s">
        <v>631</v>
      </c>
      <c r="D369" s="326"/>
      <c r="E369" s="270">
        <v>26.4</v>
      </c>
      <c r="F369" s="271"/>
      <c r="G369" s="272"/>
      <c r="H369" s="273"/>
      <c r="I369" s="267"/>
      <c r="J369" s="274"/>
      <c r="K369" s="267"/>
      <c r="M369" s="268" t="s">
        <v>631</v>
      </c>
      <c r="O369" s="257"/>
    </row>
    <row r="370" spans="1:80" ht="20.399999999999999">
      <c r="A370" s="258">
        <v>165</v>
      </c>
      <c r="B370" s="259" t="s">
        <v>632</v>
      </c>
      <c r="C370" s="260" t="s">
        <v>633</v>
      </c>
      <c r="D370" s="261" t="s">
        <v>262</v>
      </c>
      <c r="E370" s="262">
        <v>18</v>
      </c>
      <c r="F370" s="262">
        <v>0</v>
      </c>
      <c r="G370" s="263">
        <f>E370*F370</f>
        <v>0</v>
      </c>
      <c r="H370" s="264">
        <v>0</v>
      </c>
      <c r="I370" s="265">
        <f>E370*H370</f>
        <v>0</v>
      </c>
      <c r="J370" s="264"/>
      <c r="K370" s="265">
        <f>E370*J370</f>
        <v>0</v>
      </c>
      <c r="O370" s="257">
        <v>2</v>
      </c>
      <c r="AA370" s="232">
        <v>12</v>
      </c>
      <c r="AB370" s="232">
        <v>0</v>
      </c>
      <c r="AC370" s="232">
        <v>165</v>
      </c>
      <c r="AZ370" s="232">
        <v>2</v>
      </c>
      <c r="BA370" s="232">
        <f>IF(AZ370=1,G370,0)</f>
        <v>0</v>
      </c>
      <c r="BB370" s="232">
        <f>IF(AZ370=2,G370,0)</f>
        <v>0</v>
      </c>
      <c r="BC370" s="232">
        <f>IF(AZ370=3,G370,0)</f>
        <v>0</v>
      </c>
      <c r="BD370" s="232">
        <f>IF(AZ370=4,G370,0)</f>
        <v>0</v>
      </c>
      <c r="BE370" s="232">
        <f>IF(AZ370=5,G370,0)</f>
        <v>0</v>
      </c>
      <c r="CA370" s="257">
        <v>12</v>
      </c>
      <c r="CB370" s="257">
        <v>0</v>
      </c>
    </row>
    <row r="371" spans="1:80" ht="20.399999999999999">
      <c r="A371" s="258">
        <v>166</v>
      </c>
      <c r="B371" s="259" t="s">
        <v>634</v>
      </c>
      <c r="C371" s="260" t="s">
        <v>635</v>
      </c>
      <c r="D371" s="261" t="s">
        <v>112</v>
      </c>
      <c r="E371" s="262">
        <v>36</v>
      </c>
      <c r="F371" s="262">
        <v>0</v>
      </c>
      <c r="G371" s="263">
        <f>E371*F371</f>
        <v>0</v>
      </c>
      <c r="H371" s="264">
        <v>0</v>
      </c>
      <c r="I371" s="265">
        <f>E371*H371</f>
        <v>0</v>
      </c>
      <c r="J371" s="264">
        <v>0</v>
      </c>
      <c r="K371" s="265">
        <f>E371*J371</f>
        <v>0</v>
      </c>
      <c r="O371" s="257">
        <v>2</v>
      </c>
      <c r="AA371" s="232">
        <v>1</v>
      </c>
      <c r="AB371" s="232">
        <v>7</v>
      </c>
      <c r="AC371" s="232">
        <v>7</v>
      </c>
      <c r="AZ371" s="232">
        <v>2</v>
      </c>
      <c r="BA371" s="232">
        <f>IF(AZ371=1,G371,0)</f>
        <v>0</v>
      </c>
      <c r="BB371" s="232">
        <f>IF(AZ371=2,G371,0)</f>
        <v>0</v>
      </c>
      <c r="BC371" s="232">
        <f>IF(AZ371=3,G371,0)</f>
        <v>0</v>
      </c>
      <c r="BD371" s="232">
        <f>IF(AZ371=4,G371,0)</f>
        <v>0</v>
      </c>
      <c r="BE371" s="232">
        <f>IF(AZ371=5,G371,0)</f>
        <v>0</v>
      </c>
      <c r="CA371" s="257">
        <v>1</v>
      </c>
      <c r="CB371" s="257">
        <v>7</v>
      </c>
    </row>
    <row r="372" spans="1:80">
      <c r="A372" s="266"/>
      <c r="B372" s="269"/>
      <c r="C372" s="325" t="s">
        <v>636</v>
      </c>
      <c r="D372" s="326"/>
      <c r="E372" s="270">
        <v>36</v>
      </c>
      <c r="F372" s="271"/>
      <c r="G372" s="272"/>
      <c r="H372" s="273"/>
      <c r="I372" s="267"/>
      <c r="J372" s="274"/>
      <c r="K372" s="267"/>
      <c r="M372" s="268" t="s">
        <v>636</v>
      </c>
      <c r="O372" s="257"/>
    </row>
    <row r="373" spans="1:80">
      <c r="A373" s="275"/>
      <c r="B373" s="276" t="s">
        <v>101</v>
      </c>
      <c r="C373" s="277" t="s">
        <v>588</v>
      </c>
      <c r="D373" s="278"/>
      <c r="E373" s="279"/>
      <c r="F373" s="280"/>
      <c r="G373" s="281">
        <f>SUM(G344:G372)</f>
        <v>0</v>
      </c>
      <c r="H373" s="282"/>
      <c r="I373" s="283">
        <f>SUM(I344:I372)</f>
        <v>0</v>
      </c>
      <c r="J373" s="282"/>
      <c r="K373" s="283">
        <f>SUM(K344:K372)</f>
        <v>0</v>
      </c>
      <c r="O373" s="257">
        <v>4</v>
      </c>
      <c r="BA373" s="284">
        <f>SUM(BA344:BA372)</f>
        <v>0</v>
      </c>
      <c r="BB373" s="284">
        <f>SUM(BB344:BB372)</f>
        <v>0</v>
      </c>
      <c r="BC373" s="284">
        <f>SUM(BC344:BC372)</f>
        <v>0</v>
      </c>
      <c r="BD373" s="284">
        <f>SUM(BD344:BD372)</f>
        <v>0</v>
      </c>
      <c r="BE373" s="284">
        <f>SUM(BE344:BE372)</f>
        <v>0</v>
      </c>
    </row>
    <row r="374" spans="1:80">
      <c r="A374" s="247" t="s">
        <v>97</v>
      </c>
      <c r="B374" s="248" t="s">
        <v>637</v>
      </c>
      <c r="C374" s="249" t="s">
        <v>638</v>
      </c>
      <c r="D374" s="250"/>
      <c r="E374" s="251"/>
      <c r="F374" s="251"/>
      <c r="G374" s="252"/>
      <c r="H374" s="253"/>
      <c r="I374" s="254"/>
      <c r="J374" s="255"/>
      <c r="K374" s="256"/>
      <c r="O374" s="257">
        <v>1</v>
      </c>
    </row>
    <row r="375" spans="1:80">
      <c r="A375" s="258">
        <v>167</v>
      </c>
      <c r="B375" s="259" t="s">
        <v>640</v>
      </c>
      <c r="C375" s="260" t="s">
        <v>641</v>
      </c>
      <c r="D375" s="261" t="s">
        <v>115</v>
      </c>
      <c r="E375" s="262">
        <v>14</v>
      </c>
      <c r="F375" s="262">
        <v>0</v>
      </c>
      <c r="G375" s="263">
        <f t="shared" ref="G375:G380" si="24">E375*F375</f>
        <v>0</v>
      </c>
      <c r="H375" s="264">
        <v>0</v>
      </c>
      <c r="I375" s="265">
        <f t="shared" ref="I375:I380" si="25">E375*H375</f>
        <v>0</v>
      </c>
      <c r="J375" s="264">
        <v>0</v>
      </c>
      <c r="K375" s="265">
        <f t="shared" ref="K375:K380" si="26">E375*J375</f>
        <v>0</v>
      </c>
      <c r="O375" s="257">
        <v>2</v>
      </c>
      <c r="AA375" s="232">
        <v>2</v>
      </c>
      <c r="AB375" s="232">
        <v>7</v>
      </c>
      <c r="AC375" s="232">
        <v>7</v>
      </c>
      <c r="AZ375" s="232">
        <v>2</v>
      </c>
      <c r="BA375" s="232">
        <f t="shared" ref="BA375:BA380" si="27">IF(AZ375=1,G375,0)</f>
        <v>0</v>
      </c>
      <c r="BB375" s="232">
        <f t="shared" ref="BB375:BB380" si="28">IF(AZ375=2,G375,0)</f>
        <v>0</v>
      </c>
      <c r="BC375" s="232">
        <f t="shared" ref="BC375:BC380" si="29">IF(AZ375=3,G375,0)</f>
        <v>0</v>
      </c>
      <c r="BD375" s="232">
        <f t="shared" ref="BD375:BD380" si="30">IF(AZ375=4,G375,0)</f>
        <v>0</v>
      </c>
      <c r="BE375" s="232">
        <f t="shared" ref="BE375:BE380" si="31">IF(AZ375=5,G375,0)</f>
        <v>0</v>
      </c>
      <c r="CA375" s="257">
        <v>2</v>
      </c>
      <c r="CB375" s="257">
        <v>7</v>
      </c>
    </row>
    <row r="376" spans="1:80">
      <c r="A376" s="258">
        <v>168</v>
      </c>
      <c r="B376" s="259" t="s">
        <v>642</v>
      </c>
      <c r="C376" s="260" t="s">
        <v>643</v>
      </c>
      <c r="D376" s="261" t="s">
        <v>115</v>
      </c>
      <c r="E376" s="262">
        <v>6</v>
      </c>
      <c r="F376" s="262">
        <v>0</v>
      </c>
      <c r="G376" s="263">
        <f t="shared" si="24"/>
        <v>0</v>
      </c>
      <c r="H376" s="264">
        <v>0</v>
      </c>
      <c r="I376" s="265">
        <f t="shared" si="25"/>
        <v>0</v>
      </c>
      <c r="J376" s="264"/>
      <c r="K376" s="265">
        <f t="shared" si="26"/>
        <v>0</v>
      </c>
      <c r="O376" s="257">
        <v>2</v>
      </c>
      <c r="AA376" s="232">
        <v>12</v>
      </c>
      <c r="AB376" s="232">
        <v>0</v>
      </c>
      <c r="AC376" s="232">
        <v>168</v>
      </c>
      <c r="AZ376" s="232">
        <v>2</v>
      </c>
      <c r="BA376" s="232">
        <f t="shared" si="27"/>
        <v>0</v>
      </c>
      <c r="BB376" s="232">
        <f t="shared" si="28"/>
        <v>0</v>
      </c>
      <c r="BC376" s="232">
        <f t="shared" si="29"/>
        <v>0</v>
      </c>
      <c r="BD376" s="232">
        <f t="shared" si="30"/>
        <v>0</v>
      </c>
      <c r="BE376" s="232">
        <f t="shared" si="31"/>
        <v>0</v>
      </c>
      <c r="CA376" s="257">
        <v>12</v>
      </c>
      <c r="CB376" s="257">
        <v>0</v>
      </c>
    </row>
    <row r="377" spans="1:80">
      <c r="A377" s="258">
        <v>169</v>
      </c>
      <c r="B377" s="259" t="s">
        <v>642</v>
      </c>
      <c r="C377" s="260" t="s">
        <v>644</v>
      </c>
      <c r="D377" s="261" t="s">
        <v>115</v>
      </c>
      <c r="E377" s="262">
        <v>4</v>
      </c>
      <c r="F377" s="262">
        <v>0</v>
      </c>
      <c r="G377" s="263">
        <f t="shared" si="24"/>
        <v>0</v>
      </c>
      <c r="H377" s="264">
        <v>0</v>
      </c>
      <c r="I377" s="265">
        <f t="shared" si="25"/>
        <v>0</v>
      </c>
      <c r="J377" s="264"/>
      <c r="K377" s="265">
        <f t="shared" si="26"/>
        <v>0</v>
      </c>
      <c r="O377" s="257">
        <v>2</v>
      </c>
      <c r="AA377" s="232">
        <v>12</v>
      </c>
      <c r="AB377" s="232">
        <v>0</v>
      </c>
      <c r="AC377" s="232">
        <v>169</v>
      </c>
      <c r="AZ377" s="232">
        <v>2</v>
      </c>
      <c r="BA377" s="232">
        <f t="shared" si="27"/>
        <v>0</v>
      </c>
      <c r="BB377" s="232">
        <f t="shared" si="28"/>
        <v>0</v>
      </c>
      <c r="BC377" s="232">
        <f t="shared" si="29"/>
        <v>0</v>
      </c>
      <c r="BD377" s="232">
        <f t="shared" si="30"/>
        <v>0</v>
      </c>
      <c r="BE377" s="232">
        <f t="shared" si="31"/>
        <v>0</v>
      </c>
      <c r="CA377" s="257">
        <v>12</v>
      </c>
      <c r="CB377" s="257">
        <v>0</v>
      </c>
    </row>
    <row r="378" spans="1:80" ht="20.399999999999999">
      <c r="A378" s="258">
        <v>170</v>
      </c>
      <c r="B378" s="259" t="s">
        <v>642</v>
      </c>
      <c r="C378" s="260" t="s">
        <v>645</v>
      </c>
      <c r="D378" s="261" t="s">
        <v>115</v>
      </c>
      <c r="E378" s="262">
        <v>1</v>
      </c>
      <c r="F378" s="262">
        <v>0</v>
      </c>
      <c r="G378" s="263">
        <f t="shared" si="24"/>
        <v>0</v>
      </c>
      <c r="H378" s="264">
        <v>0</v>
      </c>
      <c r="I378" s="265">
        <f t="shared" si="25"/>
        <v>0</v>
      </c>
      <c r="J378" s="264"/>
      <c r="K378" s="265">
        <f t="shared" si="26"/>
        <v>0</v>
      </c>
      <c r="O378" s="257">
        <v>2</v>
      </c>
      <c r="AA378" s="232">
        <v>12</v>
      </c>
      <c r="AB378" s="232">
        <v>0</v>
      </c>
      <c r="AC378" s="232">
        <v>170</v>
      </c>
      <c r="AZ378" s="232">
        <v>2</v>
      </c>
      <c r="BA378" s="232">
        <f t="shared" si="27"/>
        <v>0</v>
      </c>
      <c r="BB378" s="232">
        <f t="shared" si="28"/>
        <v>0</v>
      </c>
      <c r="BC378" s="232">
        <f t="shared" si="29"/>
        <v>0</v>
      </c>
      <c r="BD378" s="232">
        <f t="shared" si="30"/>
        <v>0</v>
      </c>
      <c r="BE378" s="232">
        <f t="shared" si="31"/>
        <v>0</v>
      </c>
      <c r="CA378" s="257">
        <v>12</v>
      </c>
      <c r="CB378" s="257">
        <v>0</v>
      </c>
    </row>
    <row r="379" spans="1:80" ht="20.399999999999999">
      <c r="A379" s="258">
        <v>171</v>
      </c>
      <c r="B379" s="259" t="s">
        <v>642</v>
      </c>
      <c r="C379" s="260" t="s">
        <v>646</v>
      </c>
      <c r="D379" s="261" t="s">
        <v>115</v>
      </c>
      <c r="E379" s="262">
        <v>1</v>
      </c>
      <c r="F379" s="262">
        <v>0</v>
      </c>
      <c r="G379" s="263">
        <f t="shared" si="24"/>
        <v>0</v>
      </c>
      <c r="H379" s="264">
        <v>0</v>
      </c>
      <c r="I379" s="265">
        <f t="shared" si="25"/>
        <v>0</v>
      </c>
      <c r="J379" s="264"/>
      <c r="K379" s="265">
        <f t="shared" si="26"/>
        <v>0</v>
      </c>
      <c r="O379" s="257">
        <v>2</v>
      </c>
      <c r="AA379" s="232">
        <v>12</v>
      </c>
      <c r="AB379" s="232">
        <v>0</v>
      </c>
      <c r="AC379" s="232">
        <v>171</v>
      </c>
      <c r="AZ379" s="232">
        <v>2</v>
      </c>
      <c r="BA379" s="232">
        <f t="shared" si="27"/>
        <v>0</v>
      </c>
      <c r="BB379" s="232">
        <f t="shared" si="28"/>
        <v>0</v>
      </c>
      <c r="BC379" s="232">
        <f t="shared" si="29"/>
        <v>0</v>
      </c>
      <c r="BD379" s="232">
        <f t="shared" si="30"/>
        <v>0</v>
      </c>
      <c r="BE379" s="232">
        <f t="shared" si="31"/>
        <v>0</v>
      </c>
      <c r="CA379" s="257">
        <v>12</v>
      </c>
      <c r="CB379" s="257">
        <v>0</v>
      </c>
    </row>
    <row r="380" spans="1:80" ht="20.399999999999999">
      <c r="A380" s="258">
        <v>172</v>
      </c>
      <c r="B380" s="259" t="s">
        <v>647</v>
      </c>
      <c r="C380" s="260" t="s">
        <v>648</v>
      </c>
      <c r="D380" s="261" t="s">
        <v>115</v>
      </c>
      <c r="E380" s="262">
        <v>4</v>
      </c>
      <c r="F380" s="262">
        <v>0</v>
      </c>
      <c r="G380" s="263">
        <f t="shared" si="24"/>
        <v>0</v>
      </c>
      <c r="H380" s="264">
        <v>0</v>
      </c>
      <c r="I380" s="265">
        <f t="shared" si="25"/>
        <v>0</v>
      </c>
      <c r="J380" s="264"/>
      <c r="K380" s="265">
        <f t="shared" si="26"/>
        <v>0</v>
      </c>
      <c r="O380" s="257">
        <v>2</v>
      </c>
      <c r="AA380" s="232">
        <v>12</v>
      </c>
      <c r="AB380" s="232">
        <v>0</v>
      </c>
      <c r="AC380" s="232">
        <v>172</v>
      </c>
      <c r="AZ380" s="232">
        <v>2</v>
      </c>
      <c r="BA380" s="232">
        <f t="shared" si="27"/>
        <v>0</v>
      </c>
      <c r="BB380" s="232">
        <f t="shared" si="28"/>
        <v>0</v>
      </c>
      <c r="BC380" s="232">
        <f t="shared" si="29"/>
        <v>0</v>
      </c>
      <c r="BD380" s="232">
        <f t="shared" si="30"/>
        <v>0</v>
      </c>
      <c r="BE380" s="232">
        <f t="shared" si="31"/>
        <v>0</v>
      </c>
      <c r="CA380" s="257">
        <v>12</v>
      </c>
      <c r="CB380" s="257">
        <v>0</v>
      </c>
    </row>
    <row r="381" spans="1:80">
      <c r="A381" s="266"/>
      <c r="B381" s="269"/>
      <c r="C381" s="325" t="s">
        <v>649</v>
      </c>
      <c r="D381" s="326"/>
      <c r="E381" s="270">
        <v>4</v>
      </c>
      <c r="F381" s="271"/>
      <c r="G381" s="272"/>
      <c r="H381" s="273"/>
      <c r="I381" s="267"/>
      <c r="J381" s="274"/>
      <c r="K381" s="267"/>
      <c r="M381" s="268" t="s">
        <v>649</v>
      </c>
      <c r="O381" s="257"/>
    </row>
    <row r="382" spans="1:80" ht="20.399999999999999">
      <c r="A382" s="258">
        <v>173</v>
      </c>
      <c r="B382" s="259" t="s">
        <v>650</v>
      </c>
      <c r="C382" s="260" t="s">
        <v>651</v>
      </c>
      <c r="D382" s="261" t="s">
        <v>115</v>
      </c>
      <c r="E382" s="262">
        <v>5</v>
      </c>
      <c r="F382" s="262">
        <v>0</v>
      </c>
      <c r="G382" s="263">
        <f>E382*F382</f>
        <v>0</v>
      </c>
      <c r="H382" s="264">
        <v>0</v>
      </c>
      <c r="I382" s="265">
        <f>E382*H382</f>
        <v>0</v>
      </c>
      <c r="J382" s="264"/>
      <c r="K382" s="265">
        <f>E382*J382</f>
        <v>0</v>
      </c>
      <c r="O382" s="257">
        <v>2</v>
      </c>
      <c r="AA382" s="232">
        <v>12</v>
      </c>
      <c r="AB382" s="232">
        <v>0</v>
      </c>
      <c r="AC382" s="232">
        <v>173</v>
      </c>
      <c r="AZ382" s="232">
        <v>2</v>
      </c>
      <c r="BA382" s="232">
        <f>IF(AZ382=1,G382,0)</f>
        <v>0</v>
      </c>
      <c r="BB382" s="232">
        <f>IF(AZ382=2,G382,0)</f>
        <v>0</v>
      </c>
      <c r="BC382" s="232">
        <f>IF(AZ382=3,G382,0)</f>
        <v>0</v>
      </c>
      <c r="BD382" s="232">
        <f>IF(AZ382=4,G382,0)</f>
        <v>0</v>
      </c>
      <c r="BE382" s="232">
        <f>IF(AZ382=5,G382,0)</f>
        <v>0</v>
      </c>
      <c r="CA382" s="257">
        <v>12</v>
      </c>
      <c r="CB382" s="257">
        <v>0</v>
      </c>
    </row>
    <row r="383" spans="1:80">
      <c r="A383" s="266"/>
      <c r="B383" s="269"/>
      <c r="C383" s="325" t="s">
        <v>652</v>
      </c>
      <c r="D383" s="326"/>
      <c r="E383" s="270">
        <v>5</v>
      </c>
      <c r="F383" s="271"/>
      <c r="G383" s="272"/>
      <c r="H383" s="273"/>
      <c r="I383" s="267"/>
      <c r="J383" s="274"/>
      <c r="K383" s="267"/>
      <c r="M383" s="268" t="s">
        <v>652</v>
      </c>
      <c r="O383" s="257"/>
    </row>
    <row r="384" spans="1:80" ht="20.399999999999999">
      <c r="A384" s="258">
        <v>174</v>
      </c>
      <c r="B384" s="259" t="s">
        <v>653</v>
      </c>
      <c r="C384" s="260" t="s">
        <v>654</v>
      </c>
      <c r="D384" s="261" t="s">
        <v>115</v>
      </c>
      <c r="E384" s="262">
        <v>4</v>
      </c>
      <c r="F384" s="262">
        <v>0</v>
      </c>
      <c r="G384" s="263">
        <f>E384*F384</f>
        <v>0</v>
      </c>
      <c r="H384" s="264">
        <v>0</v>
      </c>
      <c r="I384" s="265">
        <f>E384*H384</f>
        <v>0</v>
      </c>
      <c r="J384" s="264"/>
      <c r="K384" s="265">
        <f>E384*J384</f>
        <v>0</v>
      </c>
      <c r="O384" s="257">
        <v>2</v>
      </c>
      <c r="AA384" s="232">
        <v>12</v>
      </c>
      <c r="AB384" s="232">
        <v>0</v>
      </c>
      <c r="AC384" s="232">
        <v>174</v>
      </c>
      <c r="AZ384" s="232">
        <v>2</v>
      </c>
      <c r="BA384" s="232">
        <f>IF(AZ384=1,G384,0)</f>
        <v>0</v>
      </c>
      <c r="BB384" s="232">
        <f>IF(AZ384=2,G384,0)</f>
        <v>0</v>
      </c>
      <c r="BC384" s="232">
        <f>IF(AZ384=3,G384,0)</f>
        <v>0</v>
      </c>
      <c r="BD384" s="232">
        <f>IF(AZ384=4,G384,0)</f>
        <v>0</v>
      </c>
      <c r="BE384" s="232">
        <f>IF(AZ384=5,G384,0)</f>
        <v>0</v>
      </c>
      <c r="CA384" s="257">
        <v>12</v>
      </c>
      <c r="CB384" s="257">
        <v>0</v>
      </c>
    </row>
    <row r="385" spans="1:80" ht="20.399999999999999">
      <c r="A385" s="258">
        <v>175</v>
      </c>
      <c r="B385" s="259" t="s">
        <v>655</v>
      </c>
      <c r="C385" s="260" t="s">
        <v>656</v>
      </c>
      <c r="D385" s="261" t="s">
        <v>115</v>
      </c>
      <c r="E385" s="262">
        <v>3</v>
      </c>
      <c r="F385" s="262">
        <v>0</v>
      </c>
      <c r="G385" s="263">
        <f>E385*F385</f>
        <v>0</v>
      </c>
      <c r="H385" s="264">
        <v>0</v>
      </c>
      <c r="I385" s="265">
        <f>E385*H385</f>
        <v>0</v>
      </c>
      <c r="J385" s="264">
        <v>0</v>
      </c>
      <c r="K385" s="265">
        <f>E385*J385</f>
        <v>0</v>
      </c>
      <c r="O385" s="257">
        <v>2</v>
      </c>
      <c r="AA385" s="232">
        <v>1</v>
      </c>
      <c r="AB385" s="232">
        <v>7</v>
      </c>
      <c r="AC385" s="232">
        <v>7</v>
      </c>
      <c r="AZ385" s="232">
        <v>2</v>
      </c>
      <c r="BA385" s="232">
        <f>IF(AZ385=1,G385,0)</f>
        <v>0</v>
      </c>
      <c r="BB385" s="232">
        <f>IF(AZ385=2,G385,0)</f>
        <v>0</v>
      </c>
      <c r="BC385" s="232">
        <f>IF(AZ385=3,G385,0)</f>
        <v>0</v>
      </c>
      <c r="BD385" s="232">
        <f>IF(AZ385=4,G385,0)</f>
        <v>0</v>
      </c>
      <c r="BE385" s="232">
        <f>IF(AZ385=5,G385,0)</f>
        <v>0</v>
      </c>
      <c r="CA385" s="257">
        <v>1</v>
      </c>
      <c r="CB385" s="257">
        <v>7</v>
      </c>
    </row>
    <row r="386" spans="1:80" ht="20.399999999999999">
      <c r="A386" s="258">
        <v>176</v>
      </c>
      <c r="B386" s="259" t="s">
        <v>642</v>
      </c>
      <c r="C386" s="260" t="s">
        <v>657</v>
      </c>
      <c r="D386" s="261" t="s">
        <v>115</v>
      </c>
      <c r="E386" s="262">
        <v>1</v>
      </c>
      <c r="F386" s="262">
        <v>0</v>
      </c>
      <c r="G386" s="263">
        <f>E386*F386</f>
        <v>0</v>
      </c>
      <c r="H386" s="264">
        <v>0</v>
      </c>
      <c r="I386" s="265">
        <f>E386*H386</f>
        <v>0</v>
      </c>
      <c r="J386" s="264"/>
      <c r="K386" s="265">
        <f>E386*J386</f>
        <v>0</v>
      </c>
      <c r="O386" s="257">
        <v>2</v>
      </c>
      <c r="AA386" s="232">
        <v>12</v>
      </c>
      <c r="AB386" s="232">
        <v>0</v>
      </c>
      <c r="AC386" s="232">
        <v>176</v>
      </c>
      <c r="AZ386" s="232">
        <v>2</v>
      </c>
      <c r="BA386" s="232">
        <f>IF(AZ386=1,G386,0)</f>
        <v>0</v>
      </c>
      <c r="BB386" s="232">
        <f>IF(AZ386=2,G386,0)</f>
        <v>0</v>
      </c>
      <c r="BC386" s="232">
        <f>IF(AZ386=3,G386,0)</f>
        <v>0</v>
      </c>
      <c r="BD386" s="232">
        <f>IF(AZ386=4,G386,0)</f>
        <v>0</v>
      </c>
      <c r="BE386" s="232">
        <f>IF(AZ386=5,G386,0)</f>
        <v>0</v>
      </c>
      <c r="CA386" s="257">
        <v>12</v>
      </c>
      <c r="CB386" s="257">
        <v>0</v>
      </c>
    </row>
    <row r="387" spans="1:80">
      <c r="A387" s="258">
        <v>177</v>
      </c>
      <c r="B387" s="259" t="s">
        <v>658</v>
      </c>
      <c r="C387" s="260" t="s">
        <v>659</v>
      </c>
      <c r="D387" s="261" t="s">
        <v>115</v>
      </c>
      <c r="E387" s="262">
        <v>19</v>
      </c>
      <c r="F387" s="262">
        <v>0</v>
      </c>
      <c r="G387" s="263">
        <f>E387*F387</f>
        <v>0</v>
      </c>
      <c r="H387" s="264">
        <v>0</v>
      </c>
      <c r="I387" s="265">
        <f>E387*H387</f>
        <v>0</v>
      </c>
      <c r="J387" s="264">
        <v>0</v>
      </c>
      <c r="K387" s="265">
        <f>E387*J387</f>
        <v>0</v>
      </c>
      <c r="O387" s="257">
        <v>2</v>
      </c>
      <c r="AA387" s="232">
        <v>1</v>
      </c>
      <c r="AB387" s="232">
        <v>7</v>
      </c>
      <c r="AC387" s="232">
        <v>7</v>
      </c>
      <c r="AZ387" s="232">
        <v>2</v>
      </c>
      <c r="BA387" s="232">
        <f>IF(AZ387=1,G387,0)</f>
        <v>0</v>
      </c>
      <c r="BB387" s="232">
        <f>IF(AZ387=2,G387,0)</f>
        <v>0</v>
      </c>
      <c r="BC387" s="232">
        <f>IF(AZ387=3,G387,0)</f>
        <v>0</v>
      </c>
      <c r="BD387" s="232">
        <f>IF(AZ387=4,G387,0)</f>
        <v>0</v>
      </c>
      <c r="BE387" s="232">
        <f>IF(AZ387=5,G387,0)</f>
        <v>0</v>
      </c>
      <c r="CA387" s="257">
        <v>1</v>
      </c>
      <c r="CB387" s="257">
        <v>7</v>
      </c>
    </row>
    <row r="388" spans="1:80">
      <c r="A388" s="258">
        <v>178</v>
      </c>
      <c r="B388" s="259" t="s">
        <v>660</v>
      </c>
      <c r="C388" s="260" t="s">
        <v>661</v>
      </c>
      <c r="D388" s="261" t="s">
        <v>115</v>
      </c>
      <c r="E388" s="262">
        <v>16</v>
      </c>
      <c r="F388" s="262">
        <v>0</v>
      </c>
      <c r="G388" s="263">
        <f>E388*F388</f>
        <v>0</v>
      </c>
      <c r="H388" s="264">
        <v>0</v>
      </c>
      <c r="I388" s="265">
        <f>E388*H388</f>
        <v>0</v>
      </c>
      <c r="J388" s="264">
        <v>0</v>
      </c>
      <c r="K388" s="265">
        <f>E388*J388</f>
        <v>0</v>
      </c>
      <c r="O388" s="257">
        <v>2</v>
      </c>
      <c r="AA388" s="232">
        <v>1</v>
      </c>
      <c r="AB388" s="232">
        <v>7</v>
      </c>
      <c r="AC388" s="232">
        <v>7</v>
      </c>
      <c r="AZ388" s="232">
        <v>2</v>
      </c>
      <c r="BA388" s="232">
        <f>IF(AZ388=1,G388,0)</f>
        <v>0</v>
      </c>
      <c r="BB388" s="232">
        <f>IF(AZ388=2,G388,0)</f>
        <v>0</v>
      </c>
      <c r="BC388" s="232">
        <f>IF(AZ388=3,G388,0)</f>
        <v>0</v>
      </c>
      <c r="BD388" s="232">
        <f>IF(AZ388=4,G388,0)</f>
        <v>0</v>
      </c>
      <c r="BE388" s="232">
        <f>IF(AZ388=5,G388,0)</f>
        <v>0</v>
      </c>
      <c r="CA388" s="257">
        <v>1</v>
      </c>
      <c r="CB388" s="257">
        <v>7</v>
      </c>
    </row>
    <row r="389" spans="1:80">
      <c r="A389" s="266"/>
      <c r="B389" s="269"/>
      <c r="C389" s="325" t="s">
        <v>662</v>
      </c>
      <c r="D389" s="326"/>
      <c r="E389" s="270">
        <v>8</v>
      </c>
      <c r="F389" s="271"/>
      <c r="G389" s="272"/>
      <c r="H389" s="273"/>
      <c r="I389" s="267"/>
      <c r="J389" s="274"/>
      <c r="K389" s="267"/>
      <c r="M389" s="268" t="s">
        <v>662</v>
      </c>
      <c r="O389" s="257"/>
    </row>
    <row r="390" spans="1:80">
      <c r="A390" s="266"/>
      <c r="B390" s="269"/>
      <c r="C390" s="325" t="s">
        <v>663</v>
      </c>
      <c r="D390" s="326"/>
      <c r="E390" s="270">
        <v>8</v>
      </c>
      <c r="F390" s="271"/>
      <c r="G390" s="272"/>
      <c r="H390" s="273"/>
      <c r="I390" s="267"/>
      <c r="J390" s="274"/>
      <c r="K390" s="267"/>
      <c r="M390" s="268" t="s">
        <v>663</v>
      </c>
      <c r="O390" s="257"/>
    </row>
    <row r="391" spans="1:80">
      <c r="A391" s="258">
        <v>179</v>
      </c>
      <c r="B391" s="259" t="s">
        <v>664</v>
      </c>
      <c r="C391" s="260" t="s">
        <v>665</v>
      </c>
      <c r="D391" s="261" t="s">
        <v>115</v>
      </c>
      <c r="E391" s="262">
        <v>1</v>
      </c>
      <c r="F391" s="262">
        <v>0</v>
      </c>
      <c r="G391" s="263">
        <f t="shared" ref="G391:G398" si="32">E391*F391</f>
        <v>0</v>
      </c>
      <c r="H391" s="264">
        <v>0</v>
      </c>
      <c r="I391" s="265">
        <f t="shared" ref="I391:I398" si="33">E391*H391</f>
        <v>0</v>
      </c>
      <c r="J391" s="264"/>
      <c r="K391" s="265">
        <f t="shared" ref="K391:K398" si="34">E391*J391</f>
        <v>0</v>
      </c>
      <c r="O391" s="257">
        <v>2</v>
      </c>
      <c r="AA391" s="232">
        <v>12</v>
      </c>
      <c r="AB391" s="232">
        <v>0</v>
      </c>
      <c r="AC391" s="232">
        <v>179</v>
      </c>
      <c r="AZ391" s="232">
        <v>2</v>
      </c>
      <c r="BA391" s="232">
        <f t="shared" ref="BA391:BA398" si="35">IF(AZ391=1,G391,0)</f>
        <v>0</v>
      </c>
      <c r="BB391" s="232">
        <f t="shared" ref="BB391:BB398" si="36">IF(AZ391=2,G391,0)</f>
        <v>0</v>
      </c>
      <c r="BC391" s="232">
        <f t="shared" ref="BC391:BC398" si="37">IF(AZ391=3,G391,0)</f>
        <v>0</v>
      </c>
      <c r="BD391" s="232">
        <f t="shared" ref="BD391:BD398" si="38">IF(AZ391=4,G391,0)</f>
        <v>0</v>
      </c>
      <c r="BE391" s="232">
        <f t="shared" ref="BE391:BE398" si="39">IF(AZ391=5,G391,0)</f>
        <v>0</v>
      </c>
      <c r="CA391" s="257">
        <v>12</v>
      </c>
      <c r="CB391" s="257">
        <v>0</v>
      </c>
    </row>
    <row r="392" spans="1:80">
      <c r="A392" s="258">
        <v>180</v>
      </c>
      <c r="B392" s="259" t="s">
        <v>664</v>
      </c>
      <c r="C392" s="260" t="s">
        <v>666</v>
      </c>
      <c r="D392" s="261" t="s">
        <v>115</v>
      </c>
      <c r="E392" s="262">
        <v>4</v>
      </c>
      <c r="F392" s="262">
        <v>0</v>
      </c>
      <c r="G392" s="263">
        <f t="shared" si="32"/>
        <v>0</v>
      </c>
      <c r="H392" s="264">
        <v>0</v>
      </c>
      <c r="I392" s="265">
        <f t="shared" si="33"/>
        <v>0</v>
      </c>
      <c r="J392" s="264"/>
      <c r="K392" s="265">
        <f t="shared" si="34"/>
        <v>0</v>
      </c>
      <c r="O392" s="257">
        <v>2</v>
      </c>
      <c r="AA392" s="232">
        <v>12</v>
      </c>
      <c r="AB392" s="232">
        <v>0</v>
      </c>
      <c r="AC392" s="232">
        <v>180</v>
      </c>
      <c r="AZ392" s="232">
        <v>2</v>
      </c>
      <c r="BA392" s="232">
        <f t="shared" si="35"/>
        <v>0</v>
      </c>
      <c r="BB392" s="232">
        <f t="shared" si="36"/>
        <v>0</v>
      </c>
      <c r="BC392" s="232">
        <f t="shared" si="37"/>
        <v>0</v>
      </c>
      <c r="BD392" s="232">
        <f t="shared" si="38"/>
        <v>0</v>
      </c>
      <c r="BE392" s="232">
        <f t="shared" si="39"/>
        <v>0</v>
      </c>
      <c r="CA392" s="257">
        <v>12</v>
      </c>
      <c r="CB392" s="257">
        <v>0</v>
      </c>
    </row>
    <row r="393" spans="1:80">
      <c r="A393" s="258">
        <v>181</v>
      </c>
      <c r="B393" s="259" t="s">
        <v>664</v>
      </c>
      <c r="C393" s="260" t="s">
        <v>667</v>
      </c>
      <c r="D393" s="261" t="s">
        <v>115</v>
      </c>
      <c r="E393" s="262">
        <v>18</v>
      </c>
      <c r="F393" s="262">
        <v>0</v>
      </c>
      <c r="G393" s="263">
        <f t="shared" si="32"/>
        <v>0</v>
      </c>
      <c r="H393" s="264">
        <v>0</v>
      </c>
      <c r="I393" s="265">
        <f t="shared" si="33"/>
        <v>0</v>
      </c>
      <c r="J393" s="264"/>
      <c r="K393" s="265">
        <f t="shared" si="34"/>
        <v>0</v>
      </c>
      <c r="O393" s="257">
        <v>2</v>
      </c>
      <c r="AA393" s="232">
        <v>12</v>
      </c>
      <c r="AB393" s="232">
        <v>0</v>
      </c>
      <c r="AC393" s="232">
        <v>181</v>
      </c>
      <c r="AZ393" s="232">
        <v>2</v>
      </c>
      <c r="BA393" s="232">
        <f t="shared" si="35"/>
        <v>0</v>
      </c>
      <c r="BB393" s="232">
        <f t="shared" si="36"/>
        <v>0</v>
      </c>
      <c r="BC393" s="232">
        <f t="shared" si="37"/>
        <v>0</v>
      </c>
      <c r="BD393" s="232">
        <f t="shared" si="38"/>
        <v>0</v>
      </c>
      <c r="BE393" s="232">
        <f t="shared" si="39"/>
        <v>0</v>
      </c>
      <c r="CA393" s="257">
        <v>12</v>
      </c>
      <c r="CB393" s="257">
        <v>0</v>
      </c>
    </row>
    <row r="394" spans="1:80">
      <c r="A394" s="258">
        <v>182</v>
      </c>
      <c r="B394" s="259" t="s">
        <v>664</v>
      </c>
      <c r="C394" s="260" t="s">
        <v>668</v>
      </c>
      <c r="D394" s="261" t="s">
        <v>115</v>
      </c>
      <c r="E394" s="262">
        <v>1</v>
      </c>
      <c r="F394" s="262">
        <v>0</v>
      </c>
      <c r="G394" s="263">
        <f t="shared" si="32"/>
        <v>0</v>
      </c>
      <c r="H394" s="264">
        <v>0</v>
      </c>
      <c r="I394" s="265">
        <f t="shared" si="33"/>
        <v>0</v>
      </c>
      <c r="J394" s="264"/>
      <c r="K394" s="265">
        <f t="shared" si="34"/>
        <v>0</v>
      </c>
      <c r="O394" s="257">
        <v>2</v>
      </c>
      <c r="AA394" s="232">
        <v>12</v>
      </c>
      <c r="AB394" s="232">
        <v>0</v>
      </c>
      <c r="AC394" s="232">
        <v>182</v>
      </c>
      <c r="AZ394" s="232">
        <v>2</v>
      </c>
      <c r="BA394" s="232">
        <f t="shared" si="35"/>
        <v>0</v>
      </c>
      <c r="BB394" s="232">
        <f t="shared" si="36"/>
        <v>0</v>
      </c>
      <c r="BC394" s="232">
        <f t="shared" si="37"/>
        <v>0</v>
      </c>
      <c r="BD394" s="232">
        <f t="shared" si="38"/>
        <v>0</v>
      </c>
      <c r="BE394" s="232">
        <f t="shared" si="39"/>
        <v>0</v>
      </c>
      <c r="CA394" s="257">
        <v>12</v>
      </c>
      <c r="CB394" s="257">
        <v>0</v>
      </c>
    </row>
    <row r="395" spans="1:80">
      <c r="A395" s="258">
        <v>183</v>
      </c>
      <c r="B395" s="259" t="s">
        <v>664</v>
      </c>
      <c r="C395" s="260" t="s">
        <v>669</v>
      </c>
      <c r="D395" s="261" t="s">
        <v>115</v>
      </c>
      <c r="E395" s="262">
        <v>4</v>
      </c>
      <c r="F395" s="262">
        <v>0</v>
      </c>
      <c r="G395" s="263">
        <f t="shared" si="32"/>
        <v>0</v>
      </c>
      <c r="H395" s="264">
        <v>0</v>
      </c>
      <c r="I395" s="265">
        <f t="shared" si="33"/>
        <v>0</v>
      </c>
      <c r="J395" s="264"/>
      <c r="K395" s="265">
        <f t="shared" si="34"/>
        <v>0</v>
      </c>
      <c r="O395" s="257">
        <v>2</v>
      </c>
      <c r="AA395" s="232">
        <v>12</v>
      </c>
      <c r="AB395" s="232">
        <v>0</v>
      </c>
      <c r="AC395" s="232">
        <v>183</v>
      </c>
      <c r="AZ395" s="232">
        <v>2</v>
      </c>
      <c r="BA395" s="232">
        <f t="shared" si="35"/>
        <v>0</v>
      </c>
      <c r="BB395" s="232">
        <f t="shared" si="36"/>
        <v>0</v>
      </c>
      <c r="BC395" s="232">
        <f t="shared" si="37"/>
        <v>0</v>
      </c>
      <c r="BD395" s="232">
        <f t="shared" si="38"/>
        <v>0</v>
      </c>
      <c r="BE395" s="232">
        <f t="shared" si="39"/>
        <v>0</v>
      </c>
      <c r="CA395" s="257">
        <v>12</v>
      </c>
      <c r="CB395" s="257">
        <v>0</v>
      </c>
    </row>
    <row r="396" spans="1:80">
      <c r="A396" s="258">
        <v>184</v>
      </c>
      <c r="B396" s="259" t="s">
        <v>670</v>
      </c>
      <c r="C396" s="260" t="s">
        <v>671</v>
      </c>
      <c r="D396" s="261" t="s">
        <v>115</v>
      </c>
      <c r="E396" s="262">
        <v>3</v>
      </c>
      <c r="F396" s="262">
        <v>0</v>
      </c>
      <c r="G396" s="263">
        <f t="shared" si="32"/>
        <v>0</v>
      </c>
      <c r="H396" s="264">
        <v>0</v>
      </c>
      <c r="I396" s="265">
        <f t="shared" si="33"/>
        <v>0</v>
      </c>
      <c r="J396" s="264">
        <v>0</v>
      </c>
      <c r="K396" s="265">
        <f t="shared" si="34"/>
        <v>0</v>
      </c>
      <c r="O396" s="257">
        <v>2</v>
      </c>
      <c r="AA396" s="232">
        <v>1</v>
      </c>
      <c r="AB396" s="232">
        <v>7</v>
      </c>
      <c r="AC396" s="232">
        <v>7</v>
      </c>
      <c r="AZ396" s="232">
        <v>2</v>
      </c>
      <c r="BA396" s="232">
        <f t="shared" si="35"/>
        <v>0</v>
      </c>
      <c r="BB396" s="232">
        <f t="shared" si="36"/>
        <v>0</v>
      </c>
      <c r="BC396" s="232">
        <f t="shared" si="37"/>
        <v>0</v>
      </c>
      <c r="BD396" s="232">
        <f t="shared" si="38"/>
        <v>0</v>
      </c>
      <c r="BE396" s="232">
        <f t="shared" si="39"/>
        <v>0</v>
      </c>
      <c r="CA396" s="257">
        <v>1</v>
      </c>
      <c r="CB396" s="257">
        <v>7</v>
      </c>
    </row>
    <row r="397" spans="1:80">
      <c r="A397" s="258">
        <v>185</v>
      </c>
      <c r="B397" s="259" t="s">
        <v>672</v>
      </c>
      <c r="C397" s="260" t="s">
        <v>673</v>
      </c>
      <c r="D397" s="261" t="s">
        <v>115</v>
      </c>
      <c r="E397" s="262">
        <v>27</v>
      </c>
      <c r="F397" s="262">
        <v>0</v>
      </c>
      <c r="G397" s="263">
        <f t="shared" si="32"/>
        <v>0</v>
      </c>
      <c r="H397" s="264">
        <v>0</v>
      </c>
      <c r="I397" s="265">
        <f t="shared" si="33"/>
        <v>0</v>
      </c>
      <c r="J397" s="264">
        <v>0</v>
      </c>
      <c r="K397" s="265">
        <f t="shared" si="34"/>
        <v>0</v>
      </c>
      <c r="O397" s="257">
        <v>2</v>
      </c>
      <c r="AA397" s="232">
        <v>1</v>
      </c>
      <c r="AB397" s="232">
        <v>7</v>
      </c>
      <c r="AC397" s="232">
        <v>7</v>
      </c>
      <c r="AZ397" s="232">
        <v>2</v>
      </c>
      <c r="BA397" s="232">
        <f t="shared" si="35"/>
        <v>0</v>
      </c>
      <c r="BB397" s="232">
        <f t="shared" si="36"/>
        <v>0</v>
      </c>
      <c r="BC397" s="232">
        <f t="shared" si="37"/>
        <v>0</v>
      </c>
      <c r="BD397" s="232">
        <f t="shared" si="38"/>
        <v>0</v>
      </c>
      <c r="BE397" s="232">
        <f t="shared" si="39"/>
        <v>0</v>
      </c>
      <c r="CA397" s="257">
        <v>1</v>
      </c>
      <c r="CB397" s="257">
        <v>7</v>
      </c>
    </row>
    <row r="398" spans="1:80">
      <c r="A398" s="258">
        <v>186</v>
      </c>
      <c r="B398" s="259" t="s">
        <v>674</v>
      </c>
      <c r="C398" s="260" t="s">
        <v>675</v>
      </c>
      <c r="D398" s="261" t="s">
        <v>115</v>
      </c>
      <c r="E398" s="262">
        <v>27</v>
      </c>
      <c r="F398" s="262">
        <v>0</v>
      </c>
      <c r="G398" s="263">
        <f t="shared" si="32"/>
        <v>0</v>
      </c>
      <c r="H398" s="264">
        <v>0</v>
      </c>
      <c r="I398" s="265">
        <f t="shared" si="33"/>
        <v>0</v>
      </c>
      <c r="J398" s="264">
        <v>0</v>
      </c>
      <c r="K398" s="265">
        <f t="shared" si="34"/>
        <v>0</v>
      </c>
      <c r="O398" s="257">
        <v>2</v>
      </c>
      <c r="AA398" s="232">
        <v>1</v>
      </c>
      <c r="AB398" s="232">
        <v>7</v>
      </c>
      <c r="AC398" s="232">
        <v>7</v>
      </c>
      <c r="AZ398" s="232">
        <v>2</v>
      </c>
      <c r="BA398" s="232">
        <f t="shared" si="35"/>
        <v>0</v>
      </c>
      <c r="BB398" s="232">
        <f t="shared" si="36"/>
        <v>0</v>
      </c>
      <c r="BC398" s="232">
        <f t="shared" si="37"/>
        <v>0</v>
      </c>
      <c r="BD398" s="232">
        <f t="shared" si="38"/>
        <v>0</v>
      </c>
      <c r="BE398" s="232">
        <f t="shared" si="39"/>
        <v>0</v>
      </c>
      <c r="CA398" s="257">
        <v>1</v>
      </c>
      <c r="CB398" s="257">
        <v>7</v>
      </c>
    </row>
    <row r="399" spans="1:80">
      <c r="A399" s="266"/>
      <c r="B399" s="269"/>
      <c r="C399" s="325" t="s">
        <v>676</v>
      </c>
      <c r="D399" s="326"/>
      <c r="E399" s="270">
        <v>27</v>
      </c>
      <c r="F399" s="271"/>
      <c r="G399" s="272"/>
      <c r="H399" s="273"/>
      <c r="I399" s="267"/>
      <c r="J399" s="274"/>
      <c r="K399" s="267"/>
      <c r="M399" s="268" t="s">
        <v>676</v>
      </c>
      <c r="O399" s="257"/>
    </row>
    <row r="400" spans="1:80" ht="20.399999999999999">
      <c r="A400" s="258">
        <v>187</v>
      </c>
      <c r="B400" s="259" t="s">
        <v>677</v>
      </c>
      <c r="C400" s="260" t="s">
        <v>678</v>
      </c>
      <c r="D400" s="261" t="s">
        <v>115</v>
      </c>
      <c r="E400" s="262">
        <v>1</v>
      </c>
      <c r="F400" s="262">
        <v>0</v>
      </c>
      <c r="G400" s="263">
        <f>E400*F400</f>
        <v>0</v>
      </c>
      <c r="H400" s="264">
        <v>0</v>
      </c>
      <c r="I400" s="265">
        <f>E400*H400</f>
        <v>0</v>
      </c>
      <c r="J400" s="264"/>
      <c r="K400" s="265">
        <f>E400*J400</f>
        <v>0</v>
      </c>
      <c r="O400" s="257">
        <v>2</v>
      </c>
      <c r="AA400" s="232">
        <v>12</v>
      </c>
      <c r="AB400" s="232">
        <v>0</v>
      </c>
      <c r="AC400" s="232">
        <v>187</v>
      </c>
      <c r="AZ400" s="232">
        <v>2</v>
      </c>
      <c r="BA400" s="232">
        <f>IF(AZ400=1,G400,0)</f>
        <v>0</v>
      </c>
      <c r="BB400" s="232">
        <f>IF(AZ400=2,G400,0)</f>
        <v>0</v>
      </c>
      <c r="BC400" s="232">
        <f>IF(AZ400=3,G400,0)</f>
        <v>0</v>
      </c>
      <c r="BD400" s="232">
        <f>IF(AZ400=4,G400,0)</f>
        <v>0</v>
      </c>
      <c r="BE400" s="232">
        <f>IF(AZ400=5,G400,0)</f>
        <v>0</v>
      </c>
      <c r="CA400" s="257">
        <v>12</v>
      </c>
      <c r="CB400" s="257">
        <v>0</v>
      </c>
    </row>
    <row r="401" spans="1:80">
      <c r="A401" s="266"/>
      <c r="B401" s="269"/>
      <c r="C401" s="325" t="s">
        <v>679</v>
      </c>
      <c r="D401" s="326"/>
      <c r="E401" s="270">
        <v>1</v>
      </c>
      <c r="F401" s="271"/>
      <c r="G401" s="272"/>
      <c r="H401" s="273"/>
      <c r="I401" s="267"/>
      <c r="J401" s="274"/>
      <c r="K401" s="267"/>
      <c r="M401" s="268" t="s">
        <v>679</v>
      </c>
      <c r="O401" s="257"/>
    </row>
    <row r="402" spans="1:80" ht="20.399999999999999">
      <c r="A402" s="258">
        <v>188</v>
      </c>
      <c r="B402" s="259" t="s">
        <v>680</v>
      </c>
      <c r="C402" s="260" t="s">
        <v>681</v>
      </c>
      <c r="D402" s="261" t="s">
        <v>262</v>
      </c>
      <c r="E402" s="262">
        <v>30.7</v>
      </c>
      <c r="F402" s="262">
        <v>0</v>
      </c>
      <c r="G402" s="263">
        <f t="shared" ref="G402:G416" si="40">E402*F402</f>
        <v>0</v>
      </c>
      <c r="H402" s="264">
        <v>0</v>
      </c>
      <c r="I402" s="265">
        <f t="shared" ref="I402:I416" si="41">E402*H402</f>
        <v>0</v>
      </c>
      <c r="J402" s="264">
        <v>0</v>
      </c>
      <c r="K402" s="265">
        <f t="shared" ref="K402:K416" si="42">E402*J402</f>
        <v>0</v>
      </c>
      <c r="O402" s="257">
        <v>2</v>
      </c>
      <c r="AA402" s="232">
        <v>1</v>
      </c>
      <c r="AB402" s="232">
        <v>7</v>
      </c>
      <c r="AC402" s="232">
        <v>7</v>
      </c>
      <c r="AZ402" s="232">
        <v>2</v>
      </c>
      <c r="BA402" s="232">
        <f t="shared" ref="BA402:BA416" si="43">IF(AZ402=1,G402,0)</f>
        <v>0</v>
      </c>
      <c r="BB402" s="232">
        <f t="shared" ref="BB402:BB416" si="44">IF(AZ402=2,G402,0)</f>
        <v>0</v>
      </c>
      <c r="BC402" s="232">
        <f t="shared" ref="BC402:BC416" si="45">IF(AZ402=3,G402,0)</f>
        <v>0</v>
      </c>
      <c r="BD402" s="232">
        <f t="shared" ref="BD402:BD416" si="46">IF(AZ402=4,G402,0)</f>
        <v>0</v>
      </c>
      <c r="BE402" s="232">
        <f t="shared" ref="BE402:BE416" si="47">IF(AZ402=5,G402,0)</f>
        <v>0</v>
      </c>
      <c r="CA402" s="257">
        <v>1</v>
      </c>
      <c r="CB402" s="257">
        <v>7</v>
      </c>
    </row>
    <row r="403" spans="1:80">
      <c r="A403" s="258">
        <v>189</v>
      </c>
      <c r="B403" s="259" t="s">
        <v>682</v>
      </c>
      <c r="C403" s="260" t="s">
        <v>683</v>
      </c>
      <c r="D403" s="261" t="s">
        <v>115</v>
      </c>
      <c r="E403" s="262">
        <v>13</v>
      </c>
      <c r="F403" s="262">
        <v>0</v>
      </c>
      <c r="G403" s="263">
        <f t="shared" si="40"/>
        <v>0</v>
      </c>
      <c r="H403" s="264">
        <v>0</v>
      </c>
      <c r="I403" s="265">
        <f t="shared" si="41"/>
        <v>0</v>
      </c>
      <c r="J403" s="264">
        <v>0</v>
      </c>
      <c r="K403" s="265">
        <f t="shared" si="42"/>
        <v>0</v>
      </c>
      <c r="O403" s="257">
        <v>2</v>
      </c>
      <c r="AA403" s="232">
        <v>1</v>
      </c>
      <c r="AB403" s="232">
        <v>7</v>
      </c>
      <c r="AC403" s="232">
        <v>7</v>
      </c>
      <c r="AZ403" s="232">
        <v>2</v>
      </c>
      <c r="BA403" s="232">
        <f t="shared" si="43"/>
        <v>0</v>
      </c>
      <c r="BB403" s="232">
        <f t="shared" si="44"/>
        <v>0</v>
      </c>
      <c r="BC403" s="232">
        <f t="shared" si="45"/>
        <v>0</v>
      </c>
      <c r="BD403" s="232">
        <f t="shared" si="46"/>
        <v>0</v>
      </c>
      <c r="BE403" s="232">
        <f t="shared" si="47"/>
        <v>0</v>
      </c>
      <c r="CA403" s="257">
        <v>1</v>
      </c>
      <c r="CB403" s="257">
        <v>7</v>
      </c>
    </row>
    <row r="404" spans="1:80">
      <c r="A404" s="258">
        <v>190</v>
      </c>
      <c r="B404" s="259" t="s">
        <v>684</v>
      </c>
      <c r="C404" s="260" t="s">
        <v>685</v>
      </c>
      <c r="D404" s="261" t="s">
        <v>115</v>
      </c>
      <c r="E404" s="262">
        <v>5</v>
      </c>
      <c r="F404" s="262">
        <v>0</v>
      </c>
      <c r="G404" s="263">
        <f t="shared" si="40"/>
        <v>0</v>
      </c>
      <c r="H404" s="264">
        <v>0</v>
      </c>
      <c r="I404" s="265">
        <f t="shared" si="41"/>
        <v>0</v>
      </c>
      <c r="J404" s="264">
        <v>0</v>
      </c>
      <c r="K404" s="265">
        <f t="shared" si="42"/>
        <v>0</v>
      </c>
      <c r="O404" s="257">
        <v>2</v>
      </c>
      <c r="AA404" s="232">
        <v>1</v>
      </c>
      <c r="AB404" s="232">
        <v>7</v>
      </c>
      <c r="AC404" s="232">
        <v>7</v>
      </c>
      <c r="AZ404" s="232">
        <v>2</v>
      </c>
      <c r="BA404" s="232">
        <f t="shared" si="43"/>
        <v>0</v>
      </c>
      <c r="BB404" s="232">
        <f t="shared" si="44"/>
        <v>0</v>
      </c>
      <c r="BC404" s="232">
        <f t="shared" si="45"/>
        <v>0</v>
      </c>
      <c r="BD404" s="232">
        <f t="shared" si="46"/>
        <v>0</v>
      </c>
      <c r="BE404" s="232">
        <f t="shared" si="47"/>
        <v>0</v>
      </c>
      <c r="CA404" s="257">
        <v>1</v>
      </c>
      <c r="CB404" s="257">
        <v>7</v>
      </c>
    </row>
    <row r="405" spans="1:80">
      <c r="A405" s="258">
        <v>191</v>
      </c>
      <c r="B405" s="259" t="s">
        <v>686</v>
      </c>
      <c r="C405" s="260" t="s">
        <v>687</v>
      </c>
      <c r="D405" s="261" t="s">
        <v>115</v>
      </c>
      <c r="E405" s="262">
        <v>7</v>
      </c>
      <c r="F405" s="262">
        <v>0</v>
      </c>
      <c r="G405" s="263">
        <f t="shared" si="40"/>
        <v>0</v>
      </c>
      <c r="H405" s="264">
        <v>0</v>
      </c>
      <c r="I405" s="265">
        <f t="shared" si="41"/>
        <v>0</v>
      </c>
      <c r="J405" s="264">
        <v>0</v>
      </c>
      <c r="K405" s="265">
        <f t="shared" si="42"/>
        <v>0</v>
      </c>
      <c r="O405" s="257">
        <v>2</v>
      </c>
      <c r="AA405" s="232">
        <v>1</v>
      </c>
      <c r="AB405" s="232">
        <v>7</v>
      </c>
      <c r="AC405" s="232">
        <v>7</v>
      </c>
      <c r="AZ405" s="232">
        <v>2</v>
      </c>
      <c r="BA405" s="232">
        <f t="shared" si="43"/>
        <v>0</v>
      </c>
      <c r="BB405" s="232">
        <f t="shared" si="44"/>
        <v>0</v>
      </c>
      <c r="BC405" s="232">
        <f t="shared" si="45"/>
        <v>0</v>
      </c>
      <c r="BD405" s="232">
        <f t="shared" si="46"/>
        <v>0</v>
      </c>
      <c r="BE405" s="232">
        <f t="shared" si="47"/>
        <v>0</v>
      </c>
      <c r="CA405" s="257">
        <v>1</v>
      </c>
      <c r="CB405" s="257">
        <v>7</v>
      </c>
    </row>
    <row r="406" spans="1:80">
      <c r="A406" s="258">
        <v>192</v>
      </c>
      <c r="B406" s="259" t="s">
        <v>688</v>
      </c>
      <c r="C406" s="260" t="s">
        <v>689</v>
      </c>
      <c r="D406" s="261" t="s">
        <v>115</v>
      </c>
      <c r="E406" s="262">
        <v>48</v>
      </c>
      <c r="F406" s="262">
        <v>0</v>
      </c>
      <c r="G406" s="263">
        <f t="shared" si="40"/>
        <v>0</v>
      </c>
      <c r="H406" s="264">
        <v>0</v>
      </c>
      <c r="I406" s="265">
        <f t="shared" si="41"/>
        <v>0</v>
      </c>
      <c r="J406" s="264">
        <v>0</v>
      </c>
      <c r="K406" s="265">
        <f t="shared" si="42"/>
        <v>0</v>
      </c>
      <c r="O406" s="257">
        <v>2</v>
      </c>
      <c r="AA406" s="232">
        <v>1</v>
      </c>
      <c r="AB406" s="232">
        <v>7</v>
      </c>
      <c r="AC406" s="232">
        <v>7</v>
      </c>
      <c r="AZ406" s="232">
        <v>2</v>
      </c>
      <c r="BA406" s="232">
        <f t="shared" si="43"/>
        <v>0</v>
      </c>
      <c r="BB406" s="232">
        <f t="shared" si="44"/>
        <v>0</v>
      </c>
      <c r="BC406" s="232">
        <f t="shared" si="45"/>
        <v>0</v>
      </c>
      <c r="BD406" s="232">
        <f t="shared" si="46"/>
        <v>0</v>
      </c>
      <c r="BE406" s="232">
        <f t="shared" si="47"/>
        <v>0</v>
      </c>
      <c r="CA406" s="257">
        <v>1</v>
      </c>
      <c r="CB406" s="257">
        <v>7</v>
      </c>
    </row>
    <row r="407" spans="1:80">
      <c r="A407" s="258">
        <v>193</v>
      </c>
      <c r="B407" s="259" t="s">
        <v>690</v>
      </c>
      <c r="C407" s="260" t="s">
        <v>691</v>
      </c>
      <c r="D407" s="261" t="s">
        <v>153</v>
      </c>
      <c r="E407" s="262">
        <v>0.7</v>
      </c>
      <c r="F407" s="262">
        <v>0</v>
      </c>
      <c r="G407" s="263">
        <f t="shared" si="40"/>
        <v>0</v>
      </c>
      <c r="H407" s="264">
        <v>0</v>
      </c>
      <c r="I407" s="265">
        <f t="shared" si="41"/>
        <v>0</v>
      </c>
      <c r="J407" s="264">
        <v>0</v>
      </c>
      <c r="K407" s="265">
        <f t="shared" si="42"/>
        <v>0</v>
      </c>
      <c r="O407" s="257">
        <v>2</v>
      </c>
      <c r="AA407" s="232">
        <v>1</v>
      </c>
      <c r="AB407" s="232">
        <v>7</v>
      </c>
      <c r="AC407" s="232">
        <v>7</v>
      </c>
      <c r="AZ407" s="232">
        <v>2</v>
      </c>
      <c r="BA407" s="232">
        <f t="shared" si="43"/>
        <v>0</v>
      </c>
      <c r="BB407" s="232">
        <f t="shared" si="44"/>
        <v>0</v>
      </c>
      <c r="BC407" s="232">
        <f t="shared" si="45"/>
        <v>0</v>
      </c>
      <c r="BD407" s="232">
        <f t="shared" si="46"/>
        <v>0</v>
      </c>
      <c r="BE407" s="232">
        <f t="shared" si="47"/>
        <v>0</v>
      </c>
      <c r="CA407" s="257">
        <v>1</v>
      </c>
      <c r="CB407" s="257">
        <v>7</v>
      </c>
    </row>
    <row r="408" spans="1:80">
      <c r="A408" s="258">
        <v>194</v>
      </c>
      <c r="B408" s="259" t="s">
        <v>692</v>
      </c>
      <c r="C408" s="260" t="s">
        <v>693</v>
      </c>
      <c r="D408" s="261" t="s">
        <v>115</v>
      </c>
      <c r="E408" s="262">
        <v>4</v>
      </c>
      <c r="F408" s="262">
        <v>0</v>
      </c>
      <c r="G408" s="263">
        <f t="shared" si="40"/>
        <v>0</v>
      </c>
      <c r="H408" s="264">
        <v>0</v>
      </c>
      <c r="I408" s="265">
        <f t="shared" si="41"/>
        <v>0</v>
      </c>
      <c r="J408" s="264">
        <v>0</v>
      </c>
      <c r="K408" s="265">
        <f t="shared" si="42"/>
        <v>0</v>
      </c>
      <c r="O408" s="257">
        <v>2</v>
      </c>
      <c r="AA408" s="232">
        <v>2</v>
      </c>
      <c r="AB408" s="232">
        <v>7</v>
      </c>
      <c r="AC408" s="232">
        <v>7</v>
      </c>
      <c r="AZ408" s="232">
        <v>2</v>
      </c>
      <c r="BA408" s="232">
        <f t="shared" si="43"/>
        <v>0</v>
      </c>
      <c r="BB408" s="232">
        <f t="shared" si="44"/>
        <v>0</v>
      </c>
      <c r="BC408" s="232">
        <f t="shared" si="45"/>
        <v>0</v>
      </c>
      <c r="BD408" s="232">
        <f t="shared" si="46"/>
        <v>0</v>
      </c>
      <c r="BE408" s="232">
        <f t="shared" si="47"/>
        <v>0</v>
      </c>
      <c r="CA408" s="257">
        <v>2</v>
      </c>
      <c r="CB408" s="257">
        <v>7</v>
      </c>
    </row>
    <row r="409" spans="1:80">
      <c r="A409" s="258">
        <v>195</v>
      </c>
      <c r="B409" s="259" t="s">
        <v>694</v>
      </c>
      <c r="C409" s="260" t="s">
        <v>695</v>
      </c>
      <c r="D409" s="261" t="s">
        <v>115</v>
      </c>
      <c r="E409" s="262">
        <v>1</v>
      </c>
      <c r="F409" s="262">
        <v>0</v>
      </c>
      <c r="G409" s="263">
        <f t="shared" si="40"/>
        <v>0</v>
      </c>
      <c r="H409" s="264">
        <v>0</v>
      </c>
      <c r="I409" s="265">
        <f t="shared" si="41"/>
        <v>0</v>
      </c>
      <c r="J409" s="264">
        <v>0</v>
      </c>
      <c r="K409" s="265">
        <f t="shared" si="42"/>
        <v>0</v>
      </c>
      <c r="O409" s="257">
        <v>2</v>
      </c>
      <c r="AA409" s="232">
        <v>1</v>
      </c>
      <c r="AB409" s="232">
        <v>7</v>
      </c>
      <c r="AC409" s="232">
        <v>7</v>
      </c>
      <c r="AZ409" s="232">
        <v>2</v>
      </c>
      <c r="BA409" s="232">
        <f t="shared" si="43"/>
        <v>0</v>
      </c>
      <c r="BB409" s="232">
        <f t="shared" si="44"/>
        <v>0</v>
      </c>
      <c r="BC409" s="232">
        <f t="shared" si="45"/>
        <v>0</v>
      </c>
      <c r="BD409" s="232">
        <f t="shared" si="46"/>
        <v>0</v>
      </c>
      <c r="BE409" s="232">
        <f t="shared" si="47"/>
        <v>0</v>
      </c>
      <c r="CA409" s="257">
        <v>1</v>
      </c>
      <c r="CB409" s="257">
        <v>7</v>
      </c>
    </row>
    <row r="410" spans="1:80">
      <c r="A410" s="258">
        <v>196</v>
      </c>
      <c r="B410" s="259" t="s">
        <v>696</v>
      </c>
      <c r="C410" s="260" t="s">
        <v>697</v>
      </c>
      <c r="D410" s="261" t="s">
        <v>115</v>
      </c>
      <c r="E410" s="262">
        <v>1</v>
      </c>
      <c r="F410" s="262">
        <v>0</v>
      </c>
      <c r="G410" s="263">
        <f t="shared" si="40"/>
        <v>0</v>
      </c>
      <c r="H410" s="264">
        <v>0</v>
      </c>
      <c r="I410" s="265">
        <f t="shared" si="41"/>
        <v>0</v>
      </c>
      <c r="J410" s="264">
        <v>0</v>
      </c>
      <c r="K410" s="265">
        <f t="shared" si="42"/>
        <v>0</v>
      </c>
      <c r="O410" s="257">
        <v>2</v>
      </c>
      <c r="AA410" s="232">
        <v>1</v>
      </c>
      <c r="AB410" s="232">
        <v>7</v>
      </c>
      <c r="AC410" s="232">
        <v>7</v>
      </c>
      <c r="AZ410" s="232">
        <v>2</v>
      </c>
      <c r="BA410" s="232">
        <f t="shared" si="43"/>
        <v>0</v>
      </c>
      <c r="BB410" s="232">
        <f t="shared" si="44"/>
        <v>0</v>
      </c>
      <c r="BC410" s="232">
        <f t="shared" si="45"/>
        <v>0</v>
      </c>
      <c r="BD410" s="232">
        <f t="shared" si="46"/>
        <v>0</v>
      </c>
      <c r="BE410" s="232">
        <f t="shared" si="47"/>
        <v>0</v>
      </c>
      <c r="CA410" s="257">
        <v>1</v>
      </c>
      <c r="CB410" s="257">
        <v>7</v>
      </c>
    </row>
    <row r="411" spans="1:80">
      <c r="A411" s="258">
        <v>197</v>
      </c>
      <c r="B411" s="259" t="s">
        <v>698</v>
      </c>
      <c r="C411" s="260" t="s">
        <v>699</v>
      </c>
      <c r="D411" s="261" t="s">
        <v>115</v>
      </c>
      <c r="E411" s="262">
        <v>1</v>
      </c>
      <c r="F411" s="262">
        <v>0</v>
      </c>
      <c r="G411" s="263">
        <f t="shared" si="40"/>
        <v>0</v>
      </c>
      <c r="H411" s="264">
        <v>0</v>
      </c>
      <c r="I411" s="265">
        <f t="shared" si="41"/>
        <v>0</v>
      </c>
      <c r="J411" s="264"/>
      <c r="K411" s="265">
        <f t="shared" si="42"/>
        <v>0</v>
      </c>
      <c r="O411" s="257">
        <v>2</v>
      </c>
      <c r="AA411" s="232">
        <v>12</v>
      </c>
      <c r="AB411" s="232">
        <v>0</v>
      </c>
      <c r="AC411" s="232">
        <v>197</v>
      </c>
      <c r="AZ411" s="232">
        <v>2</v>
      </c>
      <c r="BA411" s="232">
        <f t="shared" si="43"/>
        <v>0</v>
      </c>
      <c r="BB411" s="232">
        <f t="shared" si="44"/>
        <v>0</v>
      </c>
      <c r="BC411" s="232">
        <f t="shared" si="45"/>
        <v>0</v>
      </c>
      <c r="BD411" s="232">
        <f t="shared" si="46"/>
        <v>0</v>
      </c>
      <c r="BE411" s="232">
        <f t="shared" si="47"/>
        <v>0</v>
      </c>
      <c r="CA411" s="257">
        <v>12</v>
      </c>
      <c r="CB411" s="257">
        <v>0</v>
      </c>
    </row>
    <row r="412" spans="1:80">
      <c r="A412" s="258">
        <v>198</v>
      </c>
      <c r="B412" s="259" t="s">
        <v>700</v>
      </c>
      <c r="C412" s="260" t="s">
        <v>701</v>
      </c>
      <c r="D412" s="261" t="s">
        <v>262</v>
      </c>
      <c r="E412" s="262">
        <v>101.2</v>
      </c>
      <c r="F412" s="262">
        <v>0</v>
      </c>
      <c r="G412" s="263">
        <f t="shared" si="40"/>
        <v>0</v>
      </c>
      <c r="H412" s="264">
        <v>0</v>
      </c>
      <c r="I412" s="265">
        <f t="shared" si="41"/>
        <v>0</v>
      </c>
      <c r="J412" s="264">
        <v>0</v>
      </c>
      <c r="K412" s="265">
        <f t="shared" si="42"/>
        <v>0</v>
      </c>
      <c r="O412" s="257">
        <v>2</v>
      </c>
      <c r="AA412" s="232">
        <v>1</v>
      </c>
      <c r="AB412" s="232">
        <v>7</v>
      </c>
      <c r="AC412" s="232">
        <v>7</v>
      </c>
      <c r="AZ412" s="232">
        <v>2</v>
      </c>
      <c r="BA412" s="232">
        <f t="shared" si="43"/>
        <v>0</v>
      </c>
      <c r="BB412" s="232">
        <f t="shared" si="44"/>
        <v>0</v>
      </c>
      <c r="BC412" s="232">
        <f t="shared" si="45"/>
        <v>0</v>
      </c>
      <c r="BD412" s="232">
        <f t="shared" si="46"/>
        <v>0</v>
      </c>
      <c r="BE412" s="232">
        <f t="shared" si="47"/>
        <v>0</v>
      </c>
      <c r="CA412" s="257">
        <v>1</v>
      </c>
      <c r="CB412" s="257">
        <v>7</v>
      </c>
    </row>
    <row r="413" spans="1:80">
      <c r="A413" s="258">
        <v>199</v>
      </c>
      <c r="B413" s="259" t="s">
        <v>702</v>
      </c>
      <c r="C413" s="260" t="s">
        <v>703</v>
      </c>
      <c r="D413" s="261" t="s">
        <v>262</v>
      </c>
      <c r="E413" s="262">
        <v>30.7</v>
      </c>
      <c r="F413" s="262">
        <v>0</v>
      </c>
      <c r="G413" s="263">
        <f t="shared" si="40"/>
        <v>0</v>
      </c>
      <c r="H413" s="264">
        <v>0</v>
      </c>
      <c r="I413" s="265">
        <f t="shared" si="41"/>
        <v>0</v>
      </c>
      <c r="J413" s="264">
        <v>0</v>
      </c>
      <c r="K413" s="265">
        <f t="shared" si="42"/>
        <v>0</v>
      </c>
      <c r="O413" s="257">
        <v>2</v>
      </c>
      <c r="AA413" s="232">
        <v>1</v>
      </c>
      <c r="AB413" s="232">
        <v>7</v>
      </c>
      <c r="AC413" s="232">
        <v>7</v>
      </c>
      <c r="AZ413" s="232">
        <v>2</v>
      </c>
      <c r="BA413" s="232">
        <f t="shared" si="43"/>
        <v>0</v>
      </c>
      <c r="BB413" s="232">
        <f t="shared" si="44"/>
        <v>0</v>
      </c>
      <c r="BC413" s="232">
        <f t="shared" si="45"/>
        <v>0</v>
      </c>
      <c r="BD413" s="232">
        <f t="shared" si="46"/>
        <v>0</v>
      </c>
      <c r="BE413" s="232">
        <f t="shared" si="47"/>
        <v>0</v>
      </c>
      <c r="CA413" s="257">
        <v>1</v>
      </c>
      <c r="CB413" s="257">
        <v>7</v>
      </c>
    </row>
    <row r="414" spans="1:80">
      <c r="A414" s="258">
        <v>200</v>
      </c>
      <c r="B414" s="259" t="s">
        <v>704</v>
      </c>
      <c r="C414" s="260" t="s">
        <v>705</v>
      </c>
      <c r="D414" s="261" t="s">
        <v>115</v>
      </c>
      <c r="E414" s="262">
        <v>3</v>
      </c>
      <c r="F414" s="262">
        <v>0</v>
      </c>
      <c r="G414" s="263">
        <f t="shared" si="40"/>
        <v>0</v>
      </c>
      <c r="H414" s="264">
        <v>0</v>
      </c>
      <c r="I414" s="265">
        <f t="shared" si="41"/>
        <v>0</v>
      </c>
      <c r="J414" s="264"/>
      <c r="K414" s="265">
        <f t="shared" si="42"/>
        <v>0</v>
      </c>
      <c r="O414" s="257">
        <v>2</v>
      </c>
      <c r="AA414" s="232">
        <v>12</v>
      </c>
      <c r="AB414" s="232">
        <v>0</v>
      </c>
      <c r="AC414" s="232">
        <v>200</v>
      </c>
      <c r="AZ414" s="232">
        <v>2</v>
      </c>
      <c r="BA414" s="232">
        <f t="shared" si="43"/>
        <v>0</v>
      </c>
      <c r="BB414" s="232">
        <f t="shared" si="44"/>
        <v>0</v>
      </c>
      <c r="BC414" s="232">
        <f t="shared" si="45"/>
        <v>0</v>
      </c>
      <c r="BD414" s="232">
        <f t="shared" si="46"/>
        <v>0</v>
      </c>
      <c r="BE414" s="232">
        <f t="shared" si="47"/>
        <v>0</v>
      </c>
      <c r="CA414" s="257">
        <v>12</v>
      </c>
      <c r="CB414" s="257">
        <v>0</v>
      </c>
    </row>
    <row r="415" spans="1:80">
      <c r="A415" s="258">
        <v>201</v>
      </c>
      <c r="B415" s="259" t="s">
        <v>704</v>
      </c>
      <c r="C415" s="260" t="s">
        <v>706</v>
      </c>
      <c r="D415" s="261" t="s">
        <v>115</v>
      </c>
      <c r="E415" s="262">
        <v>3</v>
      </c>
      <c r="F415" s="262">
        <v>0</v>
      </c>
      <c r="G415" s="263">
        <f t="shared" si="40"/>
        <v>0</v>
      </c>
      <c r="H415" s="264">
        <v>0</v>
      </c>
      <c r="I415" s="265">
        <f t="shared" si="41"/>
        <v>0</v>
      </c>
      <c r="J415" s="264"/>
      <c r="K415" s="265">
        <f t="shared" si="42"/>
        <v>0</v>
      </c>
      <c r="O415" s="257">
        <v>2</v>
      </c>
      <c r="AA415" s="232">
        <v>12</v>
      </c>
      <c r="AB415" s="232">
        <v>0</v>
      </c>
      <c r="AC415" s="232">
        <v>201</v>
      </c>
      <c r="AZ415" s="232">
        <v>2</v>
      </c>
      <c r="BA415" s="232">
        <f t="shared" si="43"/>
        <v>0</v>
      </c>
      <c r="BB415" s="232">
        <f t="shared" si="44"/>
        <v>0</v>
      </c>
      <c r="BC415" s="232">
        <f t="shared" si="45"/>
        <v>0</v>
      </c>
      <c r="BD415" s="232">
        <f t="shared" si="46"/>
        <v>0</v>
      </c>
      <c r="BE415" s="232">
        <f t="shared" si="47"/>
        <v>0</v>
      </c>
      <c r="CA415" s="257">
        <v>12</v>
      </c>
      <c r="CB415" s="257">
        <v>0</v>
      </c>
    </row>
    <row r="416" spans="1:80">
      <c r="A416" s="258">
        <v>202</v>
      </c>
      <c r="B416" s="259" t="s">
        <v>707</v>
      </c>
      <c r="C416" s="260" t="s">
        <v>708</v>
      </c>
      <c r="D416" s="261" t="s">
        <v>240</v>
      </c>
      <c r="E416" s="262">
        <v>3</v>
      </c>
      <c r="F416" s="262">
        <v>0</v>
      </c>
      <c r="G416" s="263">
        <f t="shared" si="40"/>
        <v>0</v>
      </c>
      <c r="H416" s="264">
        <v>0</v>
      </c>
      <c r="I416" s="265">
        <f t="shared" si="41"/>
        <v>0</v>
      </c>
      <c r="J416" s="264"/>
      <c r="K416" s="265">
        <f t="shared" si="42"/>
        <v>0</v>
      </c>
      <c r="O416" s="257">
        <v>2</v>
      </c>
      <c r="AA416" s="232">
        <v>12</v>
      </c>
      <c r="AB416" s="232">
        <v>0</v>
      </c>
      <c r="AC416" s="232">
        <v>202</v>
      </c>
      <c r="AZ416" s="232">
        <v>2</v>
      </c>
      <c r="BA416" s="232">
        <f t="shared" si="43"/>
        <v>0</v>
      </c>
      <c r="BB416" s="232">
        <f t="shared" si="44"/>
        <v>0</v>
      </c>
      <c r="BC416" s="232">
        <f t="shared" si="45"/>
        <v>0</v>
      </c>
      <c r="BD416" s="232">
        <f t="shared" si="46"/>
        <v>0</v>
      </c>
      <c r="BE416" s="232">
        <f t="shared" si="47"/>
        <v>0</v>
      </c>
      <c r="CA416" s="257">
        <v>12</v>
      </c>
      <c r="CB416" s="257">
        <v>0</v>
      </c>
    </row>
    <row r="417" spans="1:80">
      <c r="A417" s="275"/>
      <c r="B417" s="276" t="s">
        <v>101</v>
      </c>
      <c r="C417" s="277" t="s">
        <v>639</v>
      </c>
      <c r="D417" s="278"/>
      <c r="E417" s="279"/>
      <c r="F417" s="280"/>
      <c r="G417" s="281">
        <f>SUM(G374:G416)</f>
        <v>0</v>
      </c>
      <c r="H417" s="282"/>
      <c r="I417" s="283">
        <f>SUM(I374:I416)</f>
        <v>0</v>
      </c>
      <c r="J417" s="282"/>
      <c r="K417" s="283">
        <f>SUM(K374:K416)</f>
        <v>0</v>
      </c>
      <c r="O417" s="257">
        <v>4</v>
      </c>
      <c r="BA417" s="284">
        <f>SUM(BA374:BA416)</f>
        <v>0</v>
      </c>
      <c r="BB417" s="284">
        <f>SUM(BB374:BB416)</f>
        <v>0</v>
      </c>
      <c r="BC417" s="284">
        <f>SUM(BC374:BC416)</f>
        <v>0</v>
      </c>
      <c r="BD417" s="284">
        <f>SUM(BD374:BD416)</f>
        <v>0</v>
      </c>
      <c r="BE417" s="284">
        <f>SUM(BE374:BE416)</f>
        <v>0</v>
      </c>
    </row>
    <row r="418" spans="1:80">
      <c r="A418" s="247" t="s">
        <v>97</v>
      </c>
      <c r="B418" s="248" t="s">
        <v>709</v>
      </c>
      <c r="C418" s="249" t="s">
        <v>710</v>
      </c>
      <c r="D418" s="250"/>
      <c r="E418" s="251"/>
      <c r="F418" s="251"/>
      <c r="G418" s="252"/>
      <c r="H418" s="253"/>
      <c r="I418" s="254"/>
      <c r="J418" s="255"/>
      <c r="K418" s="256"/>
      <c r="O418" s="257">
        <v>1</v>
      </c>
    </row>
    <row r="419" spans="1:80">
      <c r="A419" s="258">
        <v>203</v>
      </c>
      <c r="B419" s="259" t="s">
        <v>712</v>
      </c>
      <c r="C419" s="260" t="s">
        <v>713</v>
      </c>
      <c r="D419" s="261" t="s">
        <v>262</v>
      </c>
      <c r="E419" s="262">
        <v>6.2</v>
      </c>
      <c r="F419" s="262">
        <v>0</v>
      </c>
      <c r="G419" s="263">
        <f>E419*F419</f>
        <v>0</v>
      </c>
      <c r="H419" s="264">
        <v>0</v>
      </c>
      <c r="I419" s="265">
        <f>E419*H419</f>
        <v>0</v>
      </c>
      <c r="J419" s="264"/>
      <c r="K419" s="265">
        <f>E419*J419</f>
        <v>0</v>
      </c>
      <c r="O419" s="257">
        <v>2</v>
      </c>
      <c r="AA419" s="232">
        <v>12</v>
      </c>
      <c r="AB419" s="232">
        <v>0</v>
      </c>
      <c r="AC419" s="232">
        <v>203</v>
      </c>
      <c r="AZ419" s="232">
        <v>2</v>
      </c>
      <c r="BA419" s="232">
        <f>IF(AZ419=1,G419,0)</f>
        <v>0</v>
      </c>
      <c r="BB419" s="232">
        <f>IF(AZ419=2,G419,0)</f>
        <v>0</v>
      </c>
      <c r="BC419" s="232">
        <f>IF(AZ419=3,G419,0)</f>
        <v>0</v>
      </c>
      <c r="BD419" s="232">
        <f>IF(AZ419=4,G419,0)</f>
        <v>0</v>
      </c>
      <c r="BE419" s="232">
        <f>IF(AZ419=5,G419,0)</f>
        <v>0</v>
      </c>
      <c r="CA419" s="257">
        <v>12</v>
      </c>
      <c r="CB419" s="257">
        <v>0</v>
      </c>
    </row>
    <row r="420" spans="1:80">
      <c r="A420" s="266"/>
      <c r="B420" s="269"/>
      <c r="C420" s="325" t="s">
        <v>714</v>
      </c>
      <c r="D420" s="326"/>
      <c r="E420" s="270">
        <v>6.2</v>
      </c>
      <c r="F420" s="271"/>
      <c r="G420" s="272"/>
      <c r="H420" s="273"/>
      <c r="I420" s="267"/>
      <c r="J420" s="274"/>
      <c r="K420" s="267"/>
      <c r="M420" s="268" t="s">
        <v>714</v>
      </c>
      <c r="O420" s="257"/>
    </row>
    <row r="421" spans="1:80">
      <c r="A421" s="258">
        <v>204</v>
      </c>
      <c r="B421" s="259" t="s">
        <v>712</v>
      </c>
      <c r="C421" s="260" t="s">
        <v>715</v>
      </c>
      <c r="D421" s="261" t="s">
        <v>262</v>
      </c>
      <c r="E421" s="262">
        <v>8.5500000000000007</v>
      </c>
      <c r="F421" s="262">
        <v>0</v>
      </c>
      <c r="G421" s="263">
        <f>E421*F421</f>
        <v>0</v>
      </c>
      <c r="H421" s="264">
        <v>0</v>
      </c>
      <c r="I421" s="265">
        <f>E421*H421</f>
        <v>0</v>
      </c>
      <c r="J421" s="264"/>
      <c r="K421" s="265">
        <f>E421*J421</f>
        <v>0</v>
      </c>
      <c r="O421" s="257">
        <v>2</v>
      </c>
      <c r="AA421" s="232">
        <v>12</v>
      </c>
      <c r="AB421" s="232">
        <v>0</v>
      </c>
      <c r="AC421" s="232">
        <v>204</v>
      </c>
      <c r="AZ421" s="232">
        <v>2</v>
      </c>
      <c r="BA421" s="232">
        <f>IF(AZ421=1,G421,0)</f>
        <v>0</v>
      </c>
      <c r="BB421" s="232">
        <f>IF(AZ421=2,G421,0)</f>
        <v>0</v>
      </c>
      <c r="BC421" s="232">
        <f>IF(AZ421=3,G421,0)</f>
        <v>0</v>
      </c>
      <c r="BD421" s="232">
        <f>IF(AZ421=4,G421,0)</f>
        <v>0</v>
      </c>
      <c r="BE421" s="232">
        <f>IF(AZ421=5,G421,0)</f>
        <v>0</v>
      </c>
      <c r="CA421" s="257">
        <v>12</v>
      </c>
      <c r="CB421" s="257">
        <v>0</v>
      </c>
    </row>
    <row r="422" spans="1:80">
      <c r="A422" s="266"/>
      <c r="B422" s="269"/>
      <c r="C422" s="325" t="s">
        <v>716</v>
      </c>
      <c r="D422" s="326"/>
      <c r="E422" s="270">
        <v>8.5500000000000007</v>
      </c>
      <c r="F422" s="271"/>
      <c r="G422" s="272"/>
      <c r="H422" s="273"/>
      <c r="I422" s="267"/>
      <c r="J422" s="274"/>
      <c r="K422" s="267"/>
      <c r="M422" s="268" t="s">
        <v>716</v>
      </c>
      <c r="O422" s="257"/>
    </row>
    <row r="423" spans="1:80">
      <c r="A423" s="258">
        <v>205</v>
      </c>
      <c r="B423" s="259" t="s">
        <v>712</v>
      </c>
      <c r="C423" s="260" t="s">
        <v>717</v>
      </c>
      <c r="D423" s="261" t="s">
        <v>262</v>
      </c>
      <c r="E423" s="262">
        <v>7.3</v>
      </c>
      <c r="F423" s="262">
        <v>0</v>
      </c>
      <c r="G423" s="263">
        <f>E423*F423</f>
        <v>0</v>
      </c>
      <c r="H423" s="264">
        <v>0</v>
      </c>
      <c r="I423" s="265">
        <f>E423*H423</f>
        <v>0</v>
      </c>
      <c r="J423" s="264"/>
      <c r="K423" s="265">
        <f>E423*J423</f>
        <v>0</v>
      </c>
      <c r="O423" s="257">
        <v>2</v>
      </c>
      <c r="AA423" s="232">
        <v>12</v>
      </c>
      <c r="AB423" s="232">
        <v>0</v>
      </c>
      <c r="AC423" s="232">
        <v>205</v>
      </c>
      <c r="AZ423" s="232">
        <v>2</v>
      </c>
      <c r="BA423" s="232">
        <f>IF(AZ423=1,G423,0)</f>
        <v>0</v>
      </c>
      <c r="BB423" s="232">
        <f>IF(AZ423=2,G423,0)</f>
        <v>0</v>
      </c>
      <c r="BC423" s="232">
        <f>IF(AZ423=3,G423,0)</f>
        <v>0</v>
      </c>
      <c r="BD423" s="232">
        <f>IF(AZ423=4,G423,0)</f>
        <v>0</v>
      </c>
      <c r="BE423" s="232">
        <f>IF(AZ423=5,G423,0)</f>
        <v>0</v>
      </c>
      <c r="CA423" s="257">
        <v>12</v>
      </c>
      <c r="CB423" s="257">
        <v>0</v>
      </c>
    </row>
    <row r="424" spans="1:80">
      <c r="A424" s="266"/>
      <c r="B424" s="269"/>
      <c r="C424" s="325" t="s">
        <v>718</v>
      </c>
      <c r="D424" s="326"/>
      <c r="E424" s="270">
        <v>7.3</v>
      </c>
      <c r="F424" s="271"/>
      <c r="G424" s="272"/>
      <c r="H424" s="273"/>
      <c r="I424" s="267"/>
      <c r="J424" s="274"/>
      <c r="K424" s="267"/>
      <c r="M424" s="268" t="s">
        <v>718</v>
      </c>
      <c r="O424" s="257"/>
    </row>
    <row r="425" spans="1:80" ht="20.399999999999999">
      <c r="A425" s="258">
        <v>206</v>
      </c>
      <c r="B425" s="259" t="s">
        <v>712</v>
      </c>
      <c r="C425" s="260" t="s">
        <v>719</v>
      </c>
      <c r="D425" s="261" t="s">
        <v>100</v>
      </c>
      <c r="E425" s="262">
        <v>12</v>
      </c>
      <c r="F425" s="262">
        <v>0</v>
      </c>
      <c r="G425" s="263">
        <f>E425*F425</f>
        <v>0</v>
      </c>
      <c r="H425" s="264">
        <v>0</v>
      </c>
      <c r="I425" s="265">
        <f>E425*H425</f>
        <v>0</v>
      </c>
      <c r="J425" s="264"/>
      <c r="K425" s="265">
        <f>E425*J425</f>
        <v>0</v>
      </c>
      <c r="O425" s="257">
        <v>2</v>
      </c>
      <c r="AA425" s="232">
        <v>12</v>
      </c>
      <c r="AB425" s="232">
        <v>0</v>
      </c>
      <c r="AC425" s="232">
        <v>206</v>
      </c>
      <c r="AZ425" s="232">
        <v>2</v>
      </c>
      <c r="BA425" s="232">
        <f>IF(AZ425=1,G425,0)</f>
        <v>0</v>
      </c>
      <c r="BB425" s="232">
        <f>IF(AZ425=2,G425,0)</f>
        <v>0</v>
      </c>
      <c r="BC425" s="232">
        <f>IF(AZ425=3,G425,0)</f>
        <v>0</v>
      </c>
      <c r="BD425" s="232">
        <f>IF(AZ425=4,G425,0)</f>
        <v>0</v>
      </c>
      <c r="BE425" s="232">
        <f>IF(AZ425=5,G425,0)</f>
        <v>0</v>
      </c>
      <c r="CA425" s="257">
        <v>12</v>
      </c>
      <c r="CB425" s="257">
        <v>0</v>
      </c>
    </row>
    <row r="426" spans="1:80">
      <c r="A426" s="266"/>
      <c r="B426" s="269"/>
      <c r="C426" s="325" t="s">
        <v>720</v>
      </c>
      <c r="D426" s="326"/>
      <c r="E426" s="270">
        <v>12</v>
      </c>
      <c r="F426" s="271"/>
      <c r="G426" s="272"/>
      <c r="H426" s="273"/>
      <c r="I426" s="267"/>
      <c r="J426" s="274"/>
      <c r="K426" s="267"/>
      <c r="M426" s="268" t="s">
        <v>720</v>
      </c>
      <c r="O426" s="257"/>
    </row>
    <row r="427" spans="1:80" ht="20.399999999999999">
      <c r="A427" s="258">
        <v>207</v>
      </c>
      <c r="B427" s="259" t="s">
        <v>712</v>
      </c>
      <c r="C427" s="260" t="s">
        <v>721</v>
      </c>
      <c r="D427" s="261" t="s">
        <v>100</v>
      </c>
      <c r="E427" s="262">
        <v>9</v>
      </c>
      <c r="F427" s="262">
        <v>0</v>
      </c>
      <c r="G427" s="263">
        <f>E427*F427</f>
        <v>0</v>
      </c>
      <c r="H427" s="264">
        <v>0</v>
      </c>
      <c r="I427" s="265">
        <f>E427*H427</f>
        <v>0</v>
      </c>
      <c r="J427" s="264"/>
      <c r="K427" s="265">
        <f>E427*J427</f>
        <v>0</v>
      </c>
      <c r="O427" s="257">
        <v>2</v>
      </c>
      <c r="AA427" s="232">
        <v>12</v>
      </c>
      <c r="AB427" s="232">
        <v>0</v>
      </c>
      <c r="AC427" s="232">
        <v>207</v>
      </c>
      <c r="AZ427" s="232">
        <v>2</v>
      </c>
      <c r="BA427" s="232">
        <f>IF(AZ427=1,G427,0)</f>
        <v>0</v>
      </c>
      <c r="BB427" s="232">
        <f>IF(AZ427=2,G427,0)</f>
        <v>0</v>
      </c>
      <c r="BC427" s="232">
        <f>IF(AZ427=3,G427,0)</f>
        <v>0</v>
      </c>
      <c r="BD427" s="232">
        <f>IF(AZ427=4,G427,0)</f>
        <v>0</v>
      </c>
      <c r="BE427" s="232">
        <f>IF(AZ427=5,G427,0)</f>
        <v>0</v>
      </c>
      <c r="CA427" s="257">
        <v>12</v>
      </c>
      <c r="CB427" s="257">
        <v>0</v>
      </c>
    </row>
    <row r="428" spans="1:80">
      <c r="A428" s="266"/>
      <c r="B428" s="269"/>
      <c r="C428" s="325" t="s">
        <v>722</v>
      </c>
      <c r="D428" s="326"/>
      <c r="E428" s="270">
        <v>2</v>
      </c>
      <c r="F428" s="271"/>
      <c r="G428" s="272"/>
      <c r="H428" s="273"/>
      <c r="I428" s="267"/>
      <c r="J428" s="274"/>
      <c r="K428" s="267"/>
      <c r="M428" s="268" t="s">
        <v>722</v>
      </c>
      <c r="O428" s="257"/>
    </row>
    <row r="429" spans="1:80">
      <c r="A429" s="266"/>
      <c r="B429" s="269"/>
      <c r="C429" s="325" t="s">
        <v>723</v>
      </c>
      <c r="D429" s="326"/>
      <c r="E429" s="270">
        <v>7</v>
      </c>
      <c r="F429" s="271"/>
      <c r="G429" s="272"/>
      <c r="H429" s="273"/>
      <c r="I429" s="267"/>
      <c r="J429" s="274"/>
      <c r="K429" s="267"/>
      <c r="M429" s="268" t="s">
        <v>723</v>
      </c>
      <c r="O429" s="257"/>
    </row>
    <row r="430" spans="1:80">
      <c r="A430" s="258">
        <v>208</v>
      </c>
      <c r="B430" s="259" t="s">
        <v>724</v>
      </c>
      <c r="C430" s="260" t="s">
        <v>725</v>
      </c>
      <c r="D430" s="261" t="s">
        <v>262</v>
      </c>
      <c r="E430" s="262">
        <v>1</v>
      </c>
      <c r="F430" s="262">
        <v>0</v>
      </c>
      <c r="G430" s="263">
        <f>E430*F430</f>
        <v>0</v>
      </c>
      <c r="H430" s="264">
        <v>0</v>
      </c>
      <c r="I430" s="265">
        <f>E430*H430</f>
        <v>0</v>
      </c>
      <c r="J430" s="264">
        <v>0</v>
      </c>
      <c r="K430" s="265">
        <f>E430*J430</f>
        <v>0</v>
      </c>
      <c r="O430" s="257">
        <v>2</v>
      </c>
      <c r="AA430" s="232">
        <v>1</v>
      </c>
      <c r="AB430" s="232">
        <v>7</v>
      </c>
      <c r="AC430" s="232">
        <v>7</v>
      </c>
      <c r="AZ430" s="232">
        <v>2</v>
      </c>
      <c r="BA430" s="232">
        <f>IF(AZ430=1,G430,0)</f>
        <v>0</v>
      </c>
      <c r="BB430" s="232">
        <f>IF(AZ430=2,G430,0)</f>
        <v>0</v>
      </c>
      <c r="BC430" s="232">
        <f>IF(AZ430=3,G430,0)</f>
        <v>0</v>
      </c>
      <c r="BD430" s="232">
        <f>IF(AZ430=4,G430,0)</f>
        <v>0</v>
      </c>
      <c r="BE430" s="232">
        <f>IF(AZ430=5,G430,0)</f>
        <v>0</v>
      </c>
      <c r="CA430" s="257">
        <v>1</v>
      </c>
      <c r="CB430" s="257">
        <v>7</v>
      </c>
    </row>
    <row r="431" spans="1:80">
      <c r="A431" s="258">
        <v>209</v>
      </c>
      <c r="B431" s="259" t="s">
        <v>726</v>
      </c>
      <c r="C431" s="260" t="s">
        <v>727</v>
      </c>
      <c r="D431" s="261" t="s">
        <v>115</v>
      </c>
      <c r="E431" s="262">
        <v>1</v>
      </c>
      <c r="F431" s="262">
        <v>0</v>
      </c>
      <c r="G431" s="263">
        <f>E431*F431</f>
        <v>0</v>
      </c>
      <c r="H431" s="264">
        <v>0</v>
      </c>
      <c r="I431" s="265">
        <f>E431*H431</f>
        <v>0</v>
      </c>
      <c r="J431" s="264"/>
      <c r="K431" s="265">
        <f>E431*J431</f>
        <v>0</v>
      </c>
      <c r="O431" s="257">
        <v>2</v>
      </c>
      <c r="AA431" s="232">
        <v>12</v>
      </c>
      <c r="AB431" s="232">
        <v>0</v>
      </c>
      <c r="AC431" s="232">
        <v>209</v>
      </c>
      <c r="AZ431" s="232">
        <v>2</v>
      </c>
      <c r="BA431" s="232">
        <f>IF(AZ431=1,G431,0)</f>
        <v>0</v>
      </c>
      <c r="BB431" s="232">
        <f>IF(AZ431=2,G431,0)</f>
        <v>0</v>
      </c>
      <c r="BC431" s="232">
        <f>IF(AZ431=3,G431,0)</f>
        <v>0</v>
      </c>
      <c r="BD431" s="232">
        <f>IF(AZ431=4,G431,0)</f>
        <v>0</v>
      </c>
      <c r="BE431" s="232">
        <f>IF(AZ431=5,G431,0)</f>
        <v>0</v>
      </c>
      <c r="CA431" s="257">
        <v>12</v>
      </c>
      <c r="CB431" s="257">
        <v>0</v>
      </c>
    </row>
    <row r="432" spans="1:80">
      <c r="A432" s="258">
        <v>210</v>
      </c>
      <c r="B432" s="259" t="s">
        <v>726</v>
      </c>
      <c r="C432" s="260" t="s">
        <v>728</v>
      </c>
      <c r="D432" s="261" t="s">
        <v>115</v>
      </c>
      <c r="E432" s="262">
        <v>2</v>
      </c>
      <c r="F432" s="262">
        <v>0</v>
      </c>
      <c r="G432" s="263">
        <f>E432*F432</f>
        <v>0</v>
      </c>
      <c r="H432" s="264">
        <v>0</v>
      </c>
      <c r="I432" s="265">
        <f>E432*H432</f>
        <v>0</v>
      </c>
      <c r="J432" s="264"/>
      <c r="K432" s="265">
        <f>E432*J432</f>
        <v>0</v>
      </c>
      <c r="O432" s="257">
        <v>2</v>
      </c>
      <c r="AA432" s="232">
        <v>12</v>
      </c>
      <c r="AB432" s="232">
        <v>0</v>
      </c>
      <c r="AC432" s="232">
        <v>210</v>
      </c>
      <c r="AZ432" s="232">
        <v>2</v>
      </c>
      <c r="BA432" s="232">
        <f>IF(AZ432=1,G432,0)</f>
        <v>0</v>
      </c>
      <c r="BB432" s="232">
        <f>IF(AZ432=2,G432,0)</f>
        <v>0</v>
      </c>
      <c r="BC432" s="232">
        <f>IF(AZ432=3,G432,0)</f>
        <v>0</v>
      </c>
      <c r="BD432" s="232">
        <f>IF(AZ432=4,G432,0)</f>
        <v>0</v>
      </c>
      <c r="BE432" s="232">
        <f>IF(AZ432=5,G432,0)</f>
        <v>0</v>
      </c>
      <c r="CA432" s="257">
        <v>12</v>
      </c>
      <c r="CB432" s="257">
        <v>0</v>
      </c>
    </row>
    <row r="433" spans="1:80">
      <c r="A433" s="258">
        <v>211</v>
      </c>
      <c r="B433" s="259" t="s">
        <v>726</v>
      </c>
      <c r="C433" s="260" t="s">
        <v>729</v>
      </c>
      <c r="D433" s="261" t="s">
        <v>115</v>
      </c>
      <c r="E433" s="262">
        <v>8</v>
      </c>
      <c r="F433" s="262">
        <v>0</v>
      </c>
      <c r="G433" s="263">
        <f>E433*F433</f>
        <v>0</v>
      </c>
      <c r="H433" s="264">
        <v>0</v>
      </c>
      <c r="I433" s="265">
        <f>E433*H433</f>
        <v>0</v>
      </c>
      <c r="J433" s="264"/>
      <c r="K433" s="265">
        <f>E433*J433</f>
        <v>0</v>
      </c>
      <c r="O433" s="257">
        <v>2</v>
      </c>
      <c r="AA433" s="232">
        <v>12</v>
      </c>
      <c r="AB433" s="232">
        <v>0</v>
      </c>
      <c r="AC433" s="232">
        <v>211</v>
      </c>
      <c r="AZ433" s="232">
        <v>2</v>
      </c>
      <c r="BA433" s="232">
        <f>IF(AZ433=1,G433,0)</f>
        <v>0</v>
      </c>
      <c r="BB433" s="232">
        <f>IF(AZ433=2,G433,0)</f>
        <v>0</v>
      </c>
      <c r="BC433" s="232">
        <f>IF(AZ433=3,G433,0)</f>
        <v>0</v>
      </c>
      <c r="BD433" s="232">
        <f>IF(AZ433=4,G433,0)</f>
        <v>0</v>
      </c>
      <c r="BE433" s="232">
        <f>IF(AZ433=5,G433,0)</f>
        <v>0</v>
      </c>
      <c r="CA433" s="257">
        <v>12</v>
      </c>
      <c r="CB433" s="257">
        <v>0</v>
      </c>
    </row>
    <row r="434" spans="1:80">
      <c r="A434" s="258">
        <v>212</v>
      </c>
      <c r="B434" s="259" t="s">
        <v>730</v>
      </c>
      <c r="C434" s="260" t="s">
        <v>731</v>
      </c>
      <c r="D434" s="261" t="s">
        <v>732</v>
      </c>
      <c r="E434" s="262">
        <v>1590.1</v>
      </c>
      <c r="F434" s="262">
        <v>0</v>
      </c>
      <c r="G434" s="263">
        <f>E434*F434</f>
        <v>0</v>
      </c>
      <c r="H434" s="264">
        <v>0</v>
      </c>
      <c r="I434" s="265">
        <f>E434*H434</f>
        <v>0</v>
      </c>
      <c r="J434" s="264">
        <v>0</v>
      </c>
      <c r="K434" s="265">
        <f>E434*J434</f>
        <v>0</v>
      </c>
      <c r="O434" s="257">
        <v>2</v>
      </c>
      <c r="AA434" s="232">
        <v>2</v>
      </c>
      <c r="AB434" s="232">
        <v>7</v>
      </c>
      <c r="AC434" s="232">
        <v>7</v>
      </c>
      <c r="AZ434" s="232">
        <v>2</v>
      </c>
      <c r="BA434" s="232">
        <f>IF(AZ434=1,G434,0)</f>
        <v>0</v>
      </c>
      <c r="BB434" s="232">
        <f>IF(AZ434=2,G434,0)</f>
        <v>0</v>
      </c>
      <c r="BC434" s="232">
        <f>IF(AZ434=3,G434,0)</f>
        <v>0</v>
      </c>
      <c r="BD434" s="232">
        <f>IF(AZ434=4,G434,0)</f>
        <v>0</v>
      </c>
      <c r="BE434" s="232">
        <f>IF(AZ434=5,G434,0)</f>
        <v>0</v>
      </c>
      <c r="CA434" s="257">
        <v>2</v>
      </c>
      <c r="CB434" s="257">
        <v>7</v>
      </c>
    </row>
    <row r="435" spans="1:80">
      <c r="A435" s="266"/>
      <c r="B435" s="269"/>
      <c r="C435" s="325" t="s">
        <v>733</v>
      </c>
      <c r="D435" s="326"/>
      <c r="E435" s="270">
        <v>1590.1</v>
      </c>
      <c r="F435" s="271"/>
      <c r="G435" s="272"/>
      <c r="H435" s="273"/>
      <c r="I435" s="267"/>
      <c r="J435" s="274"/>
      <c r="K435" s="267"/>
      <c r="M435" s="268" t="s">
        <v>733</v>
      </c>
      <c r="O435" s="257"/>
    </row>
    <row r="436" spans="1:80">
      <c r="A436" s="266"/>
      <c r="B436" s="269"/>
      <c r="C436" s="325" t="s">
        <v>734</v>
      </c>
      <c r="D436" s="326"/>
      <c r="E436" s="270">
        <v>0</v>
      </c>
      <c r="F436" s="271"/>
      <c r="G436" s="272"/>
      <c r="H436" s="273"/>
      <c r="I436" s="267"/>
      <c r="J436" s="274"/>
      <c r="K436" s="267"/>
      <c r="M436" s="268" t="s">
        <v>734</v>
      </c>
      <c r="O436" s="257"/>
    </row>
    <row r="437" spans="1:80">
      <c r="A437" s="266"/>
      <c r="B437" s="269"/>
      <c r="C437" s="325" t="s">
        <v>735</v>
      </c>
      <c r="D437" s="326"/>
      <c r="E437" s="270">
        <v>0</v>
      </c>
      <c r="F437" s="271"/>
      <c r="G437" s="272"/>
      <c r="H437" s="273"/>
      <c r="I437" s="267"/>
      <c r="J437" s="274"/>
      <c r="K437" s="267"/>
      <c r="M437" s="268" t="s">
        <v>735</v>
      </c>
      <c r="O437" s="257"/>
    </row>
    <row r="438" spans="1:80">
      <c r="A438" s="258">
        <v>213</v>
      </c>
      <c r="B438" s="259" t="s">
        <v>736</v>
      </c>
      <c r="C438" s="260" t="s">
        <v>737</v>
      </c>
      <c r="D438" s="261" t="s">
        <v>115</v>
      </c>
      <c r="E438" s="262">
        <v>2</v>
      </c>
      <c r="F438" s="262">
        <v>0</v>
      </c>
      <c r="G438" s="263">
        <f>E438*F438</f>
        <v>0</v>
      </c>
      <c r="H438" s="264">
        <v>0</v>
      </c>
      <c r="I438" s="265">
        <f>E438*H438</f>
        <v>0</v>
      </c>
      <c r="J438" s="264">
        <v>0</v>
      </c>
      <c r="K438" s="265">
        <f>E438*J438</f>
        <v>0</v>
      </c>
      <c r="O438" s="257">
        <v>2</v>
      </c>
      <c r="AA438" s="232">
        <v>1</v>
      </c>
      <c r="AB438" s="232">
        <v>7</v>
      </c>
      <c r="AC438" s="232">
        <v>7</v>
      </c>
      <c r="AZ438" s="232">
        <v>2</v>
      </c>
      <c r="BA438" s="232">
        <f>IF(AZ438=1,G438,0)</f>
        <v>0</v>
      </c>
      <c r="BB438" s="232">
        <f>IF(AZ438=2,G438,0)</f>
        <v>0</v>
      </c>
      <c r="BC438" s="232">
        <f>IF(AZ438=3,G438,0)</f>
        <v>0</v>
      </c>
      <c r="BD438" s="232">
        <f>IF(AZ438=4,G438,0)</f>
        <v>0</v>
      </c>
      <c r="BE438" s="232">
        <f>IF(AZ438=5,G438,0)</f>
        <v>0</v>
      </c>
      <c r="CA438" s="257">
        <v>1</v>
      </c>
      <c r="CB438" s="257">
        <v>7</v>
      </c>
    </row>
    <row r="439" spans="1:80">
      <c r="A439" s="275"/>
      <c r="B439" s="276" t="s">
        <v>101</v>
      </c>
      <c r="C439" s="277" t="s">
        <v>711</v>
      </c>
      <c r="D439" s="278"/>
      <c r="E439" s="279"/>
      <c r="F439" s="280"/>
      <c r="G439" s="281">
        <f>SUM(G418:G438)</f>
        <v>0</v>
      </c>
      <c r="H439" s="282"/>
      <c r="I439" s="283">
        <f>SUM(I418:I438)</f>
        <v>0</v>
      </c>
      <c r="J439" s="282"/>
      <c r="K439" s="283">
        <f>SUM(K418:K438)</f>
        <v>0</v>
      </c>
      <c r="O439" s="257">
        <v>4</v>
      </c>
      <c r="BA439" s="284">
        <f>SUM(BA418:BA438)</f>
        <v>0</v>
      </c>
      <c r="BB439" s="284">
        <f>SUM(BB418:BB438)</f>
        <v>0</v>
      </c>
      <c r="BC439" s="284">
        <f>SUM(BC418:BC438)</f>
        <v>0</v>
      </c>
      <c r="BD439" s="284">
        <f>SUM(BD418:BD438)</f>
        <v>0</v>
      </c>
      <c r="BE439" s="284">
        <f>SUM(BE418:BE438)</f>
        <v>0</v>
      </c>
    </row>
    <row r="440" spans="1:80">
      <c r="A440" s="247" t="s">
        <v>97</v>
      </c>
      <c r="B440" s="248" t="s">
        <v>738</v>
      </c>
      <c r="C440" s="249" t="s">
        <v>739</v>
      </c>
      <c r="D440" s="250"/>
      <c r="E440" s="251"/>
      <c r="F440" s="251"/>
      <c r="G440" s="252"/>
      <c r="H440" s="253"/>
      <c r="I440" s="254"/>
      <c r="J440" s="255"/>
      <c r="K440" s="256"/>
      <c r="O440" s="257">
        <v>1</v>
      </c>
    </row>
    <row r="441" spans="1:80" ht="20.399999999999999">
      <c r="A441" s="258">
        <v>214</v>
      </c>
      <c r="B441" s="259" t="s">
        <v>741</v>
      </c>
      <c r="C441" s="260" t="s">
        <v>742</v>
      </c>
      <c r="D441" s="261" t="s">
        <v>262</v>
      </c>
      <c r="E441" s="262">
        <v>12.4</v>
      </c>
      <c r="F441" s="262">
        <v>0</v>
      </c>
      <c r="G441" s="263">
        <f>E441*F441</f>
        <v>0</v>
      </c>
      <c r="H441" s="264">
        <v>0</v>
      </c>
      <c r="I441" s="265">
        <f>E441*H441</f>
        <v>0</v>
      </c>
      <c r="J441" s="264">
        <v>0</v>
      </c>
      <c r="K441" s="265">
        <f>E441*J441</f>
        <v>0</v>
      </c>
      <c r="O441" s="257">
        <v>2</v>
      </c>
      <c r="AA441" s="232">
        <v>1</v>
      </c>
      <c r="AB441" s="232">
        <v>7</v>
      </c>
      <c r="AC441" s="232">
        <v>7</v>
      </c>
      <c r="AZ441" s="232">
        <v>2</v>
      </c>
      <c r="BA441" s="232">
        <f>IF(AZ441=1,G441,0)</f>
        <v>0</v>
      </c>
      <c r="BB441" s="232">
        <f>IF(AZ441=2,G441,0)</f>
        <v>0</v>
      </c>
      <c r="BC441" s="232">
        <f>IF(AZ441=3,G441,0)</f>
        <v>0</v>
      </c>
      <c r="BD441" s="232">
        <f>IF(AZ441=4,G441,0)</f>
        <v>0</v>
      </c>
      <c r="BE441" s="232">
        <f>IF(AZ441=5,G441,0)</f>
        <v>0</v>
      </c>
      <c r="CA441" s="257">
        <v>1</v>
      </c>
      <c r="CB441" s="257">
        <v>7</v>
      </c>
    </row>
    <row r="442" spans="1:80" ht="20.399999999999999">
      <c r="A442" s="258">
        <v>215</v>
      </c>
      <c r="B442" s="259" t="s">
        <v>743</v>
      </c>
      <c r="C442" s="260" t="s">
        <v>744</v>
      </c>
      <c r="D442" s="261" t="s">
        <v>262</v>
      </c>
      <c r="E442" s="262">
        <v>12.4</v>
      </c>
      <c r="F442" s="262">
        <v>0</v>
      </c>
      <c r="G442" s="263">
        <f>E442*F442</f>
        <v>0</v>
      </c>
      <c r="H442" s="264">
        <v>0</v>
      </c>
      <c r="I442" s="265">
        <f>E442*H442</f>
        <v>0</v>
      </c>
      <c r="J442" s="264">
        <v>0</v>
      </c>
      <c r="K442" s="265">
        <f>E442*J442</f>
        <v>0</v>
      </c>
      <c r="O442" s="257">
        <v>2</v>
      </c>
      <c r="AA442" s="232">
        <v>1</v>
      </c>
      <c r="AB442" s="232">
        <v>7</v>
      </c>
      <c r="AC442" s="232">
        <v>7</v>
      </c>
      <c r="AZ442" s="232">
        <v>2</v>
      </c>
      <c r="BA442" s="232">
        <f>IF(AZ442=1,G442,0)</f>
        <v>0</v>
      </c>
      <c r="BB442" s="232">
        <f>IF(AZ442=2,G442,0)</f>
        <v>0</v>
      </c>
      <c r="BC442" s="232">
        <f>IF(AZ442=3,G442,0)</f>
        <v>0</v>
      </c>
      <c r="BD442" s="232">
        <f>IF(AZ442=4,G442,0)</f>
        <v>0</v>
      </c>
      <c r="BE442" s="232">
        <f>IF(AZ442=5,G442,0)</f>
        <v>0</v>
      </c>
      <c r="CA442" s="257">
        <v>1</v>
      </c>
      <c r="CB442" s="257">
        <v>7</v>
      </c>
    </row>
    <row r="443" spans="1:80">
      <c r="A443" s="258">
        <v>216</v>
      </c>
      <c r="B443" s="259" t="s">
        <v>745</v>
      </c>
      <c r="C443" s="260" t="s">
        <v>746</v>
      </c>
      <c r="D443" s="261" t="s">
        <v>112</v>
      </c>
      <c r="E443" s="262">
        <v>17.03</v>
      </c>
      <c r="F443" s="262">
        <v>0</v>
      </c>
      <c r="G443" s="263">
        <f>E443*F443</f>
        <v>0</v>
      </c>
      <c r="H443" s="264">
        <v>0</v>
      </c>
      <c r="I443" s="265">
        <f>E443*H443</f>
        <v>0</v>
      </c>
      <c r="J443" s="264">
        <v>0</v>
      </c>
      <c r="K443" s="265">
        <f>E443*J443</f>
        <v>0</v>
      </c>
      <c r="O443" s="257">
        <v>2</v>
      </c>
      <c r="AA443" s="232">
        <v>1</v>
      </c>
      <c r="AB443" s="232">
        <v>7</v>
      </c>
      <c r="AC443" s="232">
        <v>7</v>
      </c>
      <c r="AZ443" s="232">
        <v>2</v>
      </c>
      <c r="BA443" s="232">
        <f>IF(AZ443=1,G443,0)</f>
        <v>0</v>
      </c>
      <c r="BB443" s="232">
        <f>IF(AZ443=2,G443,0)</f>
        <v>0</v>
      </c>
      <c r="BC443" s="232">
        <f>IF(AZ443=3,G443,0)</f>
        <v>0</v>
      </c>
      <c r="BD443" s="232">
        <f>IF(AZ443=4,G443,0)</f>
        <v>0</v>
      </c>
      <c r="BE443" s="232">
        <f>IF(AZ443=5,G443,0)</f>
        <v>0</v>
      </c>
      <c r="CA443" s="257">
        <v>1</v>
      </c>
      <c r="CB443" s="257">
        <v>7</v>
      </c>
    </row>
    <row r="444" spans="1:80">
      <c r="A444" s="266"/>
      <c r="B444" s="269"/>
      <c r="C444" s="325" t="s">
        <v>747</v>
      </c>
      <c r="D444" s="326"/>
      <c r="E444" s="270">
        <v>6.96</v>
      </c>
      <c r="F444" s="271"/>
      <c r="G444" s="272"/>
      <c r="H444" s="273"/>
      <c r="I444" s="267"/>
      <c r="J444" s="274"/>
      <c r="K444" s="267"/>
      <c r="M444" s="268" t="s">
        <v>747</v>
      </c>
      <c r="O444" s="257"/>
    </row>
    <row r="445" spans="1:80">
      <c r="A445" s="266"/>
      <c r="B445" s="269"/>
      <c r="C445" s="325" t="s">
        <v>748</v>
      </c>
      <c r="D445" s="326"/>
      <c r="E445" s="270">
        <v>4.87</v>
      </c>
      <c r="F445" s="271"/>
      <c r="G445" s="272"/>
      <c r="H445" s="273"/>
      <c r="I445" s="267"/>
      <c r="J445" s="274"/>
      <c r="K445" s="267"/>
      <c r="M445" s="268" t="s">
        <v>748</v>
      </c>
      <c r="O445" s="257"/>
    </row>
    <row r="446" spans="1:80">
      <c r="A446" s="266"/>
      <c r="B446" s="269"/>
      <c r="C446" s="325" t="s">
        <v>749</v>
      </c>
      <c r="D446" s="326"/>
      <c r="E446" s="270">
        <v>5.2</v>
      </c>
      <c r="F446" s="271"/>
      <c r="G446" s="272"/>
      <c r="H446" s="273"/>
      <c r="I446" s="267"/>
      <c r="J446" s="274"/>
      <c r="K446" s="267"/>
      <c r="M446" s="268" t="s">
        <v>749</v>
      </c>
      <c r="O446" s="257"/>
    </row>
    <row r="447" spans="1:80">
      <c r="A447" s="258">
        <v>217</v>
      </c>
      <c r="B447" s="259" t="s">
        <v>750</v>
      </c>
      <c r="C447" s="260" t="s">
        <v>751</v>
      </c>
      <c r="D447" s="261" t="s">
        <v>112</v>
      </c>
      <c r="E447" s="262">
        <v>122.42</v>
      </c>
      <c r="F447" s="262">
        <v>0</v>
      </c>
      <c r="G447" s="263">
        <f>E447*F447</f>
        <v>0</v>
      </c>
      <c r="H447" s="264">
        <v>0</v>
      </c>
      <c r="I447" s="265">
        <f>E447*H447</f>
        <v>0</v>
      </c>
      <c r="J447" s="264">
        <v>0</v>
      </c>
      <c r="K447" s="265">
        <f>E447*J447</f>
        <v>0</v>
      </c>
      <c r="O447" s="257">
        <v>2</v>
      </c>
      <c r="AA447" s="232">
        <v>1</v>
      </c>
      <c r="AB447" s="232">
        <v>7</v>
      </c>
      <c r="AC447" s="232">
        <v>7</v>
      </c>
      <c r="AZ447" s="232">
        <v>2</v>
      </c>
      <c r="BA447" s="232">
        <f>IF(AZ447=1,G447,0)</f>
        <v>0</v>
      </c>
      <c r="BB447" s="232">
        <f>IF(AZ447=2,G447,0)</f>
        <v>0</v>
      </c>
      <c r="BC447" s="232">
        <f>IF(AZ447=3,G447,0)</f>
        <v>0</v>
      </c>
      <c r="BD447" s="232">
        <f>IF(AZ447=4,G447,0)</f>
        <v>0</v>
      </c>
      <c r="BE447" s="232">
        <f>IF(AZ447=5,G447,0)</f>
        <v>0</v>
      </c>
      <c r="CA447" s="257">
        <v>1</v>
      </c>
      <c r="CB447" s="257">
        <v>7</v>
      </c>
    </row>
    <row r="448" spans="1:80">
      <c r="A448" s="266"/>
      <c r="B448" s="269"/>
      <c r="C448" s="325" t="s">
        <v>752</v>
      </c>
      <c r="D448" s="326"/>
      <c r="E448" s="270">
        <v>94.83</v>
      </c>
      <c r="F448" s="271"/>
      <c r="G448" s="272"/>
      <c r="H448" s="273"/>
      <c r="I448" s="267"/>
      <c r="J448" s="274"/>
      <c r="K448" s="267"/>
      <c r="M448" s="268" t="s">
        <v>752</v>
      </c>
      <c r="O448" s="257"/>
    </row>
    <row r="449" spans="1:80">
      <c r="A449" s="266"/>
      <c r="B449" s="269"/>
      <c r="C449" s="325" t="s">
        <v>753</v>
      </c>
      <c r="D449" s="326"/>
      <c r="E449" s="270">
        <v>16.21</v>
      </c>
      <c r="F449" s="271"/>
      <c r="G449" s="272"/>
      <c r="H449" s="273"/>
      <c r="I449" s="267"/>
      <c r="J449" s="274"/>
      <c r="K449" s="267"/>
      <c r="M449" s="268" t="s">
        <v>753</v>
      </c>
      <c r="O449" s="257"/>
    </row>
    <row r="450" spans="1:80">
      <c r="A450" s="266"/>
      <c r="B450" s="269"/>
      <c r="C450" s="325" t="s">
        <v>754</v>
      </c>
      <c r="D450" s="326"/>
      <c r="E450" s="270">
        <v>11.38</v>
      </c>
      <c r="F450" s="271"/>
      <c r="G450" s="272"/>
      <c r="H450" s="273"/>
      <c r="I450" s="267"/>
      <c r="J450" s="274"/>
      <c r="K450" s="267"/>
      <c r="M450" s="268" t="s">
        <v>754</v>
      </c>
      <c r="O450" s="257"/>
    </row>
    <row r="451" spans="1:80" ht="20.399999999999999">
      <c r="A451" s="258">
        <v>218</v>
      </c>
      <c r="B451" s="259" t="s">
        <v>755</v>
      </c>
      <c r="C451" s="260" t="s">
        <v>756</v>
      </c>
      <c r="D451" s="261" t="s">
        <v>112</v>
      </c>
      <c r="E451" s="262">
        <v>85.07</v>
      </c>
      <c r="F451" s="262">
        <v>0</v>
      </c>
      <c r="G451" s="263">
        <f>E451*F451</f>
        <v>0</v>
      </c>
      <c r="H451" s="264">
        <v>0</v>
      </c>
      <c r="I451" s="265">
        <f>E451*H451</f>
        <v>0</v>
      </c>
      <c r="J451" s="264">
        <v>0</v>
      </c>
      <c r="K451" s="265">
        <f>E451*J451</f>
        <v>0</v>
      </c>
      <c r="O451" s="257">
        <v>2</v>
      </c>
      <c r="AA451" s="232">
        <v>2</v>
      </c>
      <c r="AB451" s="232">
        <v>7</v>
      </c>
      <c r="AC451" s="232">
        <v>7</v>
      </c>
      <c r="AZ451" s="232">
        <v>2</v>
      </c>
      <c r="BA451" s="232">
        <f>IF(AZ451=1,G451,0)</f>
        <v>0</v>
      </c>
      <c r="BB451" s="232">
        <f>IF(AZ451=2,G451,0)</f>
        <v>0</v>
      </c>
      <c r="BC451" s="232">
        <f>IF(AZ451=3,G451,0)</f>
        <v>0</v>
      </c>
      <c r="BD451" s="232">
        <f>IF(AZ451=4,G451,0)</f>
        <v>0</v>
      </c>
      <c r="BE451" s="232">
        <f>IF(AZ451=5,G451,0)</f>
        <v>0</v>
      </c>
      <c r="CA451" s="257">
        <v>2</v>
      </c>
      <c r="CB451" s="257">
        <v>7</v>
      </c>
    </row>
    <row r="452" spans="1:80">
      <c r="A452" s="266"/>
      <c r="B452" s="269"/>
      <c r="C452" s="325" t="s">
        <v>757</v>
      </c>
      <c r="D452" s="326"/>
      <c r="E452" s="270">
        <v>68.86</v>
      </c>
      <c r="F452" s="271"/>
      <c r="G452" s="272"/>
      <c r="H452" s="273"/>
      <c r="I452" s="267"/>
      <c r="J452" s="274"/>
      <c r="K452" s="267"/>
      <c r="M452" s="268" t="s">
        <v>757</v>
      </c>
      <c r="O452" s="257"/>
    </row>
    <row r="453" spans="1:80">
      <c r="A453" s="266"/>
      <c r="B453" s="269"/>
      <c r="C453" s="325" t="s">
        <v>758</v>
      </c>
      <c r="D453" s="326"/>
      <c r="E453" s="270">
        <v>16.21</v>
      </c>
      <c r="F453" s="271"/>
      <c r="G453" s="272"/>
      <c r="H453" s="273"/>
      <c r="I453" s="267"/>
      <c r="J453" s="274"/>
      <c r="K453" s="267"/>
      <c r="M453" s="268" t="s">
        <v>758</v>
      </c>
      <c r="O453" s="257"/>
    </row>
    <row r="454" spans="1:80">
      <c r="A454" s="258">
        <v>219</v>
      </c>
      <c r="B454" s="259" t="s">
        <v>759</v>
      </c>
      <c r="C454" s="260" t="s">
        <v>760</v>
      </c>
      <c r="D454" s="261" t="s">
        <v>112</v>
      </c>
      <c r="E454" s="262">
        <v>112.167</v>
      </c>
      <c r="F454" s="262">
        <v>0</v>
      </c>
      <c r="G454" s="263">
        <f>E454*F454</f>
        <v>0</v>
      </c>
      <c r="H454" s="264">
        <v>0</v>
      </c>
      <c r="I454" s="265">
        <f>E454*H454</f>
        <v>0</v>
      </c>
      <c r="J454" s="264">
        <v>0</v>
      </c>
      <c r="K454" s="265">
        <f>E454*J454</f>
        <v>0</v>
      </c>
      <c r="O454" s="257">
        <v>2</v>
      </c>
      <c r="AA454" s="232">
        <v>1</v>
      </c>
      <c r="AB454" s="232">
        <v>7</v>
      </c>
      <c r="AC454" s="232">
        <v>7</v>
      </c>
      <c r="AZ454" s="232">
        <v>2</v>
      </c>
      <c r="BA454" s="232">
        <f>IF(AZ454=1,G454,0)</f>
        <v>0</v>
      </c>
      <c r="BB454" s="232">
        <f>IF(AZ454=2,G454,0)</f>
        <v>0</v>
      </c>
      <c r="BC454" s="232">
        <f>IF(AZ454=3,G454,0)</f>
        <v>0</v>
      </c>
      <c r="BD454" s="232">
        <f>IF(AZ454=4,G454,0)</f>
        <v>0</v>
      </c>
      <c r="BE454" s="232">
        <f>IF(AZ454=5,G454,0)</f>
        <v>0</v>
      </c>
      <c r="CA454" s="257">
        <v>1</v>
      </c>
      <c r="CB454" s="257">
        <v>7</v>
      </c>
    </row>
    <row r="455" spans="1:80">
      <c r="A455" s="266"/>
      <c r="B455" s="269"/>
      <c r="C455" s="325" t="s">
        <v>761</v>
      </c>
      <c r="D455" s="326"/>
      <c r="E455" s="270">
        <v>94.335999999999999</v>
      </c>
      <c r="F455" s="271"/>
      <c r="G455" s="272"/>
      <c r="H455" s="273"/>
      <c r="I455" s="267"/>
      <c r="J455" s="274"/>
      <c r="K455" s="267"/>
      <c r="M455" s="268" t="s">
        <v>761</v>
      </c>
      <c r="O455" s="257"/>
    </row>
    <row r="456" spans="1:80">
      <c r="A456" s="266"/>
      <c r="B456" s="269"/>
      <c r="C456" s="325" t="s">
        <v>762</v>
      </c>
      <c r="D456" s="326"/>
      <c r="E456" s="270">
        <v>17.831</v>
      </c>
      <c r="F456" s="271"/>
      <c r="G456" s="272"/>
      <c r="H456" s="273"/>
      <c r="I456" s="267"/>
      <c r="J456" s="274"/>
      <c r="K456" s="267"/>
      <c r="M456" s="268" t="s">
        <v>762</v>
      </c>
      <c r="O456" s="257"/>
    </row>
    <row r="457" spans="1:80" ht="20.399999999999999">
      <c r="A457" s="258">
        <v>220</v>
      </c>
      <c r="B457" s="259" t="s">
        <v>763</v>
      </c>
      <c r="C457" s="260" t="s">
        <v>764</v>
      </c>
      <c r="D457" s="261" t="s">
        <v>262</v>
      </c>
      <c r="E457" s="262">
        <v>126</v>
      </c>
      <c r="F457" s="262">
        <v>0</v>
      </c>
      <c r="G457" s="263">
        <f>E457*F457</f>
        <v>0</v>
      </c>
      <c r="H457" s="264">
        <v>0</v>
      </c>
      <c r="I457" s="265">
        <f>E457*H457</f>
        <v>0</v>
      </c>
      <c r="J457" s="264">
        <v>0</v>
      </c>
      <c r="K457" s="265">
        <f>E457*J457</f>
        <v>0</v>
      </c>
      <c r="O457" s="257">
        <v>2</v>
      </c>
      <c r="AA457" s="232">
        <v>1</v>
      </c>
      <c r="AB457" s="232">
        <v>7</v>
      </c>
      <c r="AC457" s="232">
        <v>7</v>
      </c>
      <c r="AZ457" s="232">
        <v>2</v>
      </c>
      <c r="BA457" s="232">
        <f>IF(AZ457=1,G457,0)</f>
        <v>0</v>
      </c>
      <c r="BB457" s="232">
        <f>IF(AZ457=2,G457,0)</f>
        <v>0</v>
      </c>
      <c r="BC457" s="232">
        <f>IF(AZ457=3,G457,0)</f>
        <v>0</v>
      </c>
      <c r="BD457" s="232">
        <f>IF(AZ457=4,G457,0)</f>
        <v>0</v>
      </c>
      <c r="BE457" s="232">
        <f>IF(AZ457=5,G457,0)</f>
        <v>0</v>
      </c>
      <c r="CA457" s="257">
        <v>1</v>
      </c>
      <c r="CB457" s="257">
        <v>7</v>
      </c>
    </row>
    <row r="458" spans="1:80">
      <c r="A458" s="266"/>
      <c r="B458" s="269"/>
      <c r="C458" s="325" t="s">
        <v>765</v>
      </c>
      <c r="D458" s="326"/>
      <c r="E458" s="270">
        <v>105.6</v>
      </c>
      <c r="F458" s="271"/>
      <c r="G458" s="272"/>
      <c r="H458" s="273"/>
      <c r="I458" s="267"/>
      <c r="J458" s="274"/>
      <c r="K458" s="267"/>
      <c r="M458" s="268" t="s">
        <v>765</v>
      </c>
      <c r="O458" s="257"/>
    </row>
    <row r="459" spans="1:80">
      <c r="A459" s="266"/>
      <c r="B459" s="269"/>
      <c r="C459" s="325" t="s">
        <v>766</v>
      </c>
      <c r="D459" s="326"/>
      <c r="E459" s="270">
        <v>3.6</v>
      </c>
      <c r="F459" s="271"/>
      <c r="G459" s="272"/>
      <c r="H459" s="273"/>
      <c r="I459" s="267"/>
      <c r="J459" s="274"/>
      <c r="K459" s="267"/>
      <c r="M459" s="268" t="s">
        <v>766</v>
      </c>
      <c r="O459" s="257"/>
    </row>
    <row r="460" spans="1:80">
      <c r="A460" s="266"/>
      <c r="B460" s="269"/>
      <c r="C460" s="325" t="s">
        <v>767</v>
      </c>
      <c r="D460" s="326"/>
      <c r="E460" s="270">
        <v>16.8</v>
      </c>
      <c r="F460" s="271"/>
      <c r="G460" s="272"/>
      <c r="H460" s="273"/>
      <c r="I460" s="267"/>
      <c r="J460" s="274"/>
      <c r="K460" s="267"/>
      <c r="M460" s="268" t="s">
        <v>767</v>
      </c>
      <c r="O460" s="257"/>
    </row>
    <row r="461" spans="1:80">
      <c r="A461" s="258">
        <v>221</v>
      </c>
      <c r="B461" s="259" t="s">
        <v>768</v>
      </c>
      <c r="C461" s="260" t="s">
        <v>769</v>
      </c>
      <c r="D461" s="261" t="s">
        <v>115</v>
      </c>
      <c r="E461" s="262">
        <v>439.82</v>
      </c>
      <c r="F461" s="262">
        <v>0</v>
      </c>
      <c r="G461" s="263">
        <f>E461*F461</f>
        <v>0</v>
      </c>
      <c r="H461" s="264">
        <v>0</v>
      </c>
      <c r="I461" s="265">
        <f>E461*H461</f>
        <v>0</v>
      </c>
      <c r="J461" s="264">
        <v>0</v>
      </c>
      <c r="K461" s="265">
        <f>E461*J461</f>
        <v>0</v>
      </c>
      <c r="O461" s="257">
        <v>2</v>
      </c>
      <c r="AA461" s="232">
        <v>1</v>
      </c>
      <c r="AB461" s="232">
        <v>7</v>
      </c>
      <c r="AC461" s="232">
        <v>7</v>
      </c>
      <c r="AZ461" s="232">
        <v>2</v>
      </c>
      <c r="BA461" s="232">
        <f>IF(AZ461=1,G461,0)</f>
        <v>0</v>
      </c>
      <c r="BB461" s="232">
        <f>IF(AZ461=2,G461,0)</f>
        <v>0</v>
      </c>
      <c r="BC461" s="232">
        <f>IF(AZ461=3,G461,0)</f>
        <v>0</v>
      </c>
      <c r="BD461" s="232">
        <f>IF(AZ461=4,G461,0)</f>
        <v>0</v>
      </c>
      <c r="BE461" s="232">
        <f>IF(AZ461=5,G461,0)</f>
        <v>0</v>
      </c>
      <c r="CA461" s="257">
        <v>1</v>
      </c>
      <c r="CB461" s="257">
        <v>7</v>
      </c>
    </row>
    <row r="462" spans="1:80">
      <c r="A462" s="266"/>
      <c r="B462" s="269"/>
      <c r="C462" s="325" t="s">
        <v>770</v>
      </c>
      <c r="D462" s="326"/>
      <c r="E462" s="270">
        <v>284</v>
      </c>
      <c r="F462" s="271"/>
      <c r="G462" s="272"/>
      <c r="H462" s="273"/>
      <c r="I462" s="267"/>
      <c r="J462" s="274"/>
      <c r="K462" s="267"/>
      <c r="M462" s="268" t="s">
        <v>770</v>
      </c>
      <c r="O462" s="257"/>
    </row>
    <row r="463" spans="1:80">
      <c r="A463" s="266"/>
      <c r="B463" s="269"/>
      <c r="C463" s="325" t="s">
        <v>771</v>
      </c>
      <c r="D463" s="326"/>
      <c r="E463" s="270">
        <v>11.16</v>
      </c>
      <c r="F463" s="271"/>
      <c r="G463" s="272"/>
      <c r="H463" s="273"/>
      <c r="I463" s="267"/>
      <c r="J463" s="274"/>
      <c r="K463" s="267"/>
      <c r="M463" s="268" t="s">
        <v>771</v>
      </c>
      <c r="O463" s="257"/>
    </row>
    <row r="464" spans="1:80">
      <c r="A464" s="266"/>
      <c r="B464" s="269"/>
      <c r="C464" s="325" t="s">
        <v>772</v>
      </c>
      <c r="D464" s="326"/>
      <c r="E464" s="270">
        <v>88.66</v>
      </c>
      <c r="F464" s="271"/>
      <c r="G464" s="272"/>
      <c r="H464" s="273"/>
      <c r="I464" s="267"/>
      <c r="J464" s="274"/>
      <c r="K464" s="267"/>
      <c r="M464" s="268" t="s">
        <v>772</v>
      </c>
      <c r="O464" s="257"/>
    </row>
    <row r="465" spans="1:80">
      <c r="A465" s="266"/>
      <c r="B465" s="269"/>
      <c r="C465" s="325" t="s">
        <v>773</v>
      </c>
      <c r="D465" s="326"/>
      <c r="E465" s="270">
        <v>56</v>
      </c>
      <c r="F465" s="271"/>
      <c r="G465" s="272"/>
      <c r="H465" s="273"/>
      <c r="I465" s="267"/>
      <c r="J465" s="274"/>
      <c r="K465" s="267"/>
      <c r="M465" s="268" t="s">
        <v>773</v>
      </c>
      <c r="O465" s="257"/>
    </row>
    <row r="466" spans="1:80" ht="20.399999999999999">
      <c r="A466" s="258">
        <v>222</v>
      </c>
      <c r="B466" s="259" t="s">
        <v>774</v>
      </c>
      <c r="C466" s="260" t="s">
        <v>775</v>
      </c>
      <c r="D466" s="261" t="s">
        <v>112</v>
      </c>
      <c r="E466" s="262">
        <v>13.712300000000001</v>
      </c>
      <c r="F466" s="262">
        <v>0</v>
      </c>
      <c r="G466" s="263">
        <f>E466*F466</f>
        <v>0</v>
      </c>
      <c r="H466" s="264">
        <v>0</v>
      </c>
      <c r="I466" s="265">
        <f>E466*H466</f>
        <v>0</v>
      </c>
      <c r="J466" s="264">
        <v>0</v>
      </c>
      <c r="K466" s="265">
        <f>E466*J466</f>
        <v>0</v>
      </c>
      <c r="O466" s="257">
        <v>2</v>
      </c>
      <c r="AA466" s="232">
        <v>1</v>
      </c>
      <c r="AB466" s="232">
        <v>7</v>
      </c>
      <c r="AC466" s="232">
        <v>7</v>
      </c>
      <c r="AZ466" s="232">
        <v>2</v>
      </c>
      <c r="BA466" s="232">
        <f>IF(AZ466=1,G466,0)</f>
        <v>0</v>
      </c>
      <c r="BB466" s="232">
        <f>IF(AZ466=2,G466,0)</f>
        <v>0</v>
      </c>
      <c r="BC466" s="232">
        <f>IF(AZ466=3,G466,0)</f>
        <v>0</v>
      </c>
      <c r="BD466" s="232">
        <f>IF(AZ466=4,G466,0)</f>
        <v>0</v>
      </c>
      <c r="BE466" s="232">
        <f>IF(AZ466=5,G466,0)</f>
        <v>0</v>
      </c>
      <c r="CA466" s="257">
        <v>1</v>
      </c>
      <c r="CB466" s="257">
        <v>7</v>
      </c>
    </row>
    <row r="467" spans="1:80">
      <c r="A467" s="266"/>
      <c r="B467" s="269"/>
      <c r="C467" s="325" t="s">
        <v>776</v>
      </c>
      <c r="D467" s="326"/>
      <c r="E467" s="270">
        <v>3.78</v>
      </c>
      <c r="F467" s="271"/>
      <c r="G467" s="272"/>
      <c r="H467" s="273"/>
      <c r="I467" s="267"/>
      <c r="J467" s="274"/>
      <c r="K467" s="267"/>
      <c r="M467" s="268" t="s">
        <v>776</v>
      </c>
      <c r="O467" s="257"/>
    </row>
    <row r="468" spans="1:80">
      <c r="A468" s="266"/>
      <c r="B468" s="269"/>
      <c r="C468" s="325" t="s">
        <v>777</v>
      </c>
      <c r="D468" s="326"/>
      <c r="E468" s="270">
        <v>2.1419999999999999</v>
      </c>
      <c r="F468" s="271"/>
      <c r="G468" s="272"/>
      <c r="H468" s="273"/>
      <c r="I468" s="267"/>
      <c r="J468" s="274"/>
      <c r="K468" s="267"/>
      <c r="M468" s="268" t="s">
        <v>777</v>
      </c>
      <c r="O468" s="257"/>
    </row>
    <row r="469" spans="1:80">
      <c r="A469" s="266"/>
      <c r="B469" s="269"/>
      <c r="C469" s="325" t="s">
        <v>778</v>
      </c>
      <c r="D469" s="326"/>
      <c r="E469" s="270">
        <v>4.9725000000000001</v>
      </c>
      <c r="F469" s="271"/>
      <c r="G469" s="272"/>
      <c r="H469" s="273"/>
      <c r="I469" s="267"/>
      <c r="J469" s="274"/>
      <c r="K469" s="267"/>
      <c r="M469" s="268" t="s">
        <v>778</v>
      </c>
      <c r="O469" s="257"/>
    </row>
    <row r="470" spans="1:80">
      <c r="A470" s="266"/>
      <c r="B470" s="269"/>
      <c r="C470" s="325" t="s">
        <v>779</v>
      </c>
      <c r="D470" s="326"/>
      <c r="E470" s="270">
        <v>2.8178000000000001</v>
      </c>
      <c r="F470" s="271"/>
      <c r="G470" s="272"/>
      <c r="H470" s="273"/>
      <c r="I470" s="267"/>
      <c r="J470" s="274"/>
      <c r="K470" s="267"/>
      <c r="M470" s="268" t="s">
        <v>779</v>
      </c>
      <c r="O470" s="257"/>
    </row>
    <row r="471" spans="1:80">
      <c r="A471" s="258">
        <v>223</v>
      </c>
      <c r="B471" s="259" t="s">
        <v>780</v>
      </c>
      <c r="C471" s="260" t="s">
        <v>781</v>
      </c>
      <c r="D471" s="261" t="s">
        <v>262</v>
      </c>
      <c r="E471" s="262">
        <v>18.329999999999998</v>
      </c>
      <c r="F471" s="262">
        <v>0</v>
      </c>
      <c r="G471" s="263">
        <f>E471*F471</f>
        <v>0</v>
      </c>
      <c r="H471" s="264">
        <v>0</v>
      </c>
      <c r="I471" s="265">
        <f>E471*H471</f>
        <v>0</v>
      </c>
      <c r="J471" s="264">
        <v>0</v>
      </c>
      <c r="K471" s="265">
        <f>E471*J471</f>
        <v>0</v>
      </c>
      <c r="O471" s="257">
        <v>2</v>
      </c>
      <c r="AA471" s="232">
        <v>1</v>
      </c>
      <c r="AB471" s="232">
        <v>7</v>
      </c>
      <c r="AC471" s="232">
        <v>7</v>
      </c>
      <c r="AZ471" s="232">
        <v>2</v>
      </c>
      <c r="BA471" s="232">
        <f>IF(AZ471=1,G471,0)</f>
        <v>0</v>
      </c>
      <c r="BB471" s="232">
        <f>IF(AZ471=2,G471,0)</f>
        <v>0</v>
      </c>
      <c r="BC471" s="232">
        <f>IF(AZ471=3,G471,0)</f>
        <v>0</v>
      </c>
      <c r="BD471" s="232">
        <f>IF(AZ471=4,G471,0)</f>
        <v>0</v>
      </c>
      <c r="BE471" s="232">
        <f>IF(AZ471=5,G471,0)</f>
        <v>0</v>
      </c>
      <c r="CA471" s="257">
        <v>1</v>
      </c>
      <c r="CB471" s="257">
        <v>7</v>
      </c>
    </row>
    <row r="472" spans="1:80">
      <c r="A472" s="266"/>
      <c r="B472" s="269"/>
      <c r="C472" s="325" t="s">
        <v>782</v>
      </c>
      <c r="D472" s="326"/>
      <c r="E472" s="270">
        <v>3.5</v>
      </c>
      <c r="F472" s="271"/>
      <c r="G472" s="272"/>
      <c r="H472" s="273"/>
      <c r="I472" s="267"/>
      <c r="J472" s="274"/>
      <c r="K472" s="267"/>
      <c r="M472" s="268" t="s">
        <v>782</v>
      </c>
      <c r="O472" s="257"/>
    </row>
    <row r="473" spans="1:80">
      <c r="A473" s="266"/>
      <c r="B473" s="269"/>
      <c r="C473" s="325" t="s">
        <v>783</v>
      </c>
      <c r="D473" s="326"/>
      <c r="E473" s="270">
        <v>3.3</v>
      </c>
      <c r="F473" s="271"/>
      <c r="G473" s="272"/>
      <c r="H473" s="273"/>
      <c r="I473" s="267"/>
      <c r="J473" s="274"/>
      <c r="K473" s="267"/>
      <c r="M473" s="268" t="s">
        <v>783</v>
      </c>
      <c r="O473" s="257"/>
    </row>
    <row r="474" spans="1:80">
      <c r="A474" s="266"/>
      <c r="B474" s="269"/>
      <c r="C474" s="325" t="s">
        <v>784</v>
      </c>
      <c r="D474" s="326"/>
      <c r="E474" s="270">
        <v>7.58</v>
      </c>
      <c r="F474" s="271"/>
      <c r="G474" s="272"/>
      <c r="H474" s="273"/>
      <c r="I474" s="267"/>
      <c r="J474" s="274"/>
      <c r="K474" s="267"/>
      <c r="M474" s="268" t="s">
        <v>784</v>
      </c>
      <c r="O474" s="257"/>
    </row>
    <row r="475" spans="1:80">
      <c r="A475" s="266"/>
      <c r="B475" s="269"/>
      <c r="C475" s="325" t="s">
        <v>785</v>
      </c>
      <c r="D475" s="326"/>
      <c r="E475" s="270">
        <v>3.95</v>
      </c>
      <c r="F475" s="271"/>
      <c r="G475" s="272"/>
      <c r="H475" s="273"/>
      <c r="I475" s="267"/>
      <c r="J475" s="274"/>
      <c r="K475" s="267"/>
      <c r="M475" s="268" t="s">
        <v>785</v>
      </c>
      <c r="O475" s="257"/>
    </row>
    <row r="476" spans="1:80" ht="20.399999999999999">
      <c r="A476" s="258">
        <v>224</v>
      </c>
      <c r="B476" s="259" t="s">
        <v>786</v>
      </c>
      <c r="C476" s="260" t="s">
        <v>787</v>
      </c>
      <c r="D476" s="261" t="s">
        <v>112</v>
      </c>
      <c r="E476" s="262">
        <v>14.0435</v>
      </c>
      <c r="F476" s="262">
        <v>0</v>
      </c>
      <c r="G476" s="263">
        <f>E476*F476</f>
        <v>0</v>
      </c>
      <c r="H476" s="264">
        <v>0</v>
      </c>
      <c r="I476" s="265">
        <f>E476*H476</f>
        <v>0</v>
      </c>
      <c r="J476" s="264"/>
      <c r="K476" s="265">
        <f>E476*J476</f>
        <v>0</v>
      </c>
      <c r="O476" s="257">
        <v>2</v>
      </c>
      <c r="AA476" s="232">
        <v>12</v>
      </c>
      <c r="AB476" s="232">
        <v>0</v>
      </c>
      <c r="AC476" s="232">
        <v>224</v>
      </c>
      <c r="AZ476" s="232">
        <v>2</v>
      </c>
      <c r="BA476" s="232">
        <f>IF(AZ476=1,G476,0)</f>
        <v>0</v>
      </c>
      <c r="BB476" s="232">
        <f>IF(AZ476=2,G476,0)</f>
        <v>0</v>
      </c>
      <c r="BC476" s="232">
        <f>IF(AZ476=3,G476,0)</f>
        <v>0</v>
      </c>
      <c r="BD476" s="232">
        <f>IF(AZ476=4,G476,0)</f>
        <v>0</v>
      </c>
      <c r="BE476" s="232">
        <f>IF(AZ476=5,G476,0)</f>
        <v>0</v>
      </c>
      <c r="CA476" s="257">
        <v>12</v>
      </c>
      <c r="CB476" s="257">
        <v>0</v>
      </c>
    </row>
    <row r="477" spans="1:80" ht="21">
      <c r="A477" s="266"/>
      <c r="B477" s="269"/>
      <c r="C477" s="325" t="s">
        <v>788</v>
      </c>
      <c r="D477" s="326"/>
      <c r="E477" s="270">
        <v>6.96</v>
      </c>
      <c r="F477" s="271"/>
      <c r="G477" s="272"/>
      <c r="H477" s="273"/>
      <c r="I477" s="267"/>
      <c r="J477" s="274"/>
      <c r="K477" s="267"/>
      <c r="M477" s="268" t="s">
        <v>788</v>
      </c>
      <c r="O477" s="257"/>
    </row>
    <row r="478" spans="1:80" ht="21">
      <c r="A478" s="266"/>
      <c r="B478" s="269"/>
      <c r="C478" s="325" t="s">
        <v>789</v>
      </c>
      <c r="D478" s="326"/>
      <c r="E478" s="270">
        <v>1.9</v>
      </c>
      <c r="F478" s="271"/>
      <c r="G478" s="272"/>
      <c r="H478" s="273"/>
      <c r="I478" s="267"/>
      <c r="J478" s="274"/>
      <c r="K478" s="267"/>
      <c r="M478" s="268" t="s">
        <v>789</v>
      </c>
      <c r="O478" s="257"/>
    </row>
    <row r="479" spans="1:80">
      <c r="A479" s="266"/>
      <c r="B479" s="269"/>
      <c r="C479" s="325" t="s">
        <v>790</v>
      </c>
      <c r="D479" s="326"/>
      <c r="E479" s="270">
        <v>2.9834999999999998</v>
      </c>
      <c r="F479" s="271"/>
      <c r="G479" s="272"/>
      <c r="H479" s="273"/>
      <c r="I479" s="267"/>
      <c r="J479" s="274"/>
      <c r="K479" s="267"/>
      <c r="M479" s="268" t="s">
        <v>790</v>
      </c>
      <c r="O479" s="257"/>
    </row>
    <row r="480" spans="1:80">
      <c r="A480" s="266"/>
      <c r="B480" s="269"/>
      <c r="C480" s="325" t="s">
        <v>791</v>
      </c>
      <c r="D480" s="326"/>
      <c r="E480" s="270">
        <v>2.2000000000000002</v>
      </c>
      <c r="F480" s="271"/>
      <c r="G480" s="272"/>
      <c r="H480" s="273"/>
      <c r="I480" s="267"/>
      <c r="J480" s="274"/>
      <c r="K480" s="267"/>
      <c r="M480" s="268" t="s">
        <v>791</v>
      </c>
      <c r="O480" s="257"/>
    </row>
    <row r="481" spans="1:80">
      <c r="A481" s="275"/>
      <c r="B481" s="276" t="s">
        <v>101</v>
      </c>
      <c r="C481" s="277" t="s">
        <v>740</v>
      </c>
      <c r="D481" s="278"/>
      <c r="E481" s="279"/>
      <c r="F481" s="280"/>
      <c r="G481" s="281">
        <f>SUM(G440:G480)</f>
        <v>0</v>
      </c>
      <c r="H481" s="282"/>
      <c r="I481" s="283">
        <f>SUM(I440:I480)</f>
        <v>0</v>
      </c>
      <c r="J481" s="282"/>
      <c r="K481" s="283">
        <f>SUM(K440:K480)</f>
        <v>0</v>
      </c>
      <c r="O481" s="257">
        <v>4</v>
      </c>
      <c r="BA481" s="284">
        <f>SUM(BA440:BA480)</f>
        <v>0</v>
      </c>
      <c r="BB481" s="284">
        <f>SUM(BB440:BB480)</f>
        <v>0</v>
      </c>
      <c r="BC481" s="284">
        <f>SUM(BC440:BC480)</f>
        <v>0</v>
      </c>
      <c r="BD481" s="284">
        <f>SUM(BD440:BD480)</f>
        <v>0</v>
      </c>
      <c r="BE481" s="284">
        <f>SUM(BE440:BE480)</f>
        <v>0</v>
      </c>
    </row>
    <row r="482" spans="1:80">
      <c r="A482" s="247" t="s">
        <v>97</v>
      </c>
      <c r="B482" s="248" t="s">
        <v>792</v>
      </c>
      <c r="C482" s="249" t="s">
        <v>793</v>
      </c>
      <c r="D482" s="250"/>
      <c r="E482" s="251"/>
      <c r="F482" s="251"/>
      <c r="G482" s="252"/>
      <c r="H482" s="253"/>
      <c r="I482" s="254"/>
      <c r="J482" s="255"/>
      <c r="K482" s="256"/>
      <c r="O482" s="257">
        <v>1</v>
      </c>
    </row>
    <row r="483" spans="1:80">
      <c r="A483" s="258">
        <v>225</v>
      </c>
      <c r="B483" s="259" t="s">
        <v>795</v>
      </c>
      <c r="C483" s="260" t="s">
        <v>796</v>
      </c>
      <c r="D483" s="261" t="s">
        <v>112</v>
      </c>
      <c r="E483" s="262">
        <v>145.68</v>
      </c>
      <c r="F483" s="262">
        <v>0</v>
      </c>
      <c r="G483" s="263">
        <f>E483*F483</f>
        <v>0</v>
      </c>
      <c r="H483" s="264">
        <v>0</v>
      </c>
      <c r="I483" s="265">
        <f>E483*H483</f>
        <v>0</v>
      </c>
      <c r="J483" s="264">
        <v>0</v>
      </c>
      <c r="K483" s="265">
        <f>E483*J483</f>
        <v>0</v>
      </c>
      <c r="O483" s="257">
        <v>2</v>
      </c>
      <c r="AA483" s="232">
        <v>1</v>
      </c>
      <c r="AB483" s="232">
        <v>7</v>
      </c>
      <c r="AC483" s="232">
        <v>7</v>
      </c>
      <c r="AZ483" s="232">
        <v>2</v>
      </c>
      <c r="BA483" s="232">
        <f>IF(AZ483=1,G483,0)</f>
        <v>0</v>
      </c>
      <c r="BB483" s="232">
        <f>IF(AZ483=2,G483,0)</f>
        <v>0</v>
      </c>
      <c r="BC483" s="232">
        <f>IF(AZ483=3,G483,0)</f>
        <v>0</v>
      </c>
      <c r="BD483" s="232">
        <f>IF(AZ483=4,G483,0)</f>
        <v>0</v>
      </c>
      <c r="BE483" s="232">
        <f>IF(AZ483=5,G483,0)</f>
        <v>0</v>
      </c>
      <c r="CA483" s="257">
        <v>1</v>
      </c>
      <c r="CB483" s="257">
        <v>7</v>
      </c>
    </row>
    <row r="484" spans="1:80">
      <c r="A484" s="266"/>
      <c r="B484" s="269"/>
      <c r="C484" s="325" t="s">
        <v>797</v>
      </c>
      <c r="D484" s="326"/>
      <c r="E484" s="270">
        <v>72.599999999999994</v>
      </c>
      <c r="F484" s="271"/>
      <c r="G484" s="272"/>
      <c r="H484" s="273"/>
      <c r="I484" s="267"/>
      <c r="J484" s="274"/>
      <c r="K484" s="267"/>
      <c r="M484" s="268" t="s">
        <v>797</v>
      </c>
      <c r="O484" s="257"/>
    </row>
    <row r="485" spans="1:80">
      <c r="A485" s="266"/>
      <c r="B485" s="269"/>
      <c r="C485" s="325" t="s">
        <v>798</v>
      </c>
      <c r="D485" s="326"/>
      <c r="E485" s="270">
        <v>73.08</v>
      </c>
      <c r="F485" s="271"/>
      <c r="G485" s="272"/>
      <c r="H485" s="273"/>
      <c r="I485" s="267"/>
      <c r="J485" s="274"/>
      <c r="K485" s="267"/>
      <c r="M485" s="268" t="s">
        <v>798</v>
      </c>
      <c r="O485" s="257"/>
    </row>
    <row r="486" spans="1:80">
      <c r="A486" s="258">
        <v>226</v>
      </c>
      <c r="B486" s="259" t="s">
        <v>799</v>
      </c>
      <c r="C486" s="260" t="s">
        <v>800</v>
      </c>
      <c r="D486" s="261" t="s">
        <v>112</v>
      </c>
      <c r="E486" s="262">
        <v>145.68</v>
      </c>
      <c r="F486" s="262">
        <v>0</v>
      </c>
      <c r="G486" s="263">
        <f>E486*F486</f>
        <v>0</v>
      </c>
      <c r="H486" s="264">
        <v>0</v>
      </c>
      <c r="I486" s="265">
        <f>E486*H486</f>
        <v>0</v>
      </c>
      <c r="J486" s="264">
        <v>0</v>
      </c>
      <c r="K486" s="265">
        <f>E486*J486</f>
        <v>0</v>
      </c>
      <c r="O486" s="257">
        <v>2</v>
      </c>
      <c r="AA486" s="232">
        <v>1</v>
      </c>
      <c r="AB486" s="232">
        <v>7</v>
      </c>
      <c r="AC486" s="232">
        <v>7</v>
      </c>
      <c r="AZ486" s="232">
        <v>2</v>
      </c>
      <c r="BA486" s="232">
        <f>IF(AZ486=1,G486,0)</f>
        <v>0</v>
      </c>
      <c r="BB486" s="232">
        <f>IF(AZ486=2,G486,0)</f>
        <v>0</v>
      </c>
      <c r="BC486" s="232">
        <f>IF(AZ486=3,G486,0)</f>
        <v>0</v>
      </c>
      <c r="BD486" s="232">
        <f>IF(AZ486=4,G486,0)</f>
        <v>0</v>
      </c>
      <c r="BE486" s="232">
        <f>IF(AZ486=5,G486,0)</f>
        <v>0</v>
      </c>
      <c r="CA486" s="257">
        <v>1</v>
      </c>
      <c r="CB486" s="257">
        <v>7</v>
      </c>
    </row>
    <row r="487" spans="1:80">
      <c r="A487" s="258">
        <v>227</v>
      </c>
      <c r="B487" s="259" t="s">
        <v>801</v>
      </c>
      <c r="C487" s="260" t="s">
        <v>802</v>
      </c>
      <c r="D487" s="261" t="s">
        <v>112</v>
      </c>
      <c r="E487" s="262">
        <v>155.03</v>
      </c>
      <c r="F487" s="262">
        <v>0</v>
      </c>
      <c r="G487" s="263">
        <f>E487*F487</f>
        <v>0</v>
      </c>
      <c r="H487" s="264">
        <v>0</v>
      </c>
      <c r="I487" s="265">
        <f>E487*H487</f>
        <v>0</v>
      </c>
      <c r="J487" s="264"/>
      <c r="K487" s="265">
        <f>E487*J487</f>
        <v>0</v>
      </c>
      <c r="O487" s="257">
        <v>2</v>
      </c>
      <c r="AA487" s="232">
        <v>12</v>
      </c>
      <c r="AB487" s="232">
        <v>0</v>
      </c>
      <c r="AC487" s="232">
        <v>227</v>
      </c>
      <c r="AZ487" s="232">
        <v>2</v>
      </c>
      <c r="BA487" s="232">
        <f>IF(AZ487=1,G487,0)</f>
        <v>0</v>
      </c>
      <c r="BB487" s="232">
        <f>IF(AZ487=2,G487,0)</f>
        <v>0</v>
      </c>
      <c r="BC487" s="232">
        <f>IF(AZ487=3,G487,0)</f>
        <v>0</v>
      </c>
      <c r="BD487" s="232">
        <f>IF(AZ487=4,G487,0)</f>
        <v>0</v>
      </c>
      <c r="BE487" s="232">
        <f>IF(AZ487=5,G487,0)</f>
        <v>0</v>
      </c>
      <c r="CA487" s="257">
        <v>12</v>
      </c>
      <c r="CB487" s="257">
        <v>0</v>
      </c>
    </row>
    <row r="488" spans="1:80">
      <c r="A488" s="258">
        <v>228</v>
      </c>
      <c r="B488" s="259" t="s">
        <v>803</v>
      </c>
      <c r="C488" s="260" t="s">
        <v>804</v>
      </c>
      <c r="D488" s="261" t="s">
        <v>262</v>
      </c>
      <c r="E488" s="262">
        <v>74</v>
      </c>
      <c r="F488" s="262">
        <v>0</v>
      </c>
      <c r="G488" s="263">
        <f>E488*F488</f>
        <v>0</v>
      </c>
      <c r="H488" s="264">
        <v>0</v>
      </c>
      <c r="I488" s="265">
        <f>E488*H488</f>
        <v>0</v>
      </c>
      <c r="J488" s="264">
        <v>0</v>
      </c>
      <c r="K488" s="265">
        <f>E488*J488</f>
        <v>0</v>
      </c>
      <c r="O488" s="257">
        <v>2</v>
      </c>
      <c r="AA488" s="232">
        <v>1</v>
      </c>
      <c r="AB488" s="232">
        <v>7</v>
      </c>
      <c r="AC488" s="232">
        <v>7</v>
      </c>
      <c r="AZ488" s="232">
        <v>2</v>
      </c>
      <c r="BA488" s="232">
        <f>IF(AZ488=1,G488,0)</f>
        <v>0</v>
      </c>
      <c r="BB488" s="232">
        <f>IF(AZ488=2,G488,0)</f>
        <v>0</v>
      </c>
      <c r="BC488" s="232">
        <f>IF(AZ488=3,G488,0)</f>
        <v>0</v>
      </c>
      <c r="BD488" s="232">
        <f>IF(AZ488=4,G488,0)</f>
        <v>0</v>
      </c>
      <c r="BE488" s="232">
        <f>IF(AZ488=5,G488,0)</f>
        <v>0</v>
      </c>
      <c r="CA488" s="257">
        <v>1</v>
      </c>
      <c r="CB488" s="257">
        <v>7</v>
      </c>
    </row>
    <row r="489" spans="1:80" ht="20.399999999999999">
      <c r="A489" s="258">
        <v>229</v>
      </c>
      <c r="B489" s="259" t="s">
        <v>805</v>
      </c>
      <c r="C489" s="260" t="s">
        <v>806</v>
      </c>
      <c r="D489" s="261" t="s">
        <v>262</v>
      </c>
      <c r="E489" s="262">
        <v>166.3</v>
      </c>
      <c r="F489" s="262">
        <v>0</v>
      </c>
      <c r="G489" s="263">
        <f>E489*F489</f>
        <v>0</v>
      </c>
      <c r="H489" s="264">
        <v>0</v>
      </c>
      <c r="I489" s="265">
        <f>E489*H489</f>
        <v>0</v>
      </c>
      <c r="J489" s="264">
        <v>0</v>
      </c>
      <c r="K489" s="265">
        <f>E489*J489</f>
        <v>0</v>
      </c>
      <c r="O489" s="257">
        <v>2</v>
      </c>
      <c r="AA489" s="232">
        <v>1</v>
      </c>
      <c r="AB489" s="232">
        <v>7</v>
      </c>
      <c r="AC489" s="232">
        <v>7</v>
      </c>
      <c r="AZ489" s="232">
        <v>2</v>
      </c>
      <c r="BA489" s="232">
        <f>IF(AZ489=1,G489,0)</f>
        <v>0</v>
      </c>
      <c r="BB489" s="232">
        <f>IF(AZ489=2,G489,0)</f>
        <v>0</v>
      </c>
      <c r="BC489" s="232">
        <f>IF(AZ489=3,G489,0)</f>
        <v>0</v>
      </c>
      <c r="BD489" s="232">
        <f>IF(AZ489=4,G489,0)</f>
        <v>0</v>
      </c>
      <c r="BE489" s="232">
        <f>IF(AZ489=5,G489,0)</f>
        <v>0</v>
      </c>
      <c r="CA489" s="257">
        <v>1</v>
      </c>
      <c r="CB489" s="257">
        <v>7</v>
      </c>
    </row>
    <row r="490" spans="1:80">
      <c r="A490" s="266"/>
      <c r="B490" s="269"/>
      <c r="C490" s="325" t="s">
        <v>807</v>
      </c>
      <c r="D490" s="326"/>
      <c r="E490" s="270">
        <v>85.9</v>
      </c>
      <c r="F490" s="271"/>
      <c r="G490" s="272"/>
      <c r="H490" s="273"/>
      <c r="I490" s="267"/>
      <c r="J490" s="274"/>
      <c r="K490" s="267"/>
      <c r="M490" s="268" t="s">
        <v>807</v>
      </c>
      <c r="O490" s="257"/>
    </row>
    <row r="491" spans="1:80">
      <c r="A491" s="266"/>
      <c r="B491" s="269"/>
      <c r="C491" s="325" t="s">
        <v>808</v>
      </c>
      <c r="D491" s="326"/>
      <c r="E491" s="270">
        <v>80.400000000000006</v>
      </c>
      <c r="F491" s="271"/>
      <c r="G491" s="272"/>
      <c r="H491" s="273"/>
      <c r="I491" s="267"/>
      <c r="J491" s="274"/>
      <c r="K491" s="267"/>
      <c r="M491" s="268" t="s">
        <v>808</v>
      </c>
      <c r="O491" s="257"/>
    </row>
    <row r="492" spans="1:80" ht="20.399999999999999">
      <c r="A492" s="258">
        <v>230</v>
      </c>
      <c r="B492" s="259" t="s">
        <v>809</v>
      </c>
      <c r="C492" s="260" t="s">
        <v>810</v>
      </c>
      <c r="D492" s="261" t="s">
        <v>262</v>
      </c>
      <c r="E492" s="262">
        <v>4.5</v>
      </c>
      <c r="F492" s="262">
        <v>0</v>
      </c>
      <c r="G492" s="263">
        <f>E492*F492</f>
        <v>0</v>
      </c>
      <c r="H492" s="264">
        <v>0</v>
      </c>
      <c r="I492" s="265">
        <f>E492*H492</f>
        <v>0</v>
      </c>
      <c r="J492" s="264">
        <v>0</v>
      </c>
      <c r="K492" s="265">
        <f>E492*J492</f>
        <v>0</v>
      </c>
      <c r="O492" s="257">
        <v>2</v>
      </c>
      <c r="AA492" s="232">
        <v>1</v>
      </c>
      <c r="AB492" s="232">
        <v>7</v>
      </c>
      <c r="AC492" s="232">
        <v>7</v>
      </c>
      <c r="AZ492" s="232">
        <v>2</v>
      </c>
      <c r="BA492" s="232">
        <f>IF(AZ492=1,G492,0)</f>
        <v>0</v>
      </c>
      <c r="BB492" s="232">
        <f>IF(AZ492=2,G492,0)</f>
        <v>0</v>
      </c>
      <c r="BC492" s="232">
        <f>IF(AZ492=3,G492,0)</f>
        <v>0</v>
      </c>
      <c r="BD492" s="232">
        <f>IF(AZ492=4,G492,0)</f>
        <v>0</v>
      </c>
      <c r="BE492" s="232">
        <f>IF(AZ492=5,G492,0)</f>
        <v>0</v>
      </c>
      <c r="CA492" s="257">
        <v>1</v>
      </c>
      <c r="CB492" s="257">
        <v>7</v>
      </c>
    </row>
    <row r="493" spans="1:80">
      <c r="A493" s="258">
        <v>231</v>
      </c>
      <c r="B493" s="259" t="s">
        <v>811</v>
      </c>
      <c r="C493" s="260" t="s">
        <v>812</v>
      </c>
      <c r="D493" s="261" t="s">
        <v>112</v>
      </c>
      <c r="E493" s="262">
        <v>1.5</v>
      </c>
      <c r="F493" s="262">
        <v>0</v>
      </c>
      <c r="G493" s="263">
        <f>E493*F493</f>
        <v>0</v>
      </c>
      <c r="H493" s="264">
        <v>0</v>
      </c>
      <c r="I493" s="265">
        <f>E493*H493</f>
        <v>0</v>
      </c>
      <c r="J493" s="264">
        <v>0</v>
      </c>
      <c r="K493" s="265">
        <f>E493*J493</f>
        <v>0</v>
      </c>
      <c r="O493" s="257">
        <v>2</v>
      </c>
      <c r="AA493" s="232">
        <v>1</v>
      </c>
      <c r="AB493" s="232">
        <v>7</v>
      </c>
      <c r="AC493" s="232">
        <v>7</v>
      </c>
      <c r="AZ493" s="232">
        <v>2</v>
      </c>
      <c r="BA493" s="232">
        <f>IF(AZ493=1,G493,0)</f>
        <v>0</v>
      </c>
      <c r="BB493" s="232">
        <f>IF(AZ493=2,G493,0)</f>
        <v>0</v>
      </c>
      <c r="BC493" s="232">
        <f>IF(AZ493=3,G493,0)</f>
        <v>0</v>
      </c>
      <c r="BD493" s="232">
        <f>IF(AZ493=4,G493,0)</f>
        <v>0</v>
      </c>
      <c r="BE493" s="232">
        <f>IF(AZ493=5,G493,0)</f>
        <v>0</v>
      </c>
      <c r="CA493" s="257">
        <v>1</v>
      </c>
      <c r="CB493" s="257">
        <v>7</v>
      </c>
    </row>
    <row r="494" spans="1:80">
      <c r="A494" s="258">
        <v>232</v>
      </c>
      <c r="B494" s="259" t="s">
        <v>813</v>
      </c>
      <c r="C494" s="260" t="s">
        <v>814</v>
      </c>
      <c r="D494" s="261" t="s">
        <v>112</v>
      </c>
      <c r="E494" s="262">
        <v>145.68</v>
      </c>
      <c r="F494" s="262">
        <v>0</v>
      </c>
      <c r="G494" s="263">
        <f>E494*F494</f>
        <v>0</v>
      </c>
      <c r="H494" s="264">
        <v>0</v>
      </c>
      <c r="I494" s="265">
        <f>E494*H494</f>
        <v>0</v>
      </c>
      <c r="J494" s="264">
        <v>0</v>
      </c>
      <c r="K494" s="265">
        <f>E494*J494</f>
        <v>0</v>
      </c>
      <c r="O494" s="257">
        <v>2</v>
      </c>
      <c r="AA494" s="232">
        <v>1</v>
      </c>
      <c r="AB494" s="232">
        <v>7</v>
      </c>
      <c r="AC494" s="232">
        <v>7</v>
      </c>
      <c r="AZ494" s="232">
        <v>2</v>
      </c>
      <c r="BA494" s="232">
        <f>IF(AZ494=1,G494,0)</f>
        <v>0</v>
      </c>
      <c r="BB494" s="232">
        <f>IF(AZ494=2,G494,0)</f>
        <v>0</v>
      </c>
      <c r="BC494" s="232">
        <f>IF(AZ494=3,G494,0)</f>
        <v>0</v>
      </c>
      <c r="BD494" s="232">
        <f>IF(AZ494=4,G494,0)</f>
        <v>0</v>
      </c>
      <c r="BE494" s="232">
        <f>IF(AZ494=5,G494,0)</f>
        <v>0</v>
      </c>
      <c r="CA494" s="257">
        <v>1</v>
      </c>
      <c r="CB494" s="257">
        <v>7</v>
      </c>
    </row>
    <row r="495" spans="1:80">
      <c r="A495" s="258">
        <v>233</v>
      </c>
      <c r="B495" s="259" t="s">
        <v>815</v>
      </c>
      <c r="C495" s="260" t="s">
        <v>816</v>
      </c>
      <c r="D495" s="261" t="s">
        <v>153</v>
      </c>
      <c r="E495" s="262">
        <v>0.05</v>
      </c>
      <c r="F495" s="262">
        <v>0</v>
      </c>
      <c r="G495" s="263">
        <f>E495*F495</f>
        <v>0</v>
      </c>
      <c r="H495" s="264">
        <v>0</v>
      </c>
      <c r="I495" s="265">
        <f>E495*H495</f>
        <v>0</v>
      </c>
      <c r="J495" s="264">
        <v>0</v>
      </c>
      <c r="K495" s="265">
        <f>E495*J495</f>
        <v>0</v>
      </c>
      <c r="O495" s="257">
        <v>2</v>
      </c>
      <c r="AA495" s="232">
        <v>1</v>
      </c>
      <c r="AB495" s="232">
        <v>7</v>
      </c>
      <c r="AC495" s="232">
        <v>7</v>
      </c>
      <c r="AZ495" s="232">
        <v>2</v>
      </c>
      <c r="BA495" s="232">
        <f>IF(AZ495=1,G495,0)</f>
        <v>0</v>
      </c>
      <c r="BB495" s="232">
        <f>IF(AZ495=2,G495,0)</f>
        <v>0</v>
      </c>
      <c r="BC495" s="232">
        <f>IF(AZ495=3,G495,0)</f>
        <v>0</v>
      </c>
      <c r="BD495" s="232">
        <f>IF(AZ495=4,G495,0)</f>
        <v>0</v>
      </c>
      <c r="BE495" s="232">
        <f>IF(AZ495=5,G495,0)</f>
        <v>0</v>
      </c>
      <c r="CA495" s="257">
        <v>1</v>
      </c>
      <c r="CB495" s="257">
        <v>7</v>
      </c>
    </row>
    <row r="496" spans="1:80">
      <c r="A496" s="275"/>
      <c r="B496" s="276" t="s">
        <v>101</v>
      </c>
      <c r="C496" s="277" t="s">
        <v>794</v>
      </c>
      <c r="D496" s="278"/>
      <c r="E496" s="279"/>
      <c r="F496" s="280"/>
      <c r="G496" s="281">
        <f>SUM(G482:G495)</f>
        <v>0</v>
      </c>
      <c r="H496" s="282"/>
      <c r="I496" s="283">
        <f>SUM(I482:I495)</f>
        <v>0</v>
      </c>
      <c r="J496" s="282"/>
      <c r="K496" s="283">
        <f>SUM(K482:K495)</f>
        <v>0</v>
      </c>
      <c r="O496" s="257">
        <v>4</v>
      </c>
      <c r="BA496" s="284">
        <f>SUM(BA482:BA495)</f>
        <v>0</v>
      </c>
      <c r="BB496" s="284">
        <f>SUM(BB482:BB495)</f>
        <v>0</v>
      </c>
      <c r="BC496" s="284">
        <f>SUM(BC482:BC495)</f>
        <v>0</v>
      </c>
      <c r="BD496" s="284">
        <f>SUM(BD482:BD495)</f>
        <v>0</v>
      </c>
      <c r="BE496" s="284">
        <f>SUM(BE482:BE495)</f>
        <v>0</v>
      </c>
    </row>
    <row r="497" spans="1:80">
      <c r="A497" s="247" t="s">
        <v>97</v>
      </c>
      <c r="B497" s="248" t="s">
        <v>817</v>
      </c>
      <c r="C497" s="249" t="s">
        <v>818</v>
      </c>
      <c r="D497" s="250"/>
      <c r="E497" s="251"/>
      <c r="F497" s="251"/>
      <c r="G497" s="252"/>
      <c r="H497" s="253"/>
      <c r="I497" s="254"/>
      <c r="J497" s="255"/>
      <c r="K497" s="256"/>
      <c r="O497" s="257">
        <v>1</v>
      </c>
    </row>
    <row r="498" spans="1:80">
      <c r="A498" s="258">
        <v>234</v>
      </c>
      <c r="B498" s="259" t="s">
        <v>820</v>
      </c>
      <c r="C498" s="260" t="s">
        <v>821</v>
      </c>
      <c r="D498" s="261" t="s">
        <v>112</v>
      </c>
      <c r="E498" s="262">
        <v>21.18</v>
      </c>
      <c r="F498" s="262">
        <v>0</v>
      </c>
      <c r="G498" s="263">
        <f>E498*F498</f>
        <v>0</v>
      </c>
      <c r="H498" s="264">
        <v>0</v>
      </c>
      <c r="I498" s="265">
        <f>E498*H498</f>
        <v>0</v>
      </c>
      <c r="J498" s="264">
        <v>0</v>
      </c>
      <c r="K498" s="265">
        <f>E498*J498</f>
        <v>0</v>
      </c>
      <c r="O498" s="257">
        <v>2</v>
      </c>
      <c r="AA498" s="232">
        <v>1</v>
      </c>
      <c r="AB498" s="232">
        <v>7</v>
      </c>
      <c r="AC498" s="232">
        <v>7</v>
      </c>
      <c r="AZ498" s="232">
        <v>2</v>
      </c>
      <c r="BA498" s="232">
        <f>IF(AZ498=1,G498,0)</f>
        <v>0</v>
      </c>
      <c r="BB498" s="232">
        <f>IF(AZ498=2,G498,0)</f>
        <v>0</v>
      </c>
      <c r="BC498" s="232">
        <f>IF(AZ498=3,G498,0)</f>
        <v>0</v>
      </c>
      <c r="BD498" s="232">
        <f>IF(AZ498=4,G498,0)</f>
        <v>0</v>
      </c>
      <c r="BE498" s="232">
        <f>IF(AZ498=5,G498,0)</f>
        <v>0</v>
      </c>
      <c r="CA498" s="257">
        <v>1</v>
      </c>
      <c r="CB498" s="257">
        <v>7</v>
      </c>
    </row>
    <row r="499" spans="1:80">
      <c r="A499" s="258">
        <v>235</v>
      </c>
      <c r="B499" s="259" t="s">
        <v>822</v>
      </c>
      <c r="C499" s="260" t="s">
        <v>823</v>
      </c>
      <c r="D499" s="261" t="s">
        <v>112</v>
      </c>
      <c r="E499" s="262">
        <v>77.2</v>
      </c>
      <c r="F499" s="262">
        <v>0</v>
      </c>
      <c r="G499" s="263">
        <f>E499*F499</f>
        <v>0</v>
      </c>
      <c r="H499" s="264">
        <v>0</v>
      </c>
      <c r="I499" s="265">
        <f>E499*H499</f>
        <v>0</v>
      </c>
      <c r="J499" s="264">
        <v>0</v>
      </c>
      <c r="K499" s="265">
        <f>E499*J499</f>
        <v>0</v>
      </c>
      <c r="O499" s="257">
        <v>2</v>
      </c>
      <c r="AA499" s="232">
        <v>1</v>
      </c>
      <c r="AB499" s="232">
        <v>7</v>
      </c>
      <c r="AC499" s="232">
        <v>7</v>
      </c>
      <c r="AZ499" s="232">
        <v>2</v>
      </c>
      <c r="BA499" s="232">
        <f>IF(AZ499=1,G499,0)</f>
        <v>0</v>
      </c>
      <c r="BB499" s="232">
        <f>IF(AZ499=2,G499,0)</f>
        <v>0</v>
      </c>
      <c r="BC499" s="232">
        <f>IF(AZ499=3,G499,0)</f>
        <v>0</v>
      </c>
      <c r="BD499" s="232">
        <f>IF(AZ499=4,G499,0)</f>
        <v>0</v>
      </c>
      <c r="BE499" s="232">
        <f>IF(AZ499=5,G499,0)</f>
        <v>0</v>
      </c>
      <c r="CA499" s="257">
        <v>1</v>
      </c>
      <c r="CB499" s="257">
        <v>7</v>
      </c>
    </row>
    <row r="500" spans="1:80">
      <c r="A500" s="275"/>
      <c r="B500" s="276" t="s">
        <v>101</v>
      </c>
      <c r="C500" s="277" t="s">
        <v>819</v>
      </c>
      <c r="D500" s="278"/>
      <c r="E500" s="279"/>
      <c r="F500" s="280"/>
      <c r="G500" s="281">
        <f>SUM(G497:G499)</f>
        <v>0</v>
      </c>
      <c r="H500" s="282"/>
      <c r="I500" s="283">
        <f>SUM(I497:I499)</f>
        <v>0</v>
      </c>
      <c r="J500" s="282"/>
      <c r="K500" s="283">
        <f>SUM(K497:K499)</f>
        <v>0</v>
      </c>
      <c r="O500" s="257">
        <v>4</v>
      </c>
      <c r="BA500" s="284">
        <f>SUM(BA497:BA499)</f>
        <v>0</v>
      </c>
      <c r="BB500" s="284">
        <f>SUM(BB497:BB499)</f>
        <v>0</v>
      </c>
      <c r="BC500" s="284">
        <f>SUM(BC497:BC499)</f>
        <v>0</v>
      </c>
      <c r="BD500" s="284">
        <f>SUM(BD497:BD499)</f>
        <v>0</v>
      </c>
      <c r="BE500" s="284">
        <f>SUM(BE497:BE499)</f>
        <v>0</v>
      </c>
    </row>
    <row r="501" spans="1:80">
      <c r="A501" s="247" t="s">
        <v>97</v>
      </c>
      <c r="B501" s="248" t="s">
        <v>824</v>
      </c>
      <c r="C501" s="249" t="s">
        <v>825</v>
      </c>
      <c r="D501" s="250"/>
      <c r="E501" s="251"/>
      <c r="F501" s="251"/>
      <c r="G501" s="252"/>
      <c r="H501" s="253"/>
      <c r="I501" s="254"/>
      <c r="J501" s="255"/>
      <c r="K501" s="256"/>
      <c r="O501" s="257">
        <v>1</v>
      </c>
    </row>
    <row r="502" spans="1:80">
      <c r="A502" s="258">
        <v>236</v>
      </c>
      <c r="B502" s="259" t="s">
        <v>827</v>
      </c>
      <c r="C502" s="260" t="s">
        <v>828</v>
      </c>
      <c r="D502" s="261" t="s">
        <v>112</v>
      </c>
      <c r="E502" s="262">
        <v>8.5</v>
      </c>
      <c r="F502" s="262">
        <v>0</v>
      </c>
      <c r="G502" s="263">
        <f>E502*F502</f>
        <v>0</v>
      </c>
      <c r="H502" s="264">
        <v>0</v>
      </c>
      <c r="I502" s="265">
        <f>E502*H502</f>
        <v>0</v>
      </c>
      <c r="J502" s="264">
        <v>0</v>
      </c>
      <c r="K502" s="265">
        <f>E502*J502</f>
        <v>0</v>
      </c>
      <c r="O502" s="257">
        <v>2</v>
      </c>
      <c r="AA502" s="232">
        <v>1</v>
      </c>
      <c r="AB502" s="232">
        <v>7</v>
      </c>
      <c r="AC502" s="232">
        <v>7</v>
      </c>
      <c r="AZ502" s="232">
        <v>2</v>
      </c>
      <c r="BA502" s="232">
        <f>IF(AZ502=1,G502,0)</f>
        <v>0</v>
      </c>
      <c r="BB502" s="232">
        <f>IF(AZ502=2,G502,0)</f>
        <v>0</v>
      </c>
      <c r="BC502" s="232">
        <f>IF(AZ502=3,G502,0)</f>
        <v>0</v>
      </c>
      <c r="BD502" s="232">
        <f>IF(AZ502=4,G502,0)</f>
        <v>0</v>
      </c>
      <c r="BE502" s="232">
        <f>IF(AZ502=5,G502,0)</f>
        <v>0</v>
      </c>
      <c r="CA502" s="257">
        <v>1</v>
      </c>
      <c r="CB502" s="257">
        <v>7</v>
      </c>
    </row>
    <row r="503" spans="1:80">
      <c r="A503" s="266"/>
      <c r="B503" s="269"/>
      <c r="C503" s="325" t="s">
        <v>829</v>
      </c>
      <c r="D503" s="326"/>
      <c r="E503" s="270">
        <v>8.5</v>
      </c>
      <c r="F503" s="271"/>
      <c r="G503" s="272"/>
      <c r="H503" s="273"/>
      <c r="I503" s="267"/>
      <c r="J503" s="274"/>
      <c r="K503" s="267"/>
      <c r="M503" s="268" t="s">
        <v>829</v>
      </c>
      <c r="O503" s="257"/>
    </row>
    <row r="504" spans="1:80">
      <c r="A504" s="258">
        <v>237</v>
      </c>
      <c r="B504" s="259" t="s">
        <v>830</v>
      </c>
      <c r="C504" s="260" t="s">
        <v>831</v>
      </c>
      <c r="D504" s="261" t="s">
        <v>112</v>
      </c>
      <c r="E504" s="262">
        <v>0.6</v>
      </c>
      <c r="F504" s="262">
        <v>0</v>
      </c>
      <c r="G504" s="263">
        <f>E504*F504</f>
        <v>0</v>
      </c>
      <c r="H504" s="264">
        <v>0</v>
      </c>
      <c r="I504" s="265">
        <f>E504*H504</f>
        <v>0</v>
      </c>
      <c r="J504" s="264">
        <v>0</v>
      </c>
      <c r="K504" s="265">
        <f>E504*J504</f>
        <v>0</v>
      </c>
      <c r="O504" s="257">
        <v>2</v>
      </c>
      <c r="AA504" s="232">
        <v>1</v>
      </c>
      <c r="AB504" s="232">
        <v>7</v>
      </c>
      <c r="AC504" s="232">
        <v>7</v>
      </c>
      <c r="AZ504" s="232">
        <v>2</v>
      </c>
      <c r="BA504" s="232">
        <f>IF(AZ504=1,G504,0)</f>
        <v>0</v>
      </c>
      <c r="BB504" s="232">
        <f>IF(AZ504=2,G504,0)</f>
        <v>0</v>
      </c>
      <c r="BC504" s="232">
        <f>IF(AZ504=3,G504,0)</f>
        <v>0</v>
      </c>
      <c r="BD504" s="232">
        <f>IF(AZ504=4,G504,0)</f>
        <v>0</v>
      </c>
      <c r="BE504" s="232">
        <f>IF(AZ504=5,G504,0)</f>
        <v>0</v>
      </c>
      <c r="CA504" s="257">
        <v>1</v>
      </c>
      <c r="CB504" s="257">
        <v>7</v>
      </c>
    </row>
    <row r="505" spans="1:80">
      <c r="A505" s="266"/>
      <c r="B505" s="269"/>
      <c r="C505" s="325" t="s">
        <v>832</v>
      </c>
      <c r="D505" s="326"/>
      <c r="E505" s="270">
        <v>0.6</v>
      </c>
      <c r="F505" s="271"/>
      <c r="G505" s="272"/>
      <c r="H505" s="273"/>
      <c r="I505" s="267"/>
      <c r="J505" s="274"/>
      <c r="K505" s="267"/>
      <c r="M505" s="268" t="s">
        <v>832</v>
      </c>
      <c r="O505" s="257"/>
    </row>
    <row r="506" spans="1:80">
      <c r="A506" s="258">
        <v>238</v>
      </c>
      <c r="B506" s="259" t="s">
        <v>833</v>
      </c>
      <c r="C506" s="260" t="s">
        <v>834</v>
      </c>
      <c r="D506" s="261" t="s">
        <v>112</v>
      </c>
      <c r="E506" s="262">
        <v>125</v>
      </c>
      <c r="F506" s="262">
        <v>0</v>
      </c>
      <c r="G506" s="263">
        <f>E506*F506</f>
        <v>0</v>
      </c>
      <c r="H506" s="264">
        <v>0</v>
      </c>
      <c r="I506" s="265">
        <f>E506*H506</f>
        <v>0</v>
      </c>
      <c r="J506" s="264">
        <v>0</v>
      </c>
      <c r="K506" s="265">
        <f>E506*J506</f>
        <v>0</v>
      </c>
      <c r="O506" s="257">
        <v>2</v>
      </c>
      <c r="AA506" s="232">
        <v>1</v>
      </c>
      <c r="AB506" s="232">
        <v>7</v>
      </c>
      <c r="AC506" s="232">
        <v>7</v>
      </c>
      <c r="AZ506" s="232">
        <v>2</v>
      </c>
      <c r="BA506" s="232">
        <f>IF(AZ506=1,G506,0)</f>
        <v>0</v>
      </c>
      <c r="BB506" s="232">
        <f>IF(AZ506=2,G506,0)</f>
        <v>0</v>
      </c>
      <c r="BC506" s="232">
        <f>IF(AZ506=3,G506,0)</f>
        <v>0</v>
      </c>
      <c r="BD506" s="232">
        <f>IF(AZ506=4,G506,0)</f>
        <v>0</v>
      </c>
      <c r="BE506" s="232">
        <f>IF(AZ506=5,G506,0)</f>
        <v>0</v>
      </c>
      <c r="CA506" s="257">
        <v>1</v>
      </c>
      <c r="CB506" s="257">
        <v>7</v>
      </c>
    </row>
    <row r="507" spans="1:80">
      <c r="A507" s="258">
        <v>239</v>
      </c>
      <c r="B507" s="259" t="s">
        <v>835</v>
      </c>
      <c r="C507" s="260" t="s">
        <v>836</v>
      </c>
      <c r="D507" s="261" t="s">
        <v>112</v>
      </c>
      <c r="E507" s="262">
        <v>20</v>
      </c>
      <c r="F507" s="262">
        <v>0</v>
      </c>
      <c r="G507" s="263">
        <f>E507*F507</f>
        <v>0</v>
      </c>
      <c r="H507" s="264">
        <v>0</v>
      </c>
      <c r="I507" s="265">
        <f>E507*H507</f>
        <v>0</v>
      </c>
      <c r="J507" s="264">
        <v>0</v>
      </c>
      <c r="K507" s="265">
        <f>E507*J507</f>
        <v>0</v>
      </c>
      <c r="O507" s="257">
        <v>2</v>
      </c>
      <c r="AA507" s="232">
        <v>1</v>
      </c>
      <c r="AB507" s="232">
        <v>7</v>
      </c>
      <c r="AC507" s="232">
        <v>7</v>
      </c>
      <c r="AZ507" s="232">
        <v>2</v>
      </c>
      <c r="BA507" s="232">
        <f>IF(AZ507=1,G507,0)</f>
        <v>0</v>
      </c>
      <c r="BB507" s="232">
        <f>IF(AZ507=2,G507,0)</f>
        <v>0</v>
      </c>
      <c r="BC507" s="232">
        <f>IF(AZ507=3,G507,0)</f>
        <v>0</v>
      </c>
      <c r="BD507" s="232">
        <f>IF(AZ507=4,G507,0)</f>
        <v>0</v>
      </c>
      <c r="BE507" s="232">
        <f>IF(AZ507=5,G507,0)</f>
        <v>0</v>
      </c>
      <c r="CA507" s="257">
        <v>1</v>
      </c>
      <c r="CB507" s="257">
        <v>7</v>
      </c>
    </row>
    <row r="508" spans="1:80">
      <c r="A508" s="258">
        <v>240</v>
      </c>
      <c r="B508" s="259" t="s">
        <v>837</v>
      </c>
      <c r="C508" s="260" t="s">
        <v>838</v>
      </c>
      <c r="D508" s="261" t="s">
        <v>112</v>
      </c>
      <c r="E508" s="262">
        <v>1</v>
      </c>
      <c r="F508" s="262">
        <v>0</v>
      </c>
      <c r="G508" s="263">
        <f>E508*F508</f>
        <v>0</v>
      </c>
      <c r="H508" s="264">
        <v>0</v>
      </c>
      <c r="I508" s="265">
        <f>E508*H508</f>
        <v>0</v>
      </c>
      <c r="J508" s="264">
        <v>0</v>
      </c>
      <c r="K508" s="265">
        <f>E508*J508</f>
        <v>0</v>
      </c>
      <c r="O508" s="257">
        <v>2</v>
      </c>
      <c r="AA508" s="232">
        <v>1</v>
      </c>
      <c r="AB508" s="232">
        <v>7</v>
      </c>
      <c r="AC508" s="232">
        <v>7</v>
      </c>
      <c r="AZ508" s="232">
        <v>2</v>
      </c>
      <c r="BA508" s="232">
        <f>IF(AZ508=1,G508,0)</f>
        <v>0</v>
      </c>
      <c r="BB508" s="232">
        <f>IF(AZ508=2,G508,0)</f>
        <v>0</v>
      </c>
      <c r="BC508" s="232">
        <f>IF(AZ508=3,G508,0)</f>
        <v>0</v>
      </c>
      <c r="BD508" s="232">
        <f>IF(AZ508=4,G508,0)</f>
        <v>0</v>
      </c>
      <c r="BE508" s="232">
        <f>IF(AZ508=5,G508,0)</f>
        <v>0</v>
      </c>
      <c r="CA508" s="257">
        <v>1</v>
      </c>
      <c r="CB508" s="257">
        <v>7</v>
      </c>
    </row>
    <row r="509" spans="1:80">
      <c r="A509" s="258">
        <v>241</v>
      </c>
      <c r="B509" s="259" t="s">
        <v>839</v>
      </c>
      <c r="C509" s="260" t="s">
        <v>840</v>
      </c>
      <c r="D509" s="261" t="s">
        <v>112</v>
      </c>
      <c r="E509" s="262">
        <v>1</v>
      </c>
      <c r="F509" s="262">
        <v>0</v>
      </c>
      <c r="G509" s="263">
        <f>E509*F509</f>
        <v>0</v>
      </c>
      <c r="H509" s="264">
        <v>0</v>
      </c>
      <c r="I509" s="265">
        <f>E509*H509</f>
        <v>0</v>
      </c>
      <c r="J509" s="264">
        <v>0</v>
      </c>
      <c r="K509" s="265">
        <f>E509*J509</f>
        <v>0</v>
      </c>
      <c r="O509" s="257">
        <v>2</v>
      </c>
      <c r="AA509" s="232">
        <v>1</v>
      </c>
      <c r="AB509" s="232">
        <v>7</v>
      </c>
      <c r="AC509" s="232">
        <v>7</v>
      </c>
      <c r="AZ509" s="232">
        <v>2</v>
      </c>
      <c r="BA509" s="232">
        <f>IF(AZ509=1,G509,0)</f>
        <v>0</v>
      </c>
      <c r="BB509" s="232">
        <f>IF(AZ509=2,G509,0)</f>
        <v>0</v>
      </c>
      <c r="BC509" s="232">
        <f>IF(AZ509=3,G509,0)</f>
        <v>0</v>
      </c>
      <c r="BD509" s="232">
        <f>IF(AZ509=4,G509,0)</f>
        <v>0</v>
      </c>
      <c r="BE509" s="232">
        <f>IF(AZ509=5,G509,0)</f>
        <v>0</v>
      </c>
      <c r="CA509" s="257">
        <v>1</v>
      </c>
      <c r="CB509" s="257">
        <v>7</v>
      </c>
    </row>
    <row r="510" spans="1:80">
      <c r="A510" s="275"/>
      <c r="B510" s="276" t="s">
        <v>101</v>
      </c>
      <c r="C510" s="277" t="s">
        <v>826</v>
      </c>
      <c r="D510" s="278"/>
      <c r="E510" s="279"/>
      <c r="F510" s="280"/>
      <c r="G510" s="281">
        <f>SUM(G501:G509)</f>
        <v>0</v>
      </c>
      <c r="H510" s="282"/>
      <c r="I510" s="283">
        <f>SUM(I501:I509)</f>
        <v>0</v>
      </c>
      <c r="J510" s="282"/>
      <c r="K510" s="283">
        <f>SUM(K501:K509)</f>
        <v>0</v>
      </c>
      <c r="O510" s="257">
        <v>4</v>
      </c>
      <c r="BA510" s="284">
        <f>SUM(BA501:BA509)</f>
        <v>0</v>
      </c>
      <c r="BB510" s="284">
        <f>SUM(BB501:BB509)</f>
        <v>0</v>
      </c>
      <c r="BC510" s="284">
        <f>SUM(BC501:BC509)</f>
        <v>0</v>
      </c>
      <c r="BD510" s="284">
        <f>SUM(BD501:BD509)</f>
        <v>0</v>
      </c>
      <c r="BE510" s="284">
        <f>SUM(BE501:BE509)</f>
        <v>0</v>
      </c>
    </row>
    <row r="511" spans="1:80">
      <c r="A511" s="247" t="s">
        <v>97</v>
      </c>
      <c r="B511" s="248" t="s">
        <v>841</v>
      </c>
      <c r="C511" s="249" t="s">
        <v>842</v>
      </c>
      <c r="D511" s="250"/>
      <c r="E511" s="251"/>
      <c r="F511" s="251"/>
      <c r="G511" s="252"/>
      <c r="H511" s="253"/>
      <c r="I511" s="254"/>
      <c r="J511" s="255"/>
      <c r="K511" s="256"/>
      <c r="O511" s="257">
        <v>1</v>
      </c>
    </row>
    <row r="512" spans="1:80">
      <c r="A512" s="258">
        <v>242</v>
      </c>
      <c r="B512" s="259" t="s">
        <v>844</v>
      </c>
      <c r="C512" s="260" t="s">
        <v>845</v>
      </c>
      <c r="D512" s="261" t="s">
        <v>112</v>
      </c>
      <c r="E512" s="262">
        <v>348.11</v>
      </c>
      <c r="F512" s="262">
        <v>0</v>
      </c>
      <c r="G512" s="263">
        <f>E512*F512</f>
        <v>0</v>
      </c>
      <c r="H512" s="264">
        <v>0</v>
      </c>
      <c r="I512" s="265">
        <f>E512*H512</f>
        <v>0</v>
      </c>
      <c r="J512" s="264">
        <v>0</v>
      </c>
      <c r="K512" s="265">
        <f>E512*J512</f>
        <v>0</v>
      </c>
      <c r="O512" s="257">
        <v>2</v>
      </c>
      <c r="AA512" s="232">
        <v>1</v>
      </c>
      <c r="AB512" s="232">
        <v>7</v>
      </c>
      <c r="AC512" s="232">
        <v>7</v>
      </c>
      <c r="AZ512" s="232">
        <v>2</v>
      </c>
      <c r="BA512" s="232">
        <f>IF(AZ512=1,G512,0)</f>
        <v>0</v>
      </c>
      <c r="BB512" s="232">
        <f>IF(AZ512=2,G512,0)</f>
        <v>0</v>
      </c>
      <c r="BC512" s="232">
        <f>IF(AZ512=3,G512,0)</f>
        <v>0</v>
      </c>
      <c r="BD512" s="232">
        <f>IF(AZ512=4,G512,0)</f>
        <v>0</v>
      </c>
      <c r="BE512" s="232">
        <f>IF(AZ512=5,G512,0)</f>
        <v>0</v>
      </c>
      <c r="CA512" s="257">
        <v>1</v>
      </c>
      <c r="CB512" s="257">
        <v>7</v>
      </c>
    </row>
    <row r="513" spans="1:80">
      <c r="A513" s="266"/>
      <c r="B513" s="269"/>
      <c r="C513" s="325" t="s">
        <v>846</v>
      </c>
      <c r="D513" s="326"/>
      <c r="E513" s="270">
        <v>203.88</v>
      </c>
      <c r="F513" s="271"/>
      <c r="G513" s="272"/>
      <c r="H513" s="273"/>
      <c r="I513" s="267"/>
      <c r="J513" s="274"/>
      <c r="K513" s="267"/>
      <c r="M513" s="268" t="s">
        <v>846</v>
      </c>
      <c r="O513" s="257"/>
    </row>
    <row r="514" spans="1:80">
      <c r="A514" s="266"/>
      <c r="B514" s="269"/>
      <c r="C514" s="325" t="s">
        <v>847</v>
      </c>
      <c r="D514" s="326"/>
      <c r="E514" s="270">
        <v>-19.420000000000002</v>
      </c>
      <c r="F514" s="271"/>
      <c r="G514" s="272"/>
      <c r="H514" s="273"/>
      <c r="I514" s="267"/>
      <c r="J514" s="274"/>
      <c r="K514" s="267"/>
      <c r="M514" s="268" t="s">
        <v>847</v>
      </c>
      <c r="O514" s="257"/>
    </row>
    <row r="515" spans="1:80">
      <c r="A515" s="266"/>
      <c r="B515" s="269"/>
      <c r="C515" s="325" t="s">
        <v>848</v>
      </c>
      <c r="D515" s="326"/>
      <c r="E515" s="270">
        <v>98.25</v>
      </c>
      <c r="F515" s="271"/>
      <c r="G515" s="272"/>
      <c r="H515" s="273"/>
      <c r="I515" s="267"/>
      <c r="J515" s="274"/>
      <c r="K515" s="267"/>
      <c r="M515" s="268" t="s">
        <v>848</v>
      </c>
      <c r="O515" s="257"/>
    </row>
    <row r="516" spans="1:80">
      <c r="A516" s="266"/>
      <c r="B516" s="269"/>
      <c r="C516" s="325" t="s">
        <v>849</v>
      </c>
      <c r="D516" s="326"/>
      <c r="E516" s="270">
        <v>65.400000000000006</v>
      </c>
      <c r="F516" s="271"/>
      <c r="G516" s="272"/>
      <c r="H516" s="273"/>
      <c r="I516" s="267"/>
      <c r="J516" s="274"/>
      <c r="K516" s="267"/>
      <c r="M516" s="268" t="s">
        <v>849</v>
      </c>
      <c r="O516" s="257"/>
    </row>
    <row r="517" spans="1:80">
      <c r="A517" s="258">
        <v>243</v>
      </c>
      <c r="B517" s="259" t="s">
        <v>850</v>
      </c>
      <c r="C517" s="260" t="s">
        <v>851</v>
      </c>
      <c r="D517" s="261" t="s">
        <v>112</v>
      </c>
      <c r="E517" s="262">
        <v>348.11</v>
      </c>
      <c r="F517" s="262">
        <v>0</v>
      </c>
      <c r="G517" s="263">
        <f>E517*F517</f>
        <v>0</v>
      </c>
      <c r="H517" s="264">
        <v>0</v>
      </c>
      <c r="I517" s="265">
        <f>E517*H517</f>
        <v>0</v>
      </c>
      <c r="J517" s="264">
        <v>0</v>
      </c>
      <c r="K517" s="265">
        <f>E517*J517</f>
        <v>0</v>
      </c>
      <c r="O517" s="257">
        <v>2</v>
      </c>
      <c r="AA517" s="232">
        <v>1</v>
      </c>
      <c r="AB517" s="232">
        <v>7</v>
      </c>
      <c r="AC517" s="232">
        <v>7</v>
      </c>
      <c r="AZ517" s="232">
        <v>2</v>
      </c>
      <c r="BA517" s="232">
        <f>IF(AZ517=1,G517,0)</f>
        <v>0</v>
      </c>
      <c r="BB517" s="232">
        <f>IF(AZ517=2,G517,0)</f>
        <v>0</v>
      </c>
      <c r="BC517" s="232">
        <f>IF(AZ517=3,G517,0)</f>
        <v>0</v>
      </c>
      <c r="BD517" s="232">
        <f>IF(AZ517=4,G517,0)</f>
        <v>0</v>
      </c>
      <c r="BE517" s="232">
        <f>IF(AZ517=5,G517,0)</f>
        <v>0</v>
      </c>
      <c r="CA517" s="257">
        <v>1</v>
      </c>
      <c r="CB517" s="257">
        <v>7</v>
      </c>
    </row>
    <row r="518" spans="1:80">
      <c r="A518" s="266"/>
      <c r="B518" s="269"/>
      <c r="C518" s="325" t="s">
        <v>852</v>
      </c>
      <c r="D518" s="326"/>
      <c r="E518" s="270">
        <v>282.70999999999998</v>
      </c>
      <c r="F518" s="271"/>
      <c r="G518" s="272"/>
      <c r="H518" s="273"/>
      <c r="I518" s="267"/>
      <c r="J518" s="274"/>
      <c r="K518" s="267"/>
      <c r="M518" s="268" t="s">
        <v>852</v>
      </c>
      <c r="O518" s="257"/>
    </row>
    <row r="519" spans="1:80">
      <c r="A519" s="266"/>
      <c r="B519" s="269"/>
      <c r="C519" s="325" t="s">
        <v>849</v>
      </c>
      <c r="D519" s="326"/>
      <c r="E519" s="270">
        <v>65.400000000000006</v>
      </c>
      <c r="F519" s="271"/>
      <c r="G519" s="272"/>
      <c r="H519" s="273"/>
      <c r="I519" s="267"/>
      <c r="J519" s="274"/>
      <c r="K519" s="267"/>
      <c r="M519" s="268" t="s">
        <v>849</v>
      </c>
      <c r="O519" s="257"/>
    </row>
    <row r="520" spans="1:80" ht="20.399999999999999">
      <c r="A520" s="258">
        <v>244</v>
      </c>
      <c r="B520" s="259" t="s">
        <v>853</v>
      </c>
      <c r="C520" s="260" t="s">
        <v>854</v>
      </c>
      <c r="D520" s="261" t="s">
        <v>262</v>
      </c>
      <c r="E520" s="262">
        <v>222.4</v>
      </c>
      <c r="F520" s="262">
        <v>0</v>
      </c>
      <c r="G520" s="263">
        <f>E520*F520</f>
        <v>0</v>
      </c>
      <c r="H520" s="264">
        <v>0</v>
      </c>
      <c r="I520" s="265">
        <f>E520*H520</f>
        <v>0</v>
      </c>
      <c r="J520" s="264">
        <v>0</v>
      </c>
      <c r="K520" s="265">
        <f>E520*J520</f>
        <v>0</v>
      </c>
      <c r="O520" s="257">
        <v>2</v>
      </c>
      <c r="AA520" s="232">
        <v>1</v>
      </c>
      <c r="AB520" s="232">
        <v>7</v>
      </c>
      <c r="AC520" s="232">
        <v>7</v>
      </c>
      <c r="AZ520" s="232">
        <v>2</v>
      </c>
      <c r="BA520" s="232">
        <f>IF(AZ520=1,G520,0)</f>
        <v>0</v>
      </c>
      <c r="BB520" s="232">
        <f>IF(AZ520=2,G520,0)</f>
        <v>0</v>
      </c>
      <c r="BC520" s="232">
        <f>IF(AZ520=3,G520,0)</f>
        <v>0</v>
      </c>
      <c r="BD520" s="232">
        <f>IF(AZ520=4,G520,0)</f>
        <v>0</v>
      </c>
      <c r="BE520" s="232">
        <f>IF(AZ520=5,G520,0)</f>
        <v>0</v>
      </c>
      <c r="CA520" s="257">
        <v>1</v>
      </c>
      <c r="CB520" s="257">
        <v>7</v>
      </c>
    </row>
    <row r="521" spans="1:80">
      <c r="A521" s="258">
        <v>245</v>
      </c>
      <c r="B521" s="259" t="s">
        <v>855</v>
      </c>
      <c r="C521" s="260" t="s">
        <v>856</v>
      </c>
      <c r="D521" s="261" t="s">
        <v>112</v>
      </c>
      <c r="E521" s="262">
        <v>98.25</v>
      </c>
      <c r="F521" s="262">
        <v>0</v>
      </c>
      <c r="G521" s="263">
        <f>E521*F521</f>
        <v>0</v>
      </c>
      <c r="H521" s="264">
        <v>0</v>
      </c>
      <c r="I521" s="265">
        <f>E521*H521</f>
        <v>0</v>
      </c>
      <c r="J521" s="264">
        <v>0</v>
      </c>
      <c r="K521" s="265">
        <f>E521*J521</f>
        <v>0</v>
      </c>
      <c r="O521" s="257">
        <v>2</v>
      </c>
      <c r="AA521" s="232">
        <v>1</v>
      </c>
      <c r="AB521" s="232">
        <v>7</v>
      </c>
      <c r="AC521" s="232">
        <v>7</v>
      </c>
      <c r="AZ521" s="232">
        <v>2</v>
      </c>
      <c r="BA521" s="232">
        <f>IF(AZ521=1,G521,0)</f>
        <v>0</v>
      </c>
      <c r="BB521" s="232">
        <f>IF(AZ521=2,G521,0)</f>
        <v>0</v>
      </c>
      <c r="BC521" s="232">
        <f>IF(AZ521=3,G521,0)</f>
        <v>0</v>
      </c>
      <c r="BD521" s="232">
        <f>IF(AZ521=4,G521,0)</f>
        <v>0</v>
      </c>
      <c r="BE521" s="232">
        <f>IF(AZ521=5,G521,0)</f>
        <v>0</v>
      </c>
      <c r="CA521" s="257">
        <v>1</v>
      </c>
      <c r="CB521" s="257">
        <v>7</v>
      </c>
    </row>
    <row r="522" spans="1:80">
      <c r="A522" s="275"/>
      <c r="B522" s="276" t="s">
        <v>101</v>
      </c>
      <c r="C522" s="277" t="s">
        <v>843</v>
      </c>
      <c r="D522" s="278"/>
      <c r="E522" s="279"/>
      <c r="F522" s="280"/>
      <c r="G522" s="281">
        <f>SUM(G511:G521)</f>
        <v>0</v>
      </c>
      <c r="H522" s="282"/>
      <c r="I522" s="283">
        <f>SUM(I511:I521)</f>
        <v>0</v>
      </c>
      <c r="J522" s="282"/>
      <c r="K522" s="283">
        <f>SUM(K511:K521)</f>
        <v>0</v>
      </c>
      <c r="O522" s="257">
        <v>4</v>
      </c>
      <c r="BA522" s="284">
        <f>SUM(BA511:BA521)</f>
        <v>0</v>
      </c>
      <c r="BB522" s="284">
        <f>SUM(BB511:BB521)</f>
        <v>0</v>
      </c>
      <c r="BC522" s="284">
        <f>SUM(BC511:BC521)</f>
        <v>0</v>
      </c>
      <c r="BD522" s="284">
        <f>SUM(BD511:BD521)</f>
        <v>0</v>
      </c>
      <c r="BE522" s="284">
        <f>SUM(BE511:BE521)</f>
        <v>0</v>
      </c>
    </row>
    <row r="523" spans="1:80">
      <c r="A523" s="247" t="s">
        <v>97</v>
      </c>
      <c r="B523" s="248" t="s">
        <v>857</v>
      </c>
      <c r="C523" s="249" t="s">
        <v>858</v>
      </c>
      <c r="D523" s="250"/>
      <c r="E523" s="251"/>
      <c r="F523" s="251"/>
      <c r="G523" s="252"/>
      <c r="H523" s="253"/>
      <c r="I523" s="254"/>
      <c r="J523" s="255"/>
      <c r="K523" s="256"/>
      <c r="O523" s="257">
        <v>1</v>
      </c>
    </row>
    <row r="524" spans="1:80">
      <c r="A524" s="258">
        <v>246</v>
      </c>
      <c r="B524" s="259" t="s">
        <v>860</v>
      </c>
      <c r="C524" s="260" t="s">
        <v>861</v>
      </c>
      <c r="D524" s="261" t="s">
        <v>115</v>
      </c>
      <c r="E524" s="262">
        <v>4</v>
      </c>
      <c r="F524" s="262">
        <v>0</v>
      </c>
      <c r="G524" s="263">
        <f>E524*F524</f>
        <v>0</v>
      </c>
      <c r="H524" s="264">
        <v>0</v>
      </c>
      <c r="I524" s="265">
        <f>E524*H524</f>
        <v>0</v>
      </c>
      <c r="J524" s="264">
        <v>0</v>
      </c>
      <c r="K524" s="265">
        <f>E524*J524</f>
        <v>0</v>
      </c>
      <c r="O524" s="257">
        <v>2</v>
      </c>
      <c r="AA524" s="232">
        <v>1</v>
      </c>
      <c r="AB524" s="232">
        <v>9</v>
      </c>
      <c r="AC524" s="232">
        <v>9</v>
      </c>
      <c r="AZ524" s="232">
        <v>4</v>
      </c>
      <c r="BA524" s="232">
        <f>IF(AZ524=1,G524,0)</f>
        <v>0</v>
      </c>
      <c r="BB524" s="232">
        <f>IF(AZ524=2,G524,0)</f>
        <v>0</v>
      </c>
      <c r="BC524" s="232">
        <f>IF(AZ524=3,G524,0)</f>
        <v>0</v>
      </c>
      <c r="BD524" s="232">
        <f>IF(AZ524=4,G524,0)</f>
        <v>0</v>
      </c>
      <c r="BE524" s="232">
        <f>IF(AZ524=5,G524,0)</f>
        <v>0</v>
      </c>
      <c r="CA524" s="257">
        <v>1</v>
      </c>
      <c r="CB524" s="257">
        <v>9</v>
      </c>
    </row>
    <row r="525" spans="1:80">
      <c r="A525" s="275"/>
      <c r="B525" s="276" t="s">
        <v>101</v>
      </c>
      <c r="C525" s="277" t="s">
        <v>859</v>
      </c>
      <c r="D525" s="278"/>
      <c r="E525" s="279"/>
      <c r="F525" s="280"/>
      <c r="G525" s="281">
        <f>SUM(G523:G524)</f>
        <v>0</v>
      </c>
      <c r="H525" s="282"/>
      <c r="I525" s="283">
        <f>SUM(I523:I524)</f>
        <v>0</v>
      </c>
      <c r="J525" s="282"/>
      <c r="K525" s="283">
        <f>SUM(K523:K524)</f>
        <v>0</v>
      </c>
      <c r="O525" s="257">
        <v>4</v>
      </c>
      <c r="BA525" s="284">
        <f>SUM(BA523:BA524)</f>
        <v>0</v>
      </c>
      <c r="BB525" s="284">
        <f>SUM(BB523:BB524)</f>
        <v>0</v>
      </c>
      <c r="BC525" s="284">
        <f>SUM(BC523:BC524)</f>
        <v>0</v>
      </c>
      <c r="BD525" s="284">
        <f>SUM(BD523:BD524)</f>
        <v>0</v>
      </c>
      <c r="BE525" s="284">
        <f>SUM(BE523:BE524)</f>
        <v>0</v>
      </c>
    </row>
    <row r="526" spans="1:80">
      <c r="A526" s="247" t="s">
        <v>97</v>
      </c>
      <c r="B526" s="248" t="s">
        <v>862</v>
      </c>
      <c r="C526" s="249" t="s">
        <v>863</v>
      </c>
      <c r="D526" s="250"/>
      <c r="E526" s="251"/>
      <c r="F526" s="251"/>
      <c r="G526" s="252"/>
      <c r="H526" s="253"/>
      <c r="I526" s="254"/>
      <c r="J526" s="255"/>
      <c r="K526" s="256"/>
      <c r="O526" s="257">
        <v>1</v>
      </c>
    </row>
    <row r="527" spans="1:80" ht="20.399999999999999">
      <c r="A527" s="258">
        <v>247</v>
      </c>
      <c r="B527" s="259" t="s">
        <v>865</v>
      </c>
      <c r="C527" s="260" t="s">
        <v>866</v>
      </c>
      <c r="D527" s="261" t="s">
        <v>262</v>
      </c>
      <c r="E527" s="262">
        <v>13.3</v>
      </c>
      <c r="F527" s="262">
        <v>0</v>
      </c>
      <c r="G527" s="263">
        <f>E527*F527</f>
        <v>0</v>
      </c>
      <c r="H527" s="264">
        <v>0</v>
      </c>
      <c r="I527" s="265">
        <f>E527*H527</f>
        <v>0</v>
      </c>
      <c r="J527" s="264">
        <v>0</v>
      </c>
      <c r="K527" s="265">
        <f>E527*J527</f>
        <v>0</v>
      </c>
      <c r="O527" s="257">
        <v>2</v>
      </c>
      <c r="AA527" s="232">
        <v>1</v>
      </c>
      <c r="AB527" s="232">
        <v>9</v>
      </c>
      <c r="AC527" s="232">
        <v>9</v>
      </c>
      <c r="AZ527" s="232">
        <v>4</v>
      </c>
      <c r="BA527" s="232">
        <f>IF(AZ527=1,G527,0)</f>
        <v>0</v>
      </c>
      <c r="BB527" s="232">
        <f>IF(AZ527=2,G527,0)</f>
        <v>0</v>
      </c>
      <c r="BC527" s="232">
        <f>IF(AZ527=3,G527,0)</f>
        <v>0</v>
      </c>
      <c r="BD527" s="232">
        <f>IF(AZ527=4,G527,0)</f>
        <v>0</v>
      </c>
      <c r="BE527" s="232">
        <f>IF(AZ527=5,G527,0)</f>
        <v>0</v>
      </c>
      <c r="CA527" s="257">
        <v>1</v>
      </c>
      <c r="CB527" s="257">
        <v>9</v>
      </c>
    </row>
    <row r="528" spans="1:80">
      <c r="A528" s="275"/>
      <c r="B528" s="276" t="s">
        <v>101</v>
      </c>
      <c r="C528" s="277" t="s">
        <v>864</v>
      </c>
      <c r="D528" s="278"/>
      <c r="E528" s="279"/>
      <c r="F528" s="280"/>
      <c r="G528" s="281">
        <f>SUM(G526:G527)</f>
        <v>0</v>
      </c>
      <c r="H528" s="282"/>
      <c r="I528" s="283">
        <f>SUM(I526:I527)</f>
        <v>0</v>
      </c>
      <c r="J528" s="282"/>
      <c r="K528" s="283">
        <f>SUM(K526:K527)</f>
        <v>0</v>
      </c>
      <c r="O528" s="257">
        <v>4</v>
      </c>
      <c r="BA528" s="284">
        <f>SUM(BA526:BA527)</f>
        <v>0</v>
      </c>
      <c r="BB528" s="284">
        <f>SUM(BB526:BB527)</f>
        <v>0</v>
      </c>
      <c r="BC528" s="284">
        <f>SUM(BC526:BC527)</f>
        <v>0</v>
      </c>
      <c r="BD528" s="284">
        <f>SUM(BD526:BD527)</f>
        <v>0</v>
      </c>
      <c r="BE528" s="284">
        <f>SUM(BE526:BE527)</f>
        <v>0</v>
      </c>
    </row>
    <row r="529" spans="1:80">
      <c r="A529" s="247" t="s">
        <v>97</v>
      </c>
      <c r="B529" s="248" t="s">
        <v>867</v>
      </c>
      <c r="C529" s="249" t="s">
        <v>868</v>
      </c>
      <c r="D529" s="250"/>
      <c r="E529" s="251"/>
      <c r="F529" s="251"/>
      <c r="G529" s="252"/>
      <c r="H529" s="253"/>
      <c r="I529" s="254"/>
      <c r="J529" s="255"/>
      <c r="K529" s="256"/>
      <c r="O529" s="257">
        <v>1</v>
      </c>
    </row>
    <row r="530" spans="1:80">
      <c r="A530" s="258">
        <v>248</v>
      </c>
      <c r="B530" s="259" t="s">
        <v>870</v>
      </c>
      <c r="C530" s="260" t="s">
        <v>871</v>
      </c>
      <c r="D530" s="261" t="s">
        <v>872</v>
      </c>
      <c r="E530" s="262">
        <v>1</v>
      </c>
      <c r="F530" s="262">
        <v>0</v>
      </c>
      <c r="G530" s="263">
        <f t="shared" ref="G530:G537" si="48">E530*F530</f>
        <v>0</v>
      </c>
      <c r="H530" s="264">
        <v>0</v>
      </c>
      <c r="I530" s="265">
        <f t="shared" ref="I530:I537" si="49">E530*H530</f>
        <v>0</v>
      </c>
      <c r="J530" s="264"/>
      <c r="K530" s="265">
        <f t="shared" ref="K530:K537" si="50">E530*J530</f>
        <v>0</v>
      </c>
      <c r="O530" s="257">
        <v>2</v>
      </c>
      <c r="AA530" s="232">
        <v>12</v>
      </c>
      <c r="AB530" s="232">
        <v>0</v>
      </c>
      <c r="AC530" s="232">
        <v>248</v>
      </c>
      <c r="AZ530" s="232">
        <v>1</v>
      </c>
      <c r="BA530" s="232">
        <f t="shared" ref="BA530:BA537" si="51">IF(AZ530=1,G530,0)</f>
        <v>0</v>
      </c>
      <c r="BB530" s="232">
        <f t="shared" ref="BB530:BB537" si="52">IF(AZ530=2,G530,0)</f>
        <v>0</v>
      </c>
      <c r="BC530" s="232">
        <f t="shared" ref="BC530:BC537" si="53">IF(AZ530=3,G530,0)</f>
        <v>0</v>
      </c>
      <c r="BD530" s="232">
        <f t="shared" ref="BD530:BD537" si="54">IF(AZ530=4,G530,0)</f>
        <v>0</v>
      </c>
      <c r="BE530" s="232">
        <f t="shared" ref="BE530:BE537" si="55">IF(AZ530=5,G530,0)</f>
        <v>0</v>
      </c>
      <c r="CA530" s="257">
        <v>12</v>
      </c>
      <c r="CB530" s="257">
        <v>0</v>
      </c>
    </row>
    <row r="531" spans="1:80">
      <c r="A531" s="258">
        <v>249</v>
      </c>
      <c r="B531" s="259" t="s">
        <v>873</v>
      </c>
      <c r="C531" s="260" t="s">
        <v>874</v>
      </c>
      <c r="D531" s="261" t="s">
        <v>872</v>
      </c>
      <c r="E531" s="262">
        <v>1</v>
      </c>
      <c r="F531" s="262">
        <v>0</v>
      </c>
      <c r="G531" s="263">
        <f t="shared" si="48"/>
        <v>0</v>
      </c>
      <c r="H531" s="264">
        <v>0</v>
      </c>
      <c r="I531" s="265">
        <f t="shared" si="49"/>
        <v>0</v>
      </c>
      <c r="J531" s="264"/>
      <c r="K531" s="265">
        <f t="shared" si="50"/>
        <v>0</v>
      </c>
      <c r="O531" s="257">
        <v>2</v>
      </c>
      <c r="AA531" s="232">
        <v>12</v>
      </c>
      <c r="AB531" s="232">
        <v>0</v>
      </c>
      <c r="AC531" s="232">
        <v>249</v>
      </c>
      <c r="AZ531" s="232">
        <v>1</v>
      </c>
      <c r="BA531" s="232">
        <f t="shared" si="51"/>
        <v>0</v>
      </c>
      <c r="BB531" s="232">
        <f t="shared" si="52"/>
        <v>0</v>
      </c>
      <c r="BC531" s="232">
        <f t="shared" si="53"/>
        <v>0</v>
      </c>
      <c r="BD531" s="232">
        <f t="shared" si="54"/>
        <v>0</v>
      </c>
      <c r="BE531" s="232">
        <f t="shared" si="55"/>
        <v>0</v>
      </c>
      <c r="CA531" s="257">
        <v>12</v>
      </c>
      <c r="CB531" s="257">
        <v>0</v>
      </c>
    </row>
    <row r="532" spans="1:80">
      <c r="A532" s="258">
        <v>250</v>
      </c>
      <c r="B532" s="259" t="s">
        <v>875</v>
      </c>
      <c r="C532" s="260" t="s">
        <v>876</v>
      </c>
      <c r="D532" s="261" t="s">
        <v>872</v>
      </c>
      <c r="E532" s="262">
        <v>1</v>
      </c>
      <c r="F532" s="262">
        <v>0</v>
      </c>
      <c r="G532" s="263">
        <f t="shared" si="48"/>
        <v>0</v>
      </c>
      <c r="H532" s="264">
        <v>0</v>
      </c>
      <c r="I532" s="265">
        <f t="shared" si="49"/>
        <v>0</v>
      </c>
      <c r="J532" s="264"/>
      <c r="K532" s="265">
        <f t="shared" si="50"/>
        <v>0</v>
      </c>
      <c r="O532" s="257">
        <v>2</v>
      </c>
      <c r="AA532" s="232">
        <v>12</v>
      </c>
      <c r="AB532" s="232">
        <v>0</v>
      </c>
      <c r="AC532" s="232">
        <v>250</v>
      </c>
      <c r="AZ532" s="232">
        <v>1</v>
      </c>
      <c r="BA532" s="232">
        <f t="shared" si="51"/>
        <v>0</v>
      </c>
      <c r="BB532" s="232">
        <f t="shared" si="52"/>
        <v>0</v>
      </c>
      <c r="BC532" s="232">
        <f t="shared" si="53"/>
        <v>0</v>
      </c>
      <c r="BD532" s="232">
        <f t="shared" si="54"/>
        <v>0</v>
      </c>
      <c r="BE532" s="232">
        <f t="shared" si="55"/>
        <v>0</v>
      </c>
      <c r="CA532" s="257">
        <v>12</v>
      </c>
      <c r="CB532" s="257">
        <v>0</v>
      </c>
    </row>
    <row r="533" spans="1:80">
      <c r="A533" s="258">
        <v>251</v>
      </c>
      <c r="B533" s="259" t="s">
        <v>877</v>
      </c>
      <c r="C533" s="260" t="s">
        <v>878</v>
      </c>
      <c r="D533" s="261" t="s">
        <v>872</v>
      </c>
      <c r="E533" s="262">
        <v>1</v>
      </c>
      <c r="F533" s="262">
        <v>0</v>
      </c>
      <c r="G533" s="263">
        <f t="shared" si="48"/>
        <v>0</v>
      </c>
      <c r="H533" s="264">
        <v>0</v>
      </c>
      <c r="I533" s="265">
        <f t="shared" si="49"/>
        <v>0</v>
      </c>
      <c r="J533" s="264"/>
      <c r="K533" s="265">
        <f t="shared" si="50"/>
        <v>0</v>
      </c>
      <c r="O533" s="257">
        <v>2</v>
      </c>
      <c r="AA533" s="232">
        <v>12</v>
      </c>
      <c r="AB533" s="232">
        <v>0</v>
      </c>
      <c r="AC533" s="232">
        <v>251</v>
      </c>
      <c r="AZ533" s="232">
        <v>1</v>
      </c>
      <c r="BA533" s="232">
        <f t="shared" si="51"/>
        <v>0</v>
      </c>
      <c r="BB533" s="232">
        <f t="shared" si="52"/>
        <v>0</v>
      </c>
      <c r="BC533" s="232">
        <f t="shared" si="53"/>
        <v>0</v>
      </c>
      <c r="BD533" s="232">
        <f t="shared" si="54"/>
        <v>0</v>
      </c>
      <c r="BE533" s="232">
        <f t="shared" si="55"/>
        <v>0</v>
      </c>
      <c r="CA533" s="257">
        <v>12</v>
      </c>
      <c r="CB533" s="257">
        <v>0</v>
      </c>
    </row>
    <row r="534" spans="1:80">
      <c r="A534" s="258">
        <v>252</v>
      </c>
      <c r="B534" s="259" t="s">
        <v>879</v>
      </c>
      <c r="C534" s="260" t="s">
        <v>880</v>
      </c>
      <c r="D534" s="261" t="s">
        <v>872</v>
      </c>
      <c r="E534" s="262">
        <v>1</v>
      </c>
      <c r="F534" s="262">
        <v>0</v>
      </c>
      <c r="G534" s="263">
        <f t="shared" si="48"/>
        <v>0</v>
      </c>
      <c r="H534" s="264">
        <v>0</v>
      </c>
      <c r="I534" s="265">
        <f t="shared" si="49"/>
        <v>0</v>
      </c>
      <c r="J534" s="264"/>
      <c r="K534" s="265">
        <f t="shared" si="50"/>
        <v>0</v>
      </c>
      <c r="O534" s="257">
        <v>2</v>
      </c>
      <c r="AA534" s="232">
        <v>12</v>
      </c>
      <c r="AB534" s="232">
        <v>0</v>
      </c>
      <c r="AC534" s="232">
        <v>252</v>
      </c>
      <c r="AZ534" s="232">
        <v>1</v>
      </c>
      <c r="BA534" s="232">
        <f t="shared" si="51"/>
        <v>0</v>
      </c>
      <c r="BB534" s="232">
        <f t="shared" si="52"/>
        <v>0</v>
      </c>
      <c r="BC534" s="232">
        <f t="shared" si="53"/>
        <v>0</v>
      </c>
      <c r="BD534" s="232">
        <f t="shared" si="54"/>
        <v>0</v>
      </c>
      <c r="BE534" s="232">
        <f t="shared" si="55"/>
        <v>0</v>
      </c>
      <c r="CA534" s="257">
        <v>12</v>
      </c>
      <c r="CB534" s="257">
        <v>0</v>
      </c>
    </row>
    <row r="535" spans="1:80">
      <c r="A535" s="258">
        <v>253</v>
      </c>
      <c r="B535" s="259" t="s">
        <v>881</v>
      </c>
      <c r="C535" s="260" t="s">
        <v>882</v>
      </c>
      <c r="D535" s="261" t="s">
        <v>872</v>
      </c>
      <c r="E535" s="262">
        <v>1</v>
      </c>
      <c r="F535" s="262">
        <v>0</v>
      </c>
      <c r="G535" s="263">
        <f t="shared" si="48"/>
        <v>0</v>
      </c>
      <c r="H535" s="264">
        <v>0</v>
      </c>
      <c r="I535" s="265">
        <f t="shared" si="49"/>
        <v>0</v>
      </c>
      <c r="J535" s="264"/>
      <c r="K535" s="265">
        <f t="shared" si="50"/>
        <v>0</v>
      </c>
      <c r="O535" s="257">
        <v>2</v>
      </c>
      <c r="AA535" s="232">
        <v>12</v>
      </c>
      <c r="AB535" s="232">
        <v>0</v>
      </c>
      <c r="AC535" s="232">
        <v>253</v>
      </c>
      <c r="AZ535" s="232">
        <v>1</v>
      </c>
      <c r="BA535" s="232">
        <f t="shared" si="51"/>
        <v>0</v>
      </c>
      <c r="BB535" s="232">
        <f t="shared" si="52"/>
        <v>0</v>
      </c>
      <c r="BC535" s="232">
        <f t="shared" si="53"/>
        <v>0</v>
      </c>
      <c r="BD535" s="232">
        <f t="shared" si="54"/>
        <v>0</v>
      </c>
      <c r="BE535" s="232">
        <f t="shared" si="55"/>
        <v>0</v>
      </c>
      <c r="CA535" s="257">
        <v>12</v>
      </c>
      <c r="CB535" s="257">
        <v>0</v>
      </c>
    </row>
    <row r="536" spans="1:80">
      <c r="A536" s="258">
        <v>254</v>
      </c>
      <c r="B536" s="259" t="s">
        <v>883</v>
      </c>
      <c r="C536" s="260" t="s">
        <v>884</v>
      </c>
      <c r="D536" s="261" t="s">
        <v>872</v>
      </c>
      <c r="E536" s="262">
        <v>1</v>
      </c>
      <c r="F536" s="262">
        <v>0</v>
      </c>
      <c r="G536" s="263">
        <f t="shared" si="48"/>
        <v>0</v>
      </c>
      <c r="H536" s="264">
        <v>0</v>
      </c>
      <c r="I536" s="265">
        <f t="shared" si="49"/>
        <v>0</v>
      </c>
      <c r="J536" s="264"/>
      <c r="K536" s="265">
        <f t="shared" si="50"/>
        <v>0</v>
      </c>
      <c r="O536" s="257">
        <v>2</v>
      </c>
      <c r="AA536" s="232">
        <v>12</v>
      </c>
      <c r="AB536" s="232">
        <v>0</v>
      </c>
      <c r="AC536" s="232">
        <v>254</v>
      </c>
      <c r="AZ536" s="232">
        <v>1</v>
      </c>
      <c r="BA536" s="232">
        <f t="shared" si="51"/>
        <v>0</v>
      </c>
      <c r="BB536" s="232">
        <f t="shared" si="52"/>
        <v>0</v>
      </c>
      <c r="BC536" s="232">
        <f t="shared" si="53"/>
        <v>0</v>
      </c>
      <c r="BD536" s="232">
        <f t="shared" si="54"/>
        <v>0</v>
      </c>
      <c r="BE536" s="232">
        <f t="shared" si="55"/>
        <v>0</v>
      </c>
      <c r="CA536" s="257">
        <v>12</v>
      </c>
      <c r="CB536" s="257">
        <v>0</v>
      </c>
    </row>
    <row r="537" spans="1:80">
      <c r="A537" s="258">
        <v>255</v>
      </c>
      <c r="B537" s="259" t="s">
        <v>885</v>
      </c>
      <c r="C537" s="260" t="s">
        <v>886</v>
      </c>
      <c r="D537" s="261" t="s">
        <v>872</v>
      </c>
      <c r="E537" s="262">
        <v>1</v>
      </c>
      <c r="F537" s="262">
        <v>0</v>
      </c>
      <c r="G537" s="263">
        <f t="shared" si="48"/>
        <v>0</v>
      </c>
      <c r="H537" s="264">
        <v>0</v>
      </c>
      <c r="I537" s="265">
        <f t="shared" si="49"/>
        <v>0</v>
      </c>
      <c r="J537" s="264"/>
      <c r="K537" s="265">
        <f t="shared" si="50"/>
        <v>0</v>
      </c>
      <c r="O537" s="257">
        <v>2</v>
      </c>
      <c r="AA537" s="232">
        <v>12</v>
      </c>
      <c r="AB537" s="232">
        <v>0</v>
      </c>
      <c r="AC537" s="232">
        <v>255</v>
      </c>
      <c r="AZ537" s="232">
        <v>1</v>
      </c>
      <c r="BA537" s="232">
        <f t="shared" si="51"/>
        <v>0</v>
      </c>
      <c r="BB537" s="232">
        <f t="shared" si="52"/>
        <v>0</v>
      </c>
      <c r="BC537" s="232">
        <f t="shared" si="53"/>
        <v>0</v>
      </c>
      <c r="BD537" s="232">
        <f t="shared" si="54"/>
        <v>0</v>
      </c>
      <c r="BE537" s="232">
        <f t="shared" si="55"/>
        <v>0</v>
      </c>
      <c r="CA537" s="257">
        <v>12</v>
      </c>
      <c r="CB537" s="257">
        <v>0</v>
      </c>
    </row>
    <row r="538" spans="1:80">
      <c r="A538" s="275"/>
      <c r="B538" s="276" t="s">
        <v>101</v>
      </c>
      <c r="C538" s="277" t="s">
        <v>869</v>
      </c>
      <c r="D538" s="278"/>
      <c r="E538" s="279"/>
      <c r="F538" s="280"/>
      <c r="G538" s="281">
        <f>SUM(G529:G537)</f>
        <v>0</v>
      </c>
      <c r="H538" s="282"/>
      <c r="I538" s="283">
        <f>SUM(I529:I537)</f>
        <v>0</v>
      </c>
      <c r="J538" s="282"/>
      <c r="K538" s="283">
        <f>SUM(K529:K537)</f>
        <v>0</v>
      </c>
      <c r="O538" s="257">
        <v>4</v>
      </c>
      <c r="BA538" s="284">
        <f>SUM(BA529:BA537)</f>
        <v>0</v>
      </c>
      <c r="BB538" s="284">
        <f>SUM(BB529:BB537)</f>
        <v>0</v>
      </c>
      <c r="BC538" s="284">
        <f>SUM(BC529:BC537)</f>
        <v>0</v>
      </c>
      <c r="BD538" s="284">
        <f>SUM(BD529:BD537)</f>
        <v>0</v>
      </c>
      <c r="BE538" s="284">
        <f>SUM(BE529:BE537)</f>
        <v>0</v>
      </c>
    </row>
    <row r="539" spans="1:80">
      <c r="E539" s="232"/>
    </row>
    <row r="540" spans="1:80">
      <c r="E540" s="232"/>
    </row>
    <row r="541" spans="1:80">
      <c r="E541" s="232"/>
    </row>
    <row r="542" spans="1:80">
      <c r="E542" s="232"/>
    </row>
    <row r="543" spans="1:80">
      <c r="E543" s="232"/>
    </row>
    <row r="544" spans="1:80">
      <c r="E544" s="232"/>
    </row>
    <row r="545" spans="5:5">
      <c r="E545" s="232"/>
    </row>
    <row r="546" spans="5:5">
      <c r="E546" s="232"/>
    </row>
    <row r="547" spans="5:5">
      <c r="E547" s="232"/>
    </row>
    <row r="548" spans="5:5">
      <c r="E548" s="232"/>
    </row>
    <row r="549" spans="5:5">
      <c r="E549" s="232"/>
    </row>
    <row r="550" spans="5:5">
      <c r="E550" s="232"/>
    </row>
    <row r="551" spans="5:5">
      <c r="E551" s="232"/>
    </row>
    <row r="552" spans="5:5">
      <c r="E552" s="232"/>
    </row>
    <row r="553" spans="5:5">
      <c r="E553" s="232"/>
    </row>
    <row r="554" spans="5:5">
      <c r="E554" s="232"/>
    </row>
    <row r="555" spans="5:5">
      <c r="E555" s="232"/>
    </row>
    <row r="556" spans="5:5">
      <c r="E556" s="232"/>
    </row>
    <row r="557" spans="5:5">
      <c r="E557" s="232"/>
    </row>
    <row r="558" spans="5:5">
      <c r="E558" s="232"/>
    </row>
    <row r="559" spans="5:5">
      <c r="E559" s="232"/>
    </row>
    <row r="560" spans="5:5">
      <c r="E560" s="232"/>
    </row>
    <row r="561" spans="1:7">
      <c r="E561" s="232"/>
    </row>
    <row r="562" spans="1:7">
      <c r="A562" s="274"/>
      <c r="B562" s="274"/>
      <c r="C562" s="274"/>
      <c r="D562" s="274"/>
      <c r="E562" s="274"/>
      <c r="F562" s="274"/>
      <c r="G562" s="274"/>
    </row>
    <row r="563" spans="1:7">
      <c r="A563" s="274"/>
      <c r="B563" s="274"/>
      <c r="C563" s="274"/>
      <c r="D563" s="274"/>
      <c r="E563" s="274"/>
      <c r="F563" s="274"/>
      <c r="G563" s="274"/>
    </row>
    <row r="564" spans="1:7">
      <c r="A564" s="274"/>
      <c r="B564" s="274"/>
      <c r="C564" s="274"/>
      <c r="D564" s="274"/>
      <c r="E564" s="274"/>
      <c r="F564" s="274"/>
      <c r="G564" s="274"/>
    </row>
    <row r="565" spans="1:7">
      <c r="A565" s="274"/>
      <c r="B565" s="274"/>
      <c r="C565" s="274"/>
      <c r="D565" s="274"/>
      <c r="E565" s="274"/>
      <c r="F565" s="274"/>
      <c r="G565" s="274"/>
    </row>
    <row r="566" spans="1:7">
      <c r="E566" s="232"/>
    </row>
    <row r="567" spans="1:7">
      <c r="E567" s="232"/>
    </row>
    <row r="568" spans="1:7">
      <c r="E568" s="232"/>
    </row>
    <row r="569" spans="1:7">
      <c r="E569" s="232"/>
    </row>
    <row r="570" spans="1:7">
      <c r="E570" s="232"/>
    </row>
    <row r="571" spans="1:7">
      <c r="E571" s="232"/>
    </row>
    <row r="572" spans="1:7">
      <c r="E572" s="232"/>
    </row>
    <row r="573" spans="1:7">
      <c r="E573" s="232"/>
    </row>
    <row r="574" spans="1:7">
      <c r="E574" s="232"/>
    </row>
    <row r="575" spans="1:7">
      <c r="E575" s="232"/>
    </row>
    <row r="576" spans="1:7">
      <c r="E576" s="232"/>
    </row>
    <row r="577" spans="5:5">
      <c r="E577" s="232"/>
    </row>
    <row r="578" spans="5:5">
      <c r="E578" s="232"/>
    </row>
    <row r="579" spans="5:5">
      <c r="E579" s="232"/>
    </row>
    <row r="580" spans="5:5">
      <c r="E580" s="232"/>
    </row>
    <row r="581" spans="5:5">
      <c r="E581" s="232"/>
    </row>
    <row r="582" spans="5:5">
      <c r="E582" s="232"/>
    </row>
    <row r="583" spans="5:5">
      <c r="E583" s="232"/>
    </row>
    <row r="584" spans="5:5">
      <c r="E584" s="232"/>
    </row>
    <row r="585" spans="5:5">
      <c r="E585" s="232"/>
    </row>
    <row r="586" spans="5:5">
      <c r="E586" s="232"/>
    </row>
    <row r="587" spans="5:5">
      <c r="E587" s="232"/>
    </row>
    <row r="588" spans="5:5">
      <c r="E588" s="232"/>
    </row>
    <row r="589" spans="5:5">
      <c r="E589" s="232"/>
    </row>
    <row r="590" spans="5:5">
      <c r="E590" s="232"/>
    </row>
    <row r="591" spans="5:5">
      <c r="E591" s="232"/>
    </row>
    <row r="592" spans="5:5">
      <c r="E592" s="232"/>
    </row>
    <row r="593" spans="1:7">
      <c r="E593" s="232"/>
    </row>
    <row r="594" spans="1:7">
      <c r="E594" s="232"/>
    </row>
    <row r="595" spans="1:7">
      <c r="E595" s="232"/>
    </row>
    <row r="596" spans="1:7">
      <c r="E596" s="232"/>
    </row>
    <row r="597" spans="1:7">
      <c r="A597" s="285"/>
      <c r="B597" s="285"/>
    </row>
    <row r="598" spans="1:7">
      <c r="A598" s="274"/>
      <c r="B598" s="274"/>
      <c r="C598" s="286"/>
      <c r="D598" s="286"/>
      <c r="E598" s="287"/>
      <c r="F598" s="286"/>
      <c r="G598" s="288"/>
    </row>
    <row r="599" spans="1:7">
      <c r="A599" s="289"/>
      <c r="B599" s="289"/>
      <c r="C599" s="274"/>
      <c r="D599" s="274"/>
      <c r="E599" s="290"/>
      <c r="F599" s="274"/>
      <c r="G599" s="274"/>
    </row>
    <row r="600" spans="1:7">
      <c r="A600" s="274"/>
      <c r="B600" s="274"/>
      <c r="C600" s="274"/>
      <c r="D600" s="274"/>
      <c r="E600" s="290"/>
      <c r="F600" s="274"/>
      <c r="G600" s="274"/>
    </row>
    <row r="601" spans="1:7">
      <c r="A601" s="274"/>
      <c r="B601" s="274"/>
      <c r="C601" s="274"/>
      <c r="D601" s="274"/>
      <c r="E601" s="290"/>
      <c r="F601" s="274"/>
      <c r="G601" s="274"/>
    </row>
    <row r="602" spans="1:7">
      <c r="A602" s="274"/>
      <c r="B602" s="274"/>
      <c r="C602" s="274"/>
      <c r="D602" s="274"/>
      <c r="E602" s="290"/>
      <c r="F602" s="274"/>
      <c r="G602" s="274"/>
    </row>
    <row r="603" spans="1:7">
      <c r="A603" s="274"/>
      <c r="B603" s="274"/>
      <c r="C603" s="274"/>
      <c r="D603" s="274"/>
      <c r="E603" s="290"/>
      <c r="F603" s="274"/>
      <c r="G603" s="274"/>
    </row>
    <row r="604" spans="1:7">
      <c r="A604" s="274"/>
      <c r="B604" s="274"/>
      <c r="C604" s="274"/>
      <c r="D604" s="274"/>
      <c r="E604" s="290"/>
      <c r="F604" s="274"/>
      <c r="G604" s="274"/>
    </row>
    <row r="605" spans="1:7">
      <c r="A605" s="274"/>
      <c r="B605" s="274"/>
      <c r="C605" s="274"/>
      <c r="D605" s="274"/>
      <c r="E605" s="290"/>
      <c r="F605" s="274"/>
      <c r="G605" s="274"/>
    </row>
    <row r="606" spans="1:7">
      <c r="A606" s="274"/>
      <c r="B606" s="274"/>
      <c r="C606" s="274"/>
      <c r="D606" s="274"/>
      <c r="E606" s="290"/>
      <c r="F606" s="274"/>
      <c r="G606" s="274"/>
    </row>
    <row r="607" spans="1:7">
      <c r="A607" s="274"/>
      <c r="B607" s="274"/>
      <c r="C607" s="274"/>
      <c r="D607" s="274"/>
      <c r="E607" s="290"/>
      <c r="F607" s="274"/>
      <c r="G607" s="274"/>
    </row>
    <row r="608" spans="1:7">
      <c r="A608" s="274"/>
      <c r="B608" s="274"/>
      <c r="C608" s="274"/>
      <c r="D608" s="274"/>
      <c r="E608" s="290"/>
      <c r="F608" s="274"/>
      <c r="G608" s="274"/>
    </row>
    <row r="609" spans="1:7">
      <c r="A609" s="274"/>
      <c r="B609" s="274"/>
      <c r="C609" s="274"/>
      <c r="D609" s="274"/>
      <c r="E609" s="290"/>
      <c r="F609" s="274"/>
      <c r="G609" s="274"/>
    </row>
    <row r="610" spans="1:7">
      <c r="A610" s="274"/>
      <c r="B610" s="274"/>
      <c r="C610" s="274"/>
      <c r="D610" s="274"/>
      <c r="E610" s="290"/>
      <c r="F610" s="274"/>
      <c r="G610" s="274"/>
    </row>
    <row r="611" spans="1:7">
      <c r="A611" s="274"/>
      <c r="B611" s="274"/>
      <c r="C611" s="274"/>
      <c r="D611" s="274"/>
      <c r="E611" s="290"/>
      <c r="F611" s="274"/>
      <c r="G611" s="274"/>
    </row>
  </sheetData>
  <mergeCells count="217">
    <mergeCell ref="C513:D513"/>
    <mergeCell ref="C514:D514"/>
    <mergeCell ref="C515:D515"/>
    <mergeCell ref="C516:D516"/>
    <mergeCell ref="C518:D518"/>
    <mergeCell ref="C519:D519"/>
    <mergeCell ref="C503:D503"/>
    <mergeCell ref="C505:D505"/>
    <mergeCell ref="C477:D477"/>
    <mergeCell ref="C478:D478"/>
    <mergeCell ref="C479:D479"/>
    <mergeCell ref="C480:D480"/>
    <mergeCell ref="C484:D484"/>
    <mergeCell ref="C485:D485"/>
    <mergeCell ref="C490:D490"/>
    <mergeCell ref="C491:D491"/>
    <mergeCell ref="C469:D469"/>
    <mergeCell ref="C470:D470"/>
    <mergeCell ref="C472:D472"/>
    <mergeCell ref="C473:D473"/>
    <mergeCell ref="C474:D474"/>
    <mergeCell ref="C475:D475"/>
    <mergeCell ref="C462:D462"/>
    <mergeCell ref="C463:D463"/>
    <mergeCell ref="C464:D464"/>
    <mergeCell ref="C465:D465"/>
    <mergeCell ref="C467:D467"/>
    <mergeCell ref="C468:D468"/>
    <mergeCell ref="C453:D453"/>
    <mergeCell ref="C455:D455"/>
    <mergeCell ref="C456:D456"/>
    <mergeCell ref="C458:D458"/>
    <mergeCell ref="C459:D459"/>
    <mergeCell ref="C460:D460"/>
    <mergeCell ref="C437:D437"/>
    <mergeCell ref="C444:D444"/>
    <mergeCell ref="C445:D445"/>
    <mergeCell ref="C446:D446"/>
    <mergeCell ref="C448:D448"/>
    <mergeCell ref="C449:D449"/>
    <mergeCell ref="C450:D450"/>
    <mergeCell ref="C452:D452"/>
    <mergeCell ref="C420:D420"/>
    <mergeCell ref="C422:D422"/>
    <mergeCell ref="C424:D424"/>
    <mergeCell ref="C426:D426"/>
    <mergeCell ref="C428:D428"/>
    <mergeCell ref="C429:D429"/>
    <mergeCell ref="C435:D435"/>
    <mergeCell ref="C436:D436"/>
    <mergeCell ref="C381:D381"/>
    <mergeCell ref="C383:D383"/>
    <mergeCell ref="C389:D389"/>
    <mergeCell ref="C390:D390"/>
    <mergeCell ref="C399:D399"/>
    <mergeCell ref="C401:D401"/>
    <mergeCell ref="C349:D349"/>
    <mergeCell ref="C350:D350"/>
    <mergeCell ref="C357:D357"/>
    <mergeCell ref="C358:D358"/>
    <mergeCell ref="C362:D362"/>
    <mergeCell ref="C363:D363"/>
    <mergeCell ref="C369:D369"/>
    <mergeCell ref="C372:D372"/>
    <mergeCell ref="C326:D326"/>
    <mergeCell ref="C337:D337"/>
    <mergeCell ref="C339:D339"/>
    <mergeCell ref="C340:D340"/>
    <mergeCell ref="C341:D341"/>
    <mergeCell ref="C305:D305"/>
    <mergeCell ref="C307:D307"/>
    <mergeCell ref="C311:D311"/>
    <mergeCell ref="C315:D315"/>
    <mergeCell ref="C318:D318"/>
    <mergeCell ref="C320:D320"/>
    <mergeCell ref="C322:D322"/>
    <mergeCell ref="C323:D323"/>
    <mergeCell ref="C280:D280"/>
    <mergeCell ref="C282:D282"/>
    <mergeCell ref="C284:D284"/>
    <mergeCell ref="C285:D285"/>
    <mergeCell ref="C287:D287"/>
    <mergeCell ref="C289:D289"/>
    <mergeCell ref="C290:D290"/>
    <mergeCell ref="C293:D293"/>
    <mergeCell ref="C295:D295"/>
    <mergeCell ref="C268:D268"/>
    <mergeCell ref="C269:D269"/>
    <mergeCell ref="C274:D274"/>
    <mergeCell ref="C297:D297"/>
    <mergeCell ref="C299:D299"/>
    <mergeCell ref="C260:D260"/>
    <mergeCell ref="C261:D261"/>
    <mergeCell ref="C262:D262"/>
    <mergeCell ref="C263:D263"/>
    <mergeCell ref="C246:D246"/>
    <mergeCell ref="C252:D252"/>
    <mergeCell ref="C234:D234"/>
    <mergeCell ref="C240:D240"/>
    <mergeCell ref="C241:D241"/>
    <mergeCell ref="C223:D223"/>
    <mergeCell ref="C224:D224"/>
    <mergeCell ref="C226:D226"/>
    <mergeCell ref="C204:D204"/>
    <mergeCell ref="C206:D206"/>
    <mergeCell ref="C208:D208"/>
    <mergeCell ref="C209:D209"/>
    <mergeCell ref="C214:D214"/>
    <mergeCell ref="C217:D217"/>
    <mergeCell ref="C197:D197"/>
    <mergeCell ref="C198:D198"/>
    <mergeCell ref="C199:D199"/>
    <mergeCell ref="C200:D200"/>
    <mergeCell ref="C202:D202"/>
    <mergeCell ref="C203:D203"/>
    <mergeCell ref="C188:D188"/>
    <mergeCell ref="C189:D189"/>
    <mergeCell ref="C190:D190"/>
    <mergeCell ref="C192:D192"/>
    <mergeCell ref="C195:D195"/>
    <mergeCell ref="C196:D196"/>
    <mergeCell ref="C169:D169"/>
    <mergeCell ref="C170:D170"/>
    <mergeCell ref="C171:D171"/>
    <mergeCell ref="C175:D175"/>
    <mergeCell ref="C182:D182"/>
    <mergeCell ref="C183:D183"/>
    <mergeCell ref="C185:D185"/>
    <mergeCell ref="C186:D186"/>
    <mergeCell ref="C162:D162"/>
    <mergeCell ref="C164:D164"/>
    <mergeCell ref="C165:D165"/>
    <mergeCell ref="C166:D166"/>
    <mergeCell ref="C167:D167"/>
    <mergeCell ref="C168:D168"/>
    <mergeCell ref="C154:D154"/>
    <mergeCell ref="C156:D156"/>
    <mergeCell ref="C158:D158"/>
    <mergeCell ref="C159:D159"/>
    <mergeCell ref="C160:D160"/>
    <mergeCell ref="C161:D161"/>
    <mergeCell ref="C147:D147"/>
    <mergeCell ref="C148:D148"/>
    <mergeCell ref="C149:D149"/>
    <mergeCell ref="C150:D150"/>
    <mergeCell ref="C152:D152"/>
    <mergeCell ref="C153:D153"/>
    <mergeCell ref="C139:D139"/>
    <mergeCell ref="C140:D140"/>
    <mergeCell ref="C141:D141"/>
    <mergeCell ref="C142:D142"/>
    <mergeCell ref="C144:D144"/>
    <mergeCell ref="C145:D145"/>
    <mergeCell ref="C127:D127"/>
    <mergeCell ref="C129:D129"/>
    <mergeCell ref="C130:D130"/>
    <mergeCell ref="C132:D132"/>
    <mergeCell ref="C112:D112"/>
    <mergeCell ref="C116:D116"/>
    <mergeCell ref="C117:D117"/>
    <mergeCell ref="C118:D118"/>
    <mergeCell ref="C120:D120"/>
    <mergeCell ref="C99:D99"/>
    <mergeCell ref="C102:D102"/>
    <mergeCell ref="C103:D103"/>
    <mergeCell ref="C104:D104"/>
    <mergeCell ref="C108:D108"/>
    <mergeCell ref="C110:D110"/>
    <mergeCell ref="C90:D90"/>
    <mergeCell ref="C92:D92"/>
    <mergeCell ref="C94:D94"/>
    <mergeCell ref="C95:D95"/>
    <mergeCell ref="C96:D96"/>
    <mergeCell ref="C98:D98"/>
    <mergeCell ref="C79:D79"/>
    <mergeCell ref="C81:D81"/>
    <mergeCell ref="C82:D82"/>
    <mergeCell ref="C83:D83"/>
    <mergeCell ref="C85:D85"/>
    <mergeCell ref="C86:D86"/>
    <mergeCell ref="C66:D66"/>
    <mergeCell ref="C68:D68"/>
    <mergeCell ref="C70:D70"/>
    <mergeCell ref="C72:D72"/>
    <mergeCell ref="C77:D77"/>
    <mergeCell ref="C78:D78"/>
    <mergeCell ref="C54:D54"/>
    <mergeCell ref="C55:D55"/>
    <mergeCell ref="C57:D57"/>
    <mergeCell ref="C58:D58"/>
    <mergeCell ref="C60:D60"/>
    <mergeCell ref="C61:D61"/>
    <mergeCell ref="C63:D63"/>
    <mergeCell ref="C64:D64"/>
    <mergeCell ref="C16:D16"/>
    <mergeCell ref="C18:D18"/>
    <mergeCell ref="C19:D19"/>
    <mergeCell ref="C20:D20"/>
    <mergeCell ref="C21:D21"/>
    <mergeCell ref="C50:D50"/>
    <mergeCell ref="A1:G1"/>
    <mergeCell ref="A3:B3"/>
    <mergeCell ref="A4:B4"/>
    <mergeCell ref="E4:G4"/>
    <mergeCell ref="C11:D11"/>
    <mergeCell ref="C12:D12"/>
    <mergeCell ref="C13:D13"/>
    <mergeCell ref="C15:D15"/>
    <mergeCell ref="C31:D31"/>
    <mergeCell ref="C32:D32"/>
    <mergeCell ref="C35:D35"/>
    <mergeCell ref="C36:D36"/>
    <mergeCell ref="C37:D37"/>
    <mergeCell ref="C39:D39"/>
    <mergeCell ref="C44:D44"/>
    <mergeCell ref="C45:D45"/>
    <mergeCell ref="C48:D48"/>
  </mergeCells>
  <printOptions gridLinesSet="0"/>
  <pageMargins left="0.59055118110236227" right="0.39370078740157483" top="0.59055118110236227" bottom="0.98425196850393704" header="0.19685039370078741" footer="0.51181102362204722"/>
  <pageSetup paperSize="9" orientation="portrait" horizont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List22"/>
  <dimension ref="A1:BE55"/>
  <sheetViews>
    <sheetView workbookViewId="0">
      <selection activeCell="M29" sqref="M29"/>
    </sheetView>
  </sheetViews>
  <sheetFormatPr defaultColWidth="9.109375" defaultRowHeight="13.2"/>
  <cols>
    <col min="1" max="1" width="2" style="1" customWidth="1"/>
    <col min="2" max="2" width="15" style="1" customWidth="1"/>
    <col min="3" max="3" width="15.88671875" style="1" customWidth="1"/>
    <col min="4" max="4" width="14.5546875" style="1" customWidth="1"/>
    <col min="5" max="5" width="13.5546875" style="1" customWidth="1"/>
    <col min="6" max="6" width="16.5546875" style="1" customWidth="1"/>
    <col min="7" max="7" width="15.33203125" style="1" customWidth="1"/>
    <col min="8" max="16384" width="9.109375" style="1"/>
  </cols>
  <sheetData>
    <row r="1" spans="1:57" ht="24.75" customHeight="1" thickBot="1">
      <c r="A1" s="94" t="s">
        <v>102</v>
      </c>
      <c r="B1" s="95"/>
      <c r="C1" s="95"/>
      <c r="D1" s="95"/>
      <c r="E1" s="95"/>
      <c r="F1" s="95"/>
      <c r="G1" s="95"/>
    </row>
    <row r="2" spans="1:57" ht="12.75" customHeight="1">
      <c r="A2" s="96" t="s">
        <v>32</v>
      </c>
      <c r="B2" s="97"/>
      <c r="C2" s="98">
        <v>2</v>
      </c>
      <c r="D2" s="98" t="s">
        <v>888</v>
      </c>
      <c r="E2" s="97"/>
      <c r="F2" s="99" t="s">
        <v>33</v>
      </c>
      <c r="G2" s="100"/>
    </row>
    <row r="3" spans="1:57" ht="3" hidden="1" customHeight="1">
      <c r="A3" s="101"/>
      <c r="B3" s="102"/>
      <c r="C3" s="103"/>
      <c r="D3" s="103"/>
      <c r="E3" s="102"/>
      <c r="F3" s="104"/>
      <c r="G3" s="105"/>
    </row>
    <row r="4" spans="1:57" ht="12" customHeight="1">
      <c r="A4" s="106" t="s">
        <v>34</v>
      </c>
      <c r="B4" s="102"/>
      <c r="C4" s="103"/>
      <c r="D4" s="103"/>
      <c r="E4" s="102"/>
      <c r="F4" s="104" t="s">
        <v>35</v>
      </c>
      <c r="G4" s="107"/>
    </row>
    <row r="5" spans="1:57" ht="12.9" customHeight="1">
      <c r="A5" s="108" t="s">
        <v>98</v>
      </c>
      <c r="B5" s="109"/>
      <c r="C5" s="110" t="s">
        <v>105</v>
      </c>
      <c r="D5" s="111"/>
      <c r="E5" s="112"/>
      <c r="F5" s="104" t="s">
        <v>36</v>
      </c>
      <c r="G5" s="105"/>
    </row>
    <row r="6" spans="1:57" ht="12.9" customHeight="1">
      <c r="A6" s="106" t="s">
        <v>37</v>
      </c>
      <c r="B6" s="102"/>
      <c r="C6" s="103"/>
      <c r="D6" s="103"/>
      <c r="E6" s="102"/>
      <c r="F6" s="113" t="s">
        <v>38</v>
      </c>
      <c r="G6" s="114"/>
      <c r="O6" s="115"/>
    </row>
    <row r="7" spans="1:57" ht="12.9" customHeight="1">
      <c r="A7" s="116" t="s">
        <v>104</v>
      </c>
      <c r="B7" s="117"/>
      <c r="C7" s="118" t="s">
        <v>105</v>
      </c>
      <c r="D7" s="119"/>
      <c r="E7" s="119"/>
      <c r="F7" s="120" t="s">
        <v>39</v>
      </c>
      <c r="G7" s="114">
        <f>IF(G6=0,,ROUND((F30+F32)/G6,1))</f>
        <v>0</v>
      </c>
    </row>
    <row r="8" spans="1:57">
      <c r="A8" s="121" t="s">
        <v>40</v>
      </c>
      <c r="B8" s="104"/>
      <c r="C8" s="306"/>
      <c r="D8" s="306"/>
      <c r="E8" s="307"/>
      <c r="F8" s="122" t="s">
        <v>41</v>
      </c>
      <c r="G8" s="123"/>
      <c r="H8" s="124"/>
      <c r="I8" s="125"/>
    </row>
    <row r="9" spans="1:57">
      <c r="A9" s="121" t="s">
        <v>42</v>
      </c>
      <c r="B9" s="104"/>
      <c r="C9" s="306"/>
      <c r="D9" s="306"/>
      <c r="E9" s="307"/>
      <c r="F9" s="104"/>
      <c r="G9" s="126"/>
      <c r="H9" s="127"/>
    </row>
    <row r="10" spans="1:57">
      <c r="A10" s="121" t="s">
        <v>43</v>
      </c>
      <c r="B10" s="104"/>
      <c r="C10" s="306"/>
      <c r="D10" s="306"/>
      <c r="E10" s="306"/>
      <c r="F10" s="128"/>
      <c r="G10" s="129"/>
      <c r="H10" s="130"/>
    </row>
    <row r="11" spans="1:57" ht="13.5" customHeight="1">
      <c r="A11" s="121" t="s">
        <v>44</v>
      </c>
      <c r="B11" s="104"/>
      <c r="C11" s="306"/>
      <c r="D11" s="306"/>
      <c r="E11" s="306"/>
      <c r="F11" s="131" t="s">
        <v>45</v>
      </c>
      <c r="G11" s="132"/>
      <c r="H11" s="127"/>
      <c r="BA11" s="133"/>
      <c r="BB11" s="133"/>
      <c r="BC11" s="133"/>
      <c r="BD11" s="133"/>
      <c r="BE11" s="133"/>
    </row>
    <row r="12" spans="1:57" ht="12.75" customHeight="1">
      <c r="A12" s="134" t="s">
        <v>46</v>
      </c>
      <c r="B12" s="102"/>
      <c r="C12" s="308"/>
      <c r="D12" s="308"/>
      <c r="E12" s="308"/>
      <c r="F12" s="135" t="s">
        <v>47</v>
      </c>
      <c r="G12" s="136"/>
      <c r="H12" s="127"/>
    </row>
    <row r="13" spans="1:57" ht="28.5" customHeight="1" thickBot="1">
      <c r="A13" s="137" t="s">
        <v>48</v>
      </c>
      <c r="B13" s="138"/>
      <c r="C13" s="138"/>
      <c r="D13" s="138"/>
      <c r="E13" s="139"/>
      <c r="F13" s="139"/>
      <c r="G13" s="140"/>
      <c r="H13" s="127"/>
    </row>
    <row r="14" spans="1:57" ht="17.25" customHeight="1" thickBot="1">
      <c r="A14" s="141" t="s">
        <v>49</v>
      </c>
      <c r="B14" s="142"/>
      <c r="C14" s="143"/>
      <c r="D14" s="144" t="s">
        <v>50</v>
      </c>
      <c r="E14" s="145"/>
      <c r="F14" s="145"/>
      <c r="G14" s="143"/>
    </row>
    <row r="15" spans="1:57" ht="15.9" customHeight="1">
      <c r="A15" s="146"/>
      <c r="B15" s="147" t="s">
        <v>51</v>
      </c>
      <c r="C15" s="148">
        <f>'1 2 Rek'!E30</f>
        <v>0</v>
      </c>
      <c r="D15" s="149">
        <f>'1 2 Rek'!A38</f>
        <v>0</v>
      </c>
      <c r="E15" s="150"/>
      <c r="F15" s="151"/>
      <c r="G15" s="148">
        <f>'1 2 Rek'!I38</f>
        <v>0</v>
      </c>
    </row>
    <row r="16" spans="1:57" ht="15.9" customHeight="1">
      <c r="A16" s="146" t="s">
        <v>52</v>
      </c>
      <c r="B16" s="147" t="s">
        <v>53</v>
      </c>
      <c r="C16" s="148">
        <f>'1 2 Rek'!F30</f>
        <v>0</v>
      </c>
      <c r="D16" s="101"/>
      <c r="E16" s="152"/>
      <c r="F16" s="153"/>
      <c r="G16" s="148"/>
    </row>
    <row r="17" spans="1:7" ht="15.9" customHeight="1">
      <c r="A17" s="146" t="s">
        <v>54</v>
      </c>
      <c r="B17" s="147" t="s">
        <v>55</v>
      </c>
      <c r="C17" s="148">
        <f>'1 2 Rek'!H30</f>
        <v>0</v>
      </c>
      <c r="D17" s="101"/>
      <c r="E17" s="152"/>
      <c r="F17" s="153"/>
      <c r="G17" s="148"/>
    </row>
    <row r="18" spans="1:7" ht="15.9" customHeight="1">
      <c r="A18" s="154" t="s">
        <v>56</v>
      </c>
      <c r="B18" s="155" t="s">
        <v>57</v>
      </c>
      <c r="C18" s="148">
        <f>'1 2 Rek'!G30</f>
        <v>0</v>
      </c>
      <c r="D18" s="101"/>
      <c r="E18" s="152"/>
      <c r="F18" s="153"/>
      <c r="G18" s="148"/>
    </row>
    <row r="19" spans="1:7" ht="15.9" customHeight="1">
      <c r="A19" s="156" t="s">
        <v>58</v>
      </c>
      <c r="B19" s="147"/>
      <c r="C19" s="148">
        <f>SUM(C15:C18)</f>
        <v>0</v>
      </c>
      <c r="D19" s="101"/>
      <c r="E19" s="152"/>
      <c r="F19" s="153"/>
      <c r="G19" s="148"/>
    </row>
    <row r="20" spans="1:7" ht="15.9" customHeight="1">
      <c r="A20" s="156"/>
      <c r="B20" s="147"/>
      <c r="C20" s="148"/>
      <c r="D20" s="101"/>
      <c r="E20" s="152"/>
      <c r="F20" s="153"/>
      <c r="G20" s="148"/>
    </row>
    <row r="21" spans="1:7" ht="15.9" customHeight="1">
      <c r="A21" s="156" t="s">
        <v>29</v>
      </c>
      <c r="B21" s="147"/>
      <c r="C21" s="148">
        <f>'1 2 Rek'!I30</f>
        <v>0</v>
      </c>
      <c r="D21" s="101"/>
      <c r="E21" s="152"/>
      <c r="F21" s="153"/>
      <c r="G21" s="148"/>
    </row>
    <row r="22" spans="1:7" ht="15.9" customHeight="1">
      <c r="A22" s="157" t="s">
        <v>59</v>
      </c>
      <c r="B22" s="127"/>
      <c r="C22" s="148">
        <f>C19+C21</f>
        <v>0</v>
      </c>
      <c r="D22" s="101" t="s">
        <v>60</v>
      </c>
      <c r="E22" s="152"/>
      <c r="F22" s="153"/>
      <c r="G22" s="148">
        <f>G23-SUM(G15:G21)</f>
        <v>0</v>
      </c>
    </row>
    <row r="23" spans="1:7" ht="15.9" customHeight="1" thickBot="1">
      <c r="A23" s="309" t="s">
        <v>61</v>
      </c>
      <c r="B23" s="310"/>
      <c r="C23" s="158">
        <f>C22+G23</f>
        <v>0</v>
      </c>
      <c r="D23" s="159" t="s">
        <v>62</v>
      </c>
      <c r="E23" s="160"/>
      <c r="F23" s="161"/>
      <c r="G23" s="148">
        <f>'1 2 Rek'!H36</f>
        <v>0</v>
      </c>
    </row>
    <row r="24" spans="1:7">
      <c r="A24" s="162" t="s">
        <v>63</v>
      </c>
      <c r="B24" s="163"/>
      <c r="C24" s="164"/>
      <c r="D24" s="163" t="s">
        <v>64</v>
      </c>
      <c r="E24" s="163"/>
      <c r="F24" s="165" t="s">
        <v>65</v>
      </c>
      <c r="G24" s="166"/>
    </row>
    <row r="25" spans="1:7">
      <c r="A25" s="157" t="s">
        <v>66</v>
      </c>
      <c r="B25" s="127"/>
      <c r="C25" s="167"/>
      <c r="D25" s="127" t="s">
        <v>66</v>
      </c>
      <c r="F25" s="168" t="s">
        <v>66</v>
      </c>
      <c r="G25" s="169"/>
    </row>
    <row r="26" spans="1:7" ht="37.5" customHeight="1">
      <c r="A26" s="157" t="s">
        <v>67</v>
      </c>
      <c r="B26" s="170"/>
      <c r="C26" s="167"/>
      <c r="D26" s="127" t="s">
        <v>67</v>
      </c>
      <c r="F26" s="168" t="s">
        <v>67</v>
      </c>
      <c r="G26" s="169"/>
    </row>
    <row r="27" spans="1:7">
      <c r="A27" s="157"/>
      <c r="B27" s="171"/>
      <c r="C27" s="167"/>
      <c r="D27" s="127"/>
      <c r="F27" s="168"/>
      <c r="G27" s="169"/>
    </row>
    <row r="28" spans="1:7">
      <c r="A28" s="157" t="s">
        <v>68</v>
      </c>
      <c r="B28" s="127"/>
      <c r="C28" s="167"/>
      <c r="D28" s="168" t="s">
        <v>69</v>
      </c>
      <c r="E28" s="167"/>
      <c r="F28" s="172" t="s">
        <v>69</v>
      </c>
      <c r="G28" s="169"/>
    </row>
    <row r="29" spans="1:7" ht="69" customHeight="1">
      <c r="A29" s="157"/>
      <c r="B29" s="127"/>
      <c r="C29" s="173"/>
      <c r="D29" s="174"/>
      <c r="E29" s="173"/>
      <c r="F29" s="127"/>
      <c r="G29" s="169"/>
    </row>
    <row r="30" spans="1:7">
      <c r="A30" s="175" t="s">
        <v>11</v>
      </c>
      <c r="B30" s="176"/>
      <c r="C30" s="177">
        <v>15</v>
      </c>
      <c r="D30" s="176" t="s">
        <v>70</v>
      </c>
      <c r="E30" s="178"/>
      <c r="F30" s="311">
        <f>ROUND(C23-F32,0)</f>
        <v>0</v>
      </c>
      <c r="G30" s="312"/>
    </row>
    <row r="31" spans="1:7">
      <c r="A31" s="175" t="s">
        <v>71</v>
      </c>
      <c r="B31" s="176"/>
      <c r="C31" s="177">
        <f>C30</f>
        <v>15</v>
      </c>
      <c r="D31" s="176" t="s">
        <v>72</v>
      </c>
      <c r="E31" s="178"/>
      <c r="F31" s="311">
        <f>ROUND(PRODUCT(F30,C31/100),1)</f>
        <v>0</v>
      </c>
      <c r="G31" s="312"/>
    </row>
    <row r="32" spans="1:7">
      <c r="A32" s="175" t="s">
        <v>11</v>
      </c>
      <c r="B32" s="176"/>
      <c r="C32" s="177">
        <v>0</v>
      </c>
      <c r="D32" s="176" t="s">
        <v>72</v>
      </c>
      <c r="E32" s="178"/>
      <c r="F32" s="311">
        <v>0</v>
      </c>
      <c r="G32" s="312"/>
    </row>
    <row r="33" spans="1:8">
      <c r="A33" s="175" t="s">
        <v>71</v>
      </c>
      <c r="B33" s="179"/>
      <c r="C33" s="180">
        <f>C32</f>
        <v>0</v>
      </c>
      <c r="D33" s="176" t="s">
        <v>72</v>
      </c>
      <c r="E33" s="153"/>
      <c r="F33" s="311">
        <f>ROUND(PRODUCT(F32,C33/100),1)</f>
        <v>0</v>
      </c>
      <c r="G33" s="312"/>
    </row>
    <row r="34" spans="1:8" s="184" customFormat="1" ht="19.5" customHeight="1" thickBot="1">
      <c r="A34" s="181" t="s">
        <v>73</v>
      </c>
      <c r="B34" s="182"/>
      <c r="C34" s="182"/>
      <c r="D34" s="182"/>
      <c r="E34" s="183"/>
      <c r="F34" s="313">
        <f>CEILING(SUM(F30:F33),IF(SUM(F30:F33)&gt;=0,1,-1))</f>
        <v>0</v>
      </c>
      <c r="G34" s="314"/>
    </row>
    <row r="36" spans="1:8">
      <c r="A36" s="2" t="s">
        <v>74</v>
      </c>
      <c r="B36" s="2"/>
      <c r="C36" s="2"/>
      <c r="D36" s="2"/>
      <c r="E36" s="2"/>
      <c r="F36" s="2"/>
      <c r="G36" s="2"/>
      <c r="H36" s="1" t="s">
        <v>1</v>
      </c>
    </row>
    <row r="37" spans="1:8" ht="14.25" customHeight="1">
      <c r="A37" s="2"/>
      <c r="B37" s="305"/>
      <c r="C37" s="305"/>
      <c r="D37" s="305"/>
      <c r="E37" s="305"/>
      <c r="F37" s="305"/>
      <c r="G37" s="305"/>
      <c r="H37" s="1" t="s">
        <v>1</v>
      </c>
    </row>
    <row r="38" spans="1:8" ht="12.75" customHeight="1">
      <c r="A38" s="185"/>
      <c r="B38" s="305"/>
      <c r="C38" s="305"/>
      <c r="D38" s="305"/>
      <c r="E38" s="305"/>
      <c r="F38" s="305"/>
      <c r="G38" s="305"/>
      <c r="H38" s="1" t="s">
        <v>1</v>
      </c>
    </row>
    <row r="39" spans="1:8">
      <c r="A39" s="185"/>
      <c r="B39" s="305"/>
      <c r="C39" s="305"/>
      <c r="D39" s="305"/>
      <c r="E39" s="305"/>
      <c r="F39" s="305"/>
      <c r="G39" s="305"/>
      <c r="H39" s="1" t="s">
        <v>1</v>
      </c>
    </row>
    <row r="40" spans="1:8">
      <c r="A40" s="185"/>
      <c r="B40" s="305"/>
      <c r="C40" s="305"/>
      <c r="D40" s="305"/>
      <c r="E40" s="305"/>
      <c r="F40" s="305"/>
      <c r="G40" s="305"/>
      <c r="H40" s="1" t="s">
        <v>1</v>
      </c>
    </row>
    <row r="41" spans="1:8">
      <c r="A41" s="185"/>
      <c r="B41" s="305"/>
      <c r="C41" s="305"/>
      <c r="D41" s="305"/>
      <c r="E41" s="305"/>
      <c r="F41" s="305"/>
      <c r="G41" s="305"/>
      <c r="H41" s="1" t="s">
        <v>1</v>
      </c>
    </row>
    <row r="42" spans="1:8">
      <c r="A42" s="185"/>
      <c r="B42" s="305"/>
      <c r="C42" s="305"/>
      <c r="D42" s="305"/>
      <c r="E42" s="305"/>
      <c r="F42" s="305"/>
      <c r="G42" s="305"/>
      <c r="H42" s="1" t="s">
        <v>1</v>
      </c>
    </row>
    <row r="43" spans="1:8">
      <c r="A43" s="185"/>
      <c r="B43" s="305"/>
      <c r="C43" s="305"/>
      <c r="D43" s="305"/>
      <c r="E43" s="305"/>
      <c r="F43" s="305"/>
      <c r="G43" s="305"/>
      <c r="H43" s="1" t="s">
        <v>1</v>
      </c>
    </row>
    <row r="44" spans="1:8">
      <c r="A44" s="185"/>
      <c r="B44" s="305"/>
      <c r="C44" s="305"/>
      <c r="D44" s="305"/>
      <c r="E44" s="305"/>
      <c r="F44" s="305"/>
      <c r="G44" s="305"/>
      <c r="H44" s="1" t="s">
        <v>1</v>
      </c>
    </row>
    <row r="45" spans="1:8" ht="0.75" customHeight="1">
      <c r="A45" s="185"/>
      <c r="B45" s="305"/>
      <c r="C45" s="305"/>
      <c r="D45" s="305"/>
      <c r="E45" s="305"/>
      <c r="F45" s="305"/>
      <c r="G45" s="305"/>
      <c r="H45" s="1" t="s">
        <v>1</v>
      </c>
    </row>
    <row r="46" spans="1:8">
      <c r="B46" s="315"/>
      <c r="C46" s="315"/>
      <c r="D46" s="315"/>
      <c r="E46" s="315"/>
      <c r="F46" s="315"/>
      <c r="G46" s="315"/>
    </row>
    <row r="47" spans="1:8">
      <c r="B47" s="315"/>
      <c r="C47" s="315"/>
      <c r="D47" s="315"/>
      <c r="E47" s="315"/>
      <c r="F47" s="315"/>
      <c r="G47" s="315"/>
    </row>
    <row r="48" spans="1:8">
      <c r="B48" s="315"/>
      <c r="C48" s="315"/>
      <c r="D48" s="315"/>
      <c r="E48" s="315"/>
      <c r="F48" s="315"/>
      <c r="G48" s="315"/>
    </row>
    <row r="49" spans="2:7">
      <c r="B49" s="315"/>
      <c r="C49" s="315"/>
      <c r="D49" s="315"/>
      <c r="E49" s="315"/>
      <c r="F49" s="315"/>
      <c r="G49" s="315"/>
    </row>
    <row r="50" spans="2:7">
      <c r="B50" s="315"/>
      <c r="C50" s="315"/>
      <c r="D50" s="315"/>
      <c r="E50" s="315"/>
      <c r="F50" s="315"/>
      <c r="G50" s="315"/>
    </row>
    <row r="51" spans="2:7">
      <c r="B51" s="315"/>
      <c r="C51" s="315"/>
      <c r="D51" s="315"/>
      <c r="E51" s="315"/>
      <c r="F51" s="315"/>
      <c r="G51" s="315"/>
    </row>
    <row r="52" spans="2:7">
      <c r="B52" s="315"/>
      <c r="C52" s="315"/>
      <c r="D52" s="315"/>
      <c r="E52" s="315"/>
      <c r="F52" s="315"/>
      <c r="G52" s="315"/>
    </row>
    <row r="53" spans="2:7">
      <c r="B53" s="315"/>
      <c r="C53" s="315"/>
      <c r="D53" s="315"/>
      <c r="E53" s="315"/>
      <c r="F53" s="315"/>
      <c r="G53" s="315"/>
    </row>
    <row r="54" spans="2:7">
      <c r="B54" s="315"/>
      <c r="C54" s="315"/>
      <c r="D54" s="315"/>
      <c r="E54" s="315"/>
      <c r="F54" s="315"/>
      <c r="G54" s="315"/>
    </row>
    <row r="55" spans="2:7">
      <c r="B55" s="315"/>
      <c r="C55" s="315"/>
      <c r="D55" s="315"/>
      <c r="E55" s="315"/>
      <c r="F55" s="315"/>
      <c r="G55" s="315"/>
    </row>
  </sheetData>
  <mergeCells count="22">
    <mergeCell ref="B52:G52"/>
    <mergeCell ref="B53:G53"/>
    <mergeCell ref="B54:G54"/>
    <mergeCell ref="B55:G55"/>
    <mergeCell ref="B46:G46"/>
    <mergeCell ref="B47:G47"/>
    <mergeCell ref="B48:G48"/>
    <mergeCell ref="B49:G49"/>
    <mergeCell ref="B50:G50"/>
    <mergeCell ref="B51:G51"/>
    <mergeCell ref="B37:G45"/>
    <mergeCell ref="C8:E8"/>
    <mergeCell ref="C9:E9"/>
    <mergeCell ref="C10:E10"/>
    <mergeCell ref="C11:E11"/>
    <mergeCell ref="C12:E12"/>
    <mergeCell ref="A23:B23"/>
    <mergeCell ref="F30:G30"/>
    <mergeCell ref="F31:G31"/>
    <mergeCell ref="F32:G32"/>
    <mergeCell ref="F33:G33"/>
    <mergeCell ref="F34:G34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List32"/>
  <dimension ref="A1:BE87"/>
  <sheetViews>
    <sheetView workbookViewId="0">
      <selection activeCell="G15" sqref="G15"/>
    </sheetView>
  </sheetViews>
  <sheetFormatPr defaultColWidth="9.109375" defaultRowHeight="13.2"/>
  <cols>
    <col min="1" max="1" width="5.88671875" style="1" customWidth="1"/>
    <col min="2" max="2" width="6.109375" style="1" customWidth="1"/>
    <col min="3" max="3" width="11.44140625" style="1" customWidth="1"/>
    <col min="4" max="4" width="15.88671875" style="1" customWidth="1"/>
    <col min="5" max="5" width="11.33203125" style="1" customWidth="1"/>
    <col min="6" max="6" width="10.88671875" style="1" customWidth="1"/>
    <col min="7" max="7" width="11" style="1" customWidth="1"/>
    <col min="8" max="8" width="11.109375" style="1" customWidth="1"/>
    <col min="9" max="9" width="10.6640625" style="1" customWidth="1"/>
    <col min="10" max="16384" width="9.109375" style="1"/>
  </cols>
  <sheetData>
    <row r="1" spans="1:9" ht="13.8" thickTop="1">
      <c r="A1" s="316" t="s">
        <v>2</v>
      </c>
      <c r="B1" s="317"/>
      <c r="C1" s="186" t="s">
        <v>106</v>
      </c>
      <c r="D1" s="187"/>
      <c r="E1" s="188"/>
      <c r="F1" s="187"/>
      <c r="G1" s="189" t="s">
        <v>75</v>
      </c>
      <c r="H1" s="190">
        <v>2</v>
      </c>
      <c r="I1" s="191"/>
    </row>
    <row r="2" spans="1:9" ht="13.8" thickBot="1">
      <c r="A2" s="318" t="s">
        <v>76</v>
      </c>
      <c r="B2" s="319"/>
      <c r="C2" s="192" t="s">
        <v>107</v>
      </c>
      <c r="D2" s="193"/>
      <c r="E2" s="194"/>
      <c r="F2" s="193"/>
      <c r="G2" s="320" t="s">
        <v>888</v>
      </c>
      <c r="H2" s="321"/>
      <c r="I2" s="322"/>
    </row>
    <row r="3" spans="1:9" ht="13.8" thickTop="1">
      <c r="F3" s="127"/>
    </row>
    <row r="4" spans="1:9" ht="19.5" customHeight="1">
      <c r="A4" s="195" t="s">
        <v>77</v>
      </c>
      <c r="B4" s="196"/>
      <c r="C4" s="196"/>
      <c r="D4" s="196"/>
      <c r="E4" s="197"/>
      <c r="F4" s="196"/>
      <c r="G4" s="196"/>
      <c r="H4" s="196"/>
      <c r="I4" s="196"/>
    </row>
    <row r="5" spans="1:9" ht="13.8" thickBot="1"/>
    <row r="6" spans="1:9" s="127" customFormat="1" ht="13.8" thickBot="1">
      <c r="A6" s="198"/>
      <c r="B6" s="199" t="s">
        <v>78</v>
      </c>
      <c r="C6" s="199"/>
      <c r="D6" s="200"/>
      <c r="E6" s="201" t="s">
        <v>25</v>
      </c>
      <c r="F6" s="202" t="s">
        <v>26</v>
      </c>
      <c r="G6" s="202" t="s">
        <v>27</v>
      </c>
      <c r="H6" s="202" t="s">
        <v>28</v>
      </c>
      <c r="I6" s="203" t="s">
        <v>29</v>
      </c>
    </row>
    <row r="7" spans="1:9" s="127" customFormat="1">
      <c r="A7" s="291" t="str">
        <f>'1 2 Pol'!B7</f>
        <v>1</v>
      </c>
      <c r="B7" s="62" t="str">
        <f>'1 2 Pol'!C7</f>
        <v>Zemní práce</v>
      </c>
      <c r="D7" s="204"/>
      <c r="E7" s="292">
        <f>'1 2 Pol'!BA19</f>
        <v>0</v>
      </c>
      <c r="F7" s="293">
        <f>'1 2 Pol'!BB19</f>
        <v>0</v>
      </c>
      <c r="G7" s="293">
        <f>'1 2 Pol'!BC19</f>
        <v>0</v>
      </c>
      <c r="H7" s="293">
        <f>'1 2 Pol'!BD19</f>
        <v>0</v>
      </c>
      <c r="I7" s="294">
        <f>'1 2 Pol'!BE19</f>
        <v>0</v>
      </c>
    </row>
    <row r="8" spans="1:9" s="127" customFormat="1">
      <c r="A8" s="291" t="str">
        <f>'1 2 Pol'!B20</f>
        <v>96</v>
      </c>
      <c r="B8" s="62" t="str">
        <f>'1 2 Pol'!C20</f>
        <v>Bourání konstrukcí</v>
      </c>
      <c r="D8" s="204"/>
      <c r="E8" s="292">
        <f>'1 2 Pol'!BA58</f>
        <v>0</v>
      </c>
      <c r="F8" s="293">
        <f>'1 2 Pol'!BB58</f>
        <v>0</v>
      </c>
      <c r="G8" s="293">
        <f>'1 2 Pol'!BC58</f>
        <v>0</v>
      </c>
      <c r="H8" s="293">
        <f>'1 2 Pol'!BD58</f>
        <v>0</v>
      </c>
      <c r="I8" s="294">
        <f>'1 2 Pol'!BE58</f>
        <v>0</v>
      </c>
    </row>
    <row r="9" spans="1:9" s="127" customFormat="1">
      <c r="A9" s="291" t="str">
        <f>'1 2 Pol'!B59</f>
        <v>97</v>
      </c>
      <c r="B9" s="62" t="str">
        <f>'1 2 Pol'!C59</f>
        <v>Prorážení otvorů</v>
      </c>
      <c r="D9" s="204"/>
      <c r="E9" s="292">
        <f>'1 2 Pol'!BA78</f>
        <v>0</v>
      </c>
      <c r="F9" s="293">
        <f>'1 2 Pol'!BB78</f>
        <v>0</v>
      </c>
      <c r="G9" s="293">
        <f>'1 2 Pol'!BC78</f>
        <v>0</v>
      </c>
      <c r="H9" s="293">
        <f>'1 2 Pol'!BD78</f>
        <v>0</v>
      </c>
      <c r="I9" s="294">
        <f>'1 2 Pol'!BE78</f>
        <v>0</v>
      </c>
    </row>
    <row r="10" spans="1:9" s="127" customFormat="1">
      <c r="A10" s="291" t="str">
        <f>'1 2 Pol'!B79</f>
        <v>98</v>
      </c>
      <c r="B10" s="62" t="str">
        <f>'1 2 Pol'!C79</f>
        <v>Demolice</v>
      </c>
      <c r="D10" s="204"/>
      <c r="E10" s="292">
        <f>'1 2 Pol'!BA82</f>
        <v>0</v>
      </c>
      <c r="F10" s="293">
        <f>'1 2 Pol'!BB82</f>
        <v>0</v>
      </c>
      <c r="G10" s="293">
        <f>'1 2 Pol'!BC82</f>
        <v>0</v>
      </c>
      <c r="H10" s="293">
        <f>'1 2 Pol'!BD82</f>
        <v>0</v>
      </c>
      <c r="I10" s="294">
        <f>'1 2 Pol'!BE82</f>
        <v>0</v>
      </c>
    </row>
    <row r="11" spans="1:9" s="127" customFormat="1">
      <c r="A11" s="291" t="str">
        <f>'1 2 Pol'!B83</f>
        <v>711</v>
      </c>
      <c r="B11" s="62" t="str">
        <f>'1 2 Pol'!C83</f>
        <v>Izolace proti vodě</v>
      </c>
      <c r="D11" s="204"/>
      <c r="E11" s="292">
        <f>'1 2 Pol'!BA85</f>
        <v>0</v>
      </c>
      <c r="F11" s="293">
        <f>'1 2 Pol'!BB85</f>
        <v>0</v>
      </c>
      <c r="G11" s="293">
        <f>'1 2 Pol'!BC85</f>
        <v>0</v>
      </c>
      <c r="H11" s="293">
        <f>'1 2 Pol'!BD85</f>
        <v>0</v>
      </c>
      <c r="I11" s="294">
        <f>'1 2 Pol'!BE85</f>
        <v>0</v>
      </c>
    </row>
    <row r="12" spans="1:9" s="127" customFormat="1">
      <c r="A12" s="291" t="str">
        <f>'1 2 Pol'!B86</f>
        <v>713</v>
      </c>
      <c r="B12" s="62" t="str">
        <f>'1 2 Pol'!C86</f>
        <v>Izolace tepelné</v>
      </c>
      <c r="D12" s="204"/>
      <c r="E12" s="292">
        <f>'1 2 Pol'!BA88</f>
        <v>0</v>
      </c>
      <c r="F12" s="293">
        <f>'1 2 Pol'!BB88</f>
        <v>0</v>
      </c>
      <c r="G12" s="293">
        <f>'1 2 Pol'!BC88</f>
        <v>0</v>
      </c>
      <c r="H12" s="293">
        <f>'1 2 Pol'!BD88</f>
        <v>0</v>
      </c>
      <c r="I12" s="294">
        <f>'1 2 Pol'!BE88</f>
        <v>0</v>
      </c>
    </row>
    <row r="13" spans="1:9" s="127" customFormat="1">
      <c r="A13" s="291" t="str">
        <f>'1 2 Pol'!B89</f>
        <v>721</v>
      </c>
      <c r="B13" s="62" t="str">
        <f>'1 2 Pol'!C89</f>
        <v>Vnitřní kanalizace</v>
      </c>
      <c r="D13" s="204"/>
      <c r="E13" s="292">
        <f>'1 2 Pol'!BA92</f>
        <v>0</v>
      </c>
      <c r="F13" s="293">
        <f>'1 2 Pol'!BB92</f>
        <v>0</v>
      </c>
      <c r="G13" s="293">
        <f>'1 2 Pol'!BC92</f>
        <v>0</v>
      </c>
      <c r="H13" s="293">
        <f>'1 2 Pol'!BD92</f>
        <v>0</v>
      </c>
      <c r="I13" s="294">
        <f>'1 2 Pol'!BE92</f>
        <v>0</v>
      </c>
    </row>
    <row r="14" spans="1:9" s="127" customFormat="1">
      <c r="A14" s="291" t="str">
        <f>'1 2 Pol'!B93</f>
        <v>722</v>
      </c>
      <c r="B14" s="62" t="str">
        <f>'1 2 Pol'!C93</f>
        <v>Vnitřní vodovod</v>
      </c>
      <c r="D14" s="204"/>
      <c r="E14" s="292">
        <f>'1 2 Pol'!BA95</f>
        <v>0</v>
      </c>
      <c r="F14" s="293">
        <f>'1 2 Pol'!BB95</f>
        <v>0</v>
      </c>
      <c r="G14" s="293">
        <f>'1 2 Pol'!BC95</f>
        <v>0</v>
      </c>
      <c r="H14" s="293">
        <f>'1 2 Pol'!BD95</f>
        <v>0</v>
      </c>
      <c r="I14" s="294">
        <f>'1 2 Pol'!BE95</f>
        <v>0</v>
      </c>
    </row>
    <row r="15" spans="1:9" s="127" customFormat="1">
      <c r="A15" s="291" t="str">
        <f>'1 2 Pol'!B96</f>
        <v>725</v>
      </c>
      <c r="B15" s="62" t="str">
        <f>'1 2 Pol'!C96</f>
        <v>Zařizovací předměty</v>
      </c>
      <c r="D15" s="204"/>
      <c r="E15" s="292">
        <f>'1 2 Pol'!BA100</f>
        <v>0</v>
      </c>
      <c r="F15" s="293">
        <f>'1 2 Pol'!BB100</f>
        <v>0</v>
      </c>
      <c r="G15" s="293">
        <f>'1 2 Pol'!BC100</f>
        <v>0</v>
      </c>
      <c r="H15" s="293">
        <f>'1 2 Pol'!BD100</f>
        <v>0</v>
      </c>
      <c r="I15" s="294">
        <f>'1 2 Pol'!BE100</f>
        <v>0</v>
      </c>
    </row>
    <row r="16" spans="1:9" s="127" customFormat="1">
      <c r="A16" s="291" t="str">
        <f>'1 2 Pol'!B101</f>
        <v>731</v>
      </c>
      <c r="B16" s="62" t="str">
        <f>'1 2 Pol'!C101</f>
        <v>Kotelny</v>
      </c>
      <c r="D16" s="204"/>
      <c r="E16" s="292">
        <f>'1 2 Pol'!BA104</f>
        <v>0</v>
      </c>
      <c r="F16" s="293">
        <f>'1 2 Pol'!BB104</f>
        <v>0</v>
      </c>
      <c r="G16" s="293">
        <f>'1 2 Pol'!BC104</f>
        <v>0</v>
      </c>
      <c r="H16" s="293">
        <f>'1 2 Pol'!BD104</f>
        <v>0</v>
      </c>
      <c r="I16" s="294">
        <f>'1 2 Pol'!BE104</f>
        <v>0</v>
      </c>
    </row>
    <row r="17" spans="1:57" s="127" customFormat="1">
      <c r="A17" s="291" t="str">
        <f>'1 2 Pol'!B105</f>
        <v>732</v>
      </c>
      <c r="B17" s="62" t="str">
        <f>'1 2 Pol'!C105</f>
        <v>Strojovny</v>
      </c>
      <c r="D17" s="204"/>
      <c r="E17" s="292">
        <f>'1 2 Pol'!BA107</f>
        <v>0</v>
      </c>
      <c r="F17" s="293">
        <f>'1 2 Pol'!BB107</f>
        <v>0</v>
      </c>
      <c r="G17" s="293">
        <f>'1 2 Pol'!BC107</f>
        <v>0</v>
      </c>
      <c r="H17" s="293">
        <f>'1 2 Pol'!BD107</f>
        <v>0</v>
      </c>
      <c r="I17" s="294">
        <f>'1 2 Pol'!BE107</f>
        <v>0</v>
      </c>
    </row>
    <row r="18" spans="1:57" s="127" customFormat="1">
      <c r="A18" s="291" t="str">
        <f>'1 2 Pol'!B108</f>
        <v>733</v>
      </c>
      <c r="B18" s="62" t="str">
        <f>'1 2 Pol'!C108</f>
        <v>Rozvod potrubí</v>
      </c>
      <c r="D18" s="204"/>
      <c r="E18" s="292">
        <f>'1 2 Pol'!BA111</f>
        <v>0</v>
      </c>
      <c r="F18" s="293">
        <f>'1 2 Pol'!BB111</f>
        <v>0</v>
      </c>
      <c r="G18" s="293">
        <f>'1 2 Pol'!BC111</f>
        <v>0</v>
      </c>
      <c r="H18" s="293">
        <f>'1 2 Pol'!BD111</f>
        <v>0</v>
      </c>
      <c r="I18" s="294">
        <f>'1 2 Pol'!BE111</f>
        <v>0</v>
      </c>
    </row>
    <row r="19" spans="1:57" s="127" customFormat="1">
      <c r="A19" s="291" t="str">
        <f>'1 2 Pol'!B112</f>
        <v>735</v>
      </c>
      <c r="B19" s="62" t="str">
        <f>'1 2 Pol'!C112</f>
        <v>Otopná tělesa</v>
      </c>
      <c r="D19" s="204"/>
      <c r="E19" s="292">
        <f>'1 2 Pol'!BA114</f>
        <v>0</v>
      </c>
      <c r="F19" s="293">
        <f>'1 2 Pol'!BB114</f>
        <v>0</v>
      </c>
      <c r="G19" s="293">
        <f>'1 2 Pol'!BC114</f>
        <v>0</v>
      </c>
      <c r="H19" s="293">
        <f>'1 2 Pol'!BD114</f>
        <v>0</v>
      </c>
      <c r="I19" s="294">
        <f>'1 2 Pol'!BE114</f>
        <v>0</v>
      </c>
    </row>
    <row r="20" spans="1:57" s="127" customFormat="1">
      <c r="A20" s="291" t="str">
        <f>'1 2 Pol'!B115</f>
        <v>762</v>
      </c>
      <c r="B20" s="62" t="str">
        <f>'1 2 Pol'!C115</f>
        <v>Konstrukce tesařské</v>
      </c>
      <c r="D20" s="204"/>
      <c r="E20" s="292">
        <f>'1 2 Pol'!BA118</f>
        <v>0</v>
      </c>
      <c r="F20" s="293">
        <f>'1 2 Pol'!BB118</f>
        <v>0</v>
      </c>
      <c r="G20" s="293">
        <f>'1 2 Pol'!BC118</f>
        <v>0</v>
      </c>
      <c r="H20" s="293">
        <f>'1 2 Pol'!BD118</f>
        <v>0</v>
      </c>
      <c r="I20" s="294">
        <f>'1 2 Pol'!BE118</f>
        <v>0</v>
      </c>
    </row>
    <row r="21" spans="1:57" s="127" customFormat="1">
      <c r="A21" s="291" t="str">
        <f>'1 2 Pol'!B119</f>
        <v>764</v>
      </c>
      <c r="B21" s="62" t="str">
        <f>'1 2 Pol'!C119</f>
        <v>Konstrukce klempířské</v>
      </c>
      <c r="D21" s="204"/>
      <c r="E21" s="292">
        <f>'1 2 Pol'!BA124</f>
        <v>0</v>
      </c>
      <c r="F21" s="293">
        <f>'1 2 Pol'!BB124</f>
        <v>0</v>
      </c>
      <c r="G21" s="293">
        <f>'1 2 Pol'!BC124</f>
        <v>0</v>
      </c>
      <c r="H21" s="293">
        <f>'1 2 Pol'!BD124</f>
        <v>0</v>
      </c>
      <c r="I21" s="294">
        <f>'1 2 Pol'!BE124</f>
        <v>0</v>
      </c>
    </row>
    <row r="22" spans="1:57" s="127" customFormat="1">
      <c r="A22" s="291" t="str">
        <f>'1 2 Pol'!B125</f>
        <v>766</v>
      </c>
      <c r="B22" s="62" t="str">
        <f>'1 2 Pol'!C125</f>
        <v>Konstrukce truhlářské</v>
      </c>
      <c r="D22" s="204"/>
      <c r="E22" s="292">
        <f>'1 2 Pol'!BA136</f>
        <v>0</v>
      </c>
      <c r="F22" s="293">
        <f>'1 2 Pol'!BB136</f>
        <v>0</v>
      </c>
      <c r="G22" s="293">
        <f>'1 2 Pol'!BC136</f>
        <v>0</v>
      </c>
      <c r="H22" s="293">
        <f>'1 2 Pol'!BD136</f>
        <v>0</v>
      </c>
      <c r="I22" s="294">
        <f>'1 2 Pol'!BE136</f>
        <v>0</v>
      </c>
    </row>
    <row r="23" spans="1:57" s="127" customFormat="1">
      <c r="A23" s="291" t="str">
        <f>'1 2 Pol'!B137</f>
        <v>767</v>
      </c>
      <c r="B23" s="62" t="str">
        <f>'1 2 Pol'!C137</f>
        <v>Konstrukce zámečnické</v>
      </c>
      <c r="D23" s="204"/>
      <c r="E23" s="292">
        <f>'1 2 Pol'!BA146</f>
        <v>0</v>
      </c>
      <c r="F23" s="293">
        <f>'1 2 Pol'!BB146</f>
        <v>0</v>
      </c>
      <c r="G23" s="293">
        <f>'1 2 Pol'!BC146</f>
        <v>0</v>
      </c>
      <c r="H23" s="293">
        <f>'1 2 Pol'!BD146</f>
        <v>0</v>
      </c>
      <c r="I23" s="294">
        <f>'1 2 Pol'!BE146</f>
        <v>0</v>
      </c>
    </row>
    <row r="24" spans="1:57" s="127" customFormat="1">
      <c r="A24" s="291" t="str">
        <f>'1 2 Pol'!B147</f>
        <v>771</v>
      </c>
      <c r="B24" s="62" t="str">
        <f>'1 2 Pol'!C147</f>
        <v>Podlahy z dlaždic a obklady</v>
      </c>
      <c r="D24" s="204"/>
      <c r="E24" s="292">
        <f>'1 2 Pol'!BA150</f>
        <v>0</v>
      </c>
      <c r="F24" s="293">
        <f>'1 2 Pol'!BB150</f>
        <v>0</v>
      </c>
      <c r="G24" s="293">
        <f>'1 2 Pol'!BC150</f>
        <v>0</v>
      </c>
      <c r="H24" s="293">
        <f>'1 2 Pol'!BD150</f>
        <v>0</v>
      </c>
      <c r="I24" s="294">
        <f>'1 2 Pol'!BE150</f>
        <v>0</v>
      </c>
    </row>
    <row r="25" spans="1:57" s="127" customFormat="1">
      <c r="A25" s="291" t="str">
        <f>'1 2 Pol'!B151</f>
        <v>775</v>
      </c>
      <c r="B25" s="62" t="str">
        <f>'1 2 Pol'!C151</f>
        <v>Podlahy vlysové a parketové</v>
      </c>
      <c r="D25" s="204"/>
      <c r="E25" s="292">
        <f>'1 2 Pol'!BA153</f>
        <v>0</v>
      </c>
      <c r="F25" s="293">
        <f>'1 2 Pol'!BB153</f>
        <v>0</v>
      </c>
      <c r="G25" s="293">
        <f>'1 2 Pol'!BC153</f>
        <v>0</v>
      </c>
      <c r="H25" s="293">
        <f>'1 2 Pol'!BD153</f>
        <v>0</v>
      </c>
      <c r="I25" s="294">
        <f>'1 2 Pol'!BE153</f>
        <v>0</v>
      </c>
    </row>
    <row r="26" spans="1:57" s="127" customFormat="1">
      <c r="A26" s="291" t="str">
        <f>'1 2 Pol'!B154</f>
        <v>776</v>
      </c>
      <c r="B26" s="62" t="str">
        <f>'1 2 Pol'!C154</f>
        <v>Podlahy povlakové</v>
      </c>
      <c r="D26" s="204"/>
      <c r="E26" s="292">
        <f>'1 2 Pol'!BA156</f>
        <v>0</v>
      </c>
      <c r="F26" s="293">
        <f>'1 2 Pol'!BB156</f>
        <v>0</v>
      </c>
      <c r="G26" s="293">
        <f>'1 2 Pol'!BC156</f>
        <v>0</v>
      </c>
      <c r="H26" s="293">
        <f>'1 2 Pol'!BD156</f>
        <v>0</v>
      </c>
      <c r="I26" s="294">
        <f>'1 2 Pol'!BE156</f>
        <v>0</v>
      </c>
    </row>
    <row r="27" spans="1:57" s="127" customFormat="1">
      <c r="A27" s="291" t="str">
        <f>'1 2 Pol'!B157</f>
        <v>781</v>
      </c>
      <c r="B27" s="62" t="str">
        <f>'1 2 Pol'!C157</f>
        <v>Obklady keramické</v>
      </c>
      <c r="D27" s="204"/>
      <c r="E27" s="292">
        <f>'1 2 Pol'!BA159</f>
        <v>0</v>
      </c>
      <c r="F27" s="293">
        <f>'1 2 Pol'!BB159</f>
        <v>0</v>
      </c>
      <c r="G27" s="293">
        <f>'1 2 Pol'!BC159</f>
        <v>0</v>
      </c>
      <c r="H27" s="293">
        <f>'1 2 Pol'!BD159</f>
        <v>0</v>
      </c>
      <c r="I27" s="294">
        <f>'1 2 Pol'!BE159</f>
        <v>0</v>
      </c>
    </row>
    <row r="28" spans="1:57" s="127" customFormat="1">
      <c r="A28" s="291" t="str">
        <f>'1 2 Pol'!B160</f>
        <v>784</v>
      </c>
      <c r="B28" s="62" t="str">
        <f>'1 2 Pol'!C160</f>
        <v>Malby</v>
      </c>
      <c r="D28" s="204"/>
      <c r="E28" s="292">
        <f>'1 2 Pol'!BA162</f>
        <v>0</v>
      </c>
      <c r="F28" s="293">
        <f>'1 2 Pol'!BB162</f>
        <v>0</v>
      </c>
      <c r="G28" s="293">
        <f>'1 2 Pol'!BC162</f>
        <v>0</v>
      </c>
      <c r="H28" s="293">
        <f>'1 2 Pol'!BD162</f>
        <v>0</v>
      </c>
      <c r="I28" s="294">
        <f>'1 2 Pol'!BE162</f>
        <v>0</v>
      </c>
    </row>
    <row r="29" spans="1:57" s="127" customFormat="1" ht="13.8" thickBot="1">
      <c r="A29" s="291" t="str">
        <f>'1 2 Pol'!B163</f>
        <v>M21</v>
      </c>
      <c r="B29" s="62" t="str">
        <f>'1 2 Pol'!C163</f>
        <v>Elektromontáže</v>
      </c>
      <c r="D29" s="204"/>
      <c r="E29" s="292">
        <f>'1 2 Pol'!BA166</f>
        <v>0</v>
      </c>
      <c r="F29" s="293">
        <f>'1 2 Pol'!BB166</f>
        <v>0</v>
      </c>
      <c r="G29" s="293">
        <f>'1 2 Pol'!BC166</f>
        <v>0</v>
      </c>
      <c r="H29" s="293">
        <f>'1 2 Pol'!BD166</f>
        <v>0</v>
      </c>
      <c r="I29" s="294">
        <f>'1 2 Pol'!BE166</f>
        <v>0</v>
      </c>
    </row>
    <row r="30" spans="1:57" s="14" customFormat="1" ht="13.8" thickBot="1">
      <c r="A30" s="205"/>
      <c r="B30" s="206" t="s">
        <v>79</v>
      </c>
      <c r="C30" s="206"/>
      <c r="D30" s="207"/>
      <c r="E30" s="208">
        <f>SUM(E7:E29)</f>
        <v>0</v>
      </c>
      <c r="F30" s="209">
        <f>SUM(F7:F29)</f>
        <v>0</v>
      </c>
      <c r="G30" s="209">
        <f>SUM(G7:G29)</f>
        <v>0</v>
      </c>
      <c r="H30" s="209">
        <f>SUM(H7:H29)</f>
        <v>0</v>
      </c>
      <c r="I30" s="210">
        <f>SUM(I7:I29)</f>
        <v>0</v>
      </c>
    </row>
    <row r="31" spans="1:57">
      <c r="A31" s="127"/>
      <c r="B31" s="127"/>
      <c r="C31" s="127"/>
      <c r="D31" s="127"/>
      <c r="E31" s="127"/>
      <c r="F31" s="127"/>
      <c r="G31" s="127"/>
      <c r="H31" s="127"/>
      <c r="I31" s="127"/>
    </row>
    <row r="32" spans="1:57" ht="19.5" customHeight="1">
      <c r="A32" s="196" t="s">
        <v>80</v>
      </c>
      <c r="B32" s="196"/>
      <c r="C32" s="196"/>
      <c r="D32" s="196"/>
      <c r="E32" s="196"/>
      <c r="F32" s="196"/>
      <c r="G32" s="211"/>
      <c r="H32" s="196"/>
      <c r="I32" s="196"/>
      <c r="BA32" s="133"/>
      <c r="BB32" s="133"/>
      <c r="BC32" s="133"/>
      <c r="BD32" s="133"/>
      <c r="BE32" s="133"/>
    </row>
    <row r="33" spans="1:53" ht="13.8" thickBot="1"/>
    <row r="34" spans="1:53">
      <c r="A34" s="162" t="s">
        <v>81</v>
      </c>
      <c r="B34" s="163"/>
      <c r="C34" s="163"/>
      <c r="D34" s="212"/>
      <c r="E34" s="213" t="s">
        <v>82</v>
      </c>
      <c r="F34" s="214" t="s">
        <v>12</v>
      </c>
      <c r="G34" s="215" t="s">
        <v>83</v>
      </c>
      <c r="H34" s="216"/>
      <c r="I34" s="217" t="s">
        <v>82</v>
      </c>
    </row>
    <row r="35" spans="1:53">
      <c r="A35" s="156"/>
      <c r="B35" s="147"/>
      <c r="C35" s="147"/>
      <c r="D35" s="218"/>
      <c r="E35" s="219"/>
      <c r="F35" s="220"/>
      <c r="G35" s="221">
        <f>CHOOSE(BA35+1,E30+F30,E30+F30+H30,E30+F30+G30+H30,E30,F30,H30,G30,H30+G30,0)</f>
        <v>0</v>
      </c>
      <c r="H35" s="222"/>
      <c r="I35" s="223">
        <f>E35+F35*G35/100</f>
        <v>0</v>
      </c>
      <c r="BA35" s="1">
        <v>8</v>
      </c>
    </row>
    <row r="36" spans="1:53" ht="13.8" thickBot="1">
      <c r="A36" s="224"/>
      <c r="B36" s="225" t="s">
        <v>84</v>
      </c>
      <c r="C36" s="226"/>
      <c r="D36" s="227"/>
      <c r="E36" s="228"/>
      <c r="F36" s="229"/>
      <c r="G36" s="229"/>
      <c r="H36" s="323">
        <f>SUM(I35:I35)</f>
        <v>0</v>
      </c>
      <c r="I36" s="324"/>
    </row>
    <row r="38" spans="1:53">
      <c r="B38" s="14"/>
      <c r="F38" s="230"/>
      <c r="G38" s="231"/>
      <c r="H38" s="231"/>
      <c r="I38" s="46"/>
    </row>
    <row r="39" spans="1:53">
      <c r="F39" s="230"/>
      <c r="G39" s="231"/>
      <c r="H39" s="231"/>
      <c r="I39" s="46"/>
    </row>
    <row r="40" spans="1:53">
      <c r="F40" s="230"/>
      <c r="G40" s="231"/>
      <c r="H40" s="231"/>
      <c r="I40" s="46"/>
    </row>
    <row r="41" spans="1:53">
      <c r="F41" s="230"/>
      <c r="G41" s="231"/>
      <c r="H41" s="231"/>
      <c r="I41" s="46"/>
    </row>
    <row r="42" spans="1:53">
      <c r="F42" s="230"/>
      <c r="G42" s="231"/>
      <c r="H42" s="231"/>
      <c r="I42" s="46"/>
    </row>
    <row r="43" spans="1:53">
      <c r="F43" s="230"/>
      <c r="G43" s="231"/>
      <c r="H43" s="231"/>
      <c r="I43" s="46"/>
    </row>
    <row r="44" spans="1:53">
      <c r="F44" s="230"/>
      <c r="G44" s="231"/>
      <c r="H44" s="231"/>
      <c r="I44" s="46"/>
    </row>
    <row r="45" spans="1:53">
      <c r="F45" s="230"/>
      <c r="G45" s="231"/>
      <c r="H45" s="231"/>
      <c r="I45" s="46"/>
    </row>
    <row r="46" spans="1:53">
      <c r="F46" s="230"/>
      <c r="G46" s="231"/>
      <c r="H46" s="231"/>
      <c r="I46" s="46"/>
    </row>
    <row r="47" spans="1:53">
      <c r="F47" s="230"/>
      <c r="G47" s="231"/>
      <c r="H47" s="231"/>
      <c r="I47" s="46"/>
    </row>
    <row r="48" spans="1:53">
      <c r="F48" s="230"/>
      <c r="G48" s="231"/>
      <c r="H48" s="231"/>
      <c r="I48" s="46"/>
    </row>
    <row r="49" spans="6:9">
      <c r="F49" s="230"/>
      <c r="G49" s="231"/>
      <c r="H49" s="231"/>
      <c r="I49" s="46"/>
    </row>
    <row r="50" spans="6:9">
      <c r="F50" s="230"/>
      <c r="G50" s="231"/>
      <c r="H50" s="231"/>
      <c r="I50" s="46"/>
    </row>
    <row r="51" spans="6:9">
      <c r="F51" s="230"/>
      <c r="G51" s="231"/>
      <c r="H51" s="231"/>
      <c r="I51" s="46"/>
    </row>
    <row r="52" spans="6:9">
      <c r="F52" s="230"/>
      <c r="G52" s="231"/>
      <c r="H52" s="231"/>
      <c r="I52" s="46"/>
    </row>
    <row r="53" spans="6:9">
      <c r="F53" s="230"/>
      <c r="G53" s="231"/>
      <c r="H53" s="231"/>
      <c r="I53" s="46"/>
    </row>
    <row r="54" spans="6:9">
      <c r="F54" s="230"/>
      <c r="G54" s="231"/>
      <c r="H54" s="231"/>
      <c r="I54" s="46"/>
    </row>
    <row r="55" spans="6:9">
      <c r="F55" s="230"/>
      <c r="G55" s="231"/>
      <c r="H55" s="231"/>
      <c r="I55" s="46"/>
    </row>
    <row r="56" spans="6:9">
      <c r="F56" s="230"/>
      <c r="G56" s="231"/>
      <c r="H56" s="231"/>
      <c r="I56" s="46"/>
    </row>
    <row r="57" spans="6:9">
      <c r="F57" s="230"/>
      <c r="G57" s="231"/>
      <c r="H57" s="231"/>
      <c r="I57" s="46"/>
    </row>
    <row r="58" spans="6:9">
      <c r="F58" s="230"/>
      <c r="G58" s="231"/>
      <c r="H58" s="231"/>
      <c r="I58" s="46"/>
    </row>
    <row r="59" spans="6:9">
      <c r="F59" s="230"/>
      <c r="G59" s="231"/>
      <c r="H59" s="231"/>
      <c r="I59" s="46"/>
    </row>
    <row r="60" spans="6:9">
      <c r="F60" s="230"/>
      <c r="G60" s="231"/>
      <c r="H60" s="231"/>
      <c r="I60" s="46"/>
    </row>
    <row r="61" spans="6:9">
      <c r="F61" s="230"/>
      <c r="G61" s="231"/>
      <c r="H61" s="231"/>
      <c r="I61" s="46"/>
    </row>
    <row r="62" spans="6:9">
      <c r="F62" s="230"/>
      <c r="G62" s="231"/>
      <c r="H62" s="231"/>
      <c r="I62" s="46"/>
    </row>
    <row r="63" spans="6:9">
      <c r="F63" s="230"/>
      <c r="G63" s="231"/>
      <c r="H63" s="231"/>
      <c r="I63" s="46"/>
    </row>
    <row r="64" spans="6:9">
      <c r="F64" s="230"/>
      <c r="G64" s="231"/>
      <c r="H64" s="231"/>
      <c r="I64" s="46"/>
    </row>
    <row r="65" spans="6:9">
      <c r="F65" s="230"/>
      <c r="G65" s="231"/>
      <c r="H65" s="231"/>
      <c r="I65" s="46"/>
    </row>
    <row r="66" spans="6:9">
      <c r="F66" s="230"/>
      <c r="G66" s="231"/>
      <c r="H66" s="231"/>
      <c r="I66" s="46"/>
    </row>
    <row r="67" spans="6:9">
      <c r="F67" s="230"/>
      <c r="G67" s="231"/>
      <c r="H67" s="231"/>
      <c r="I67" s="46"/>
    </row>
    <row r="68" spans="6:9">
      <c r="F68" s="230"/>
      <c r="G68" s="231"/>
      <c r="H68" s="231"/>
      <c r="I68" s="46"/>
    </row>
    <row r="69" spans="6:9">
      <c r="F69" s="230"/>
      <c r="G69" s="231"/>
      <c r="H69" s="231"/>
      <c r="I69" s="46"/>
    </row>
    <row r="70" spans="6:9">
      <c r="F70" s="230"/>
      <c r="G70" s="231"/>
      <c r="H70" s="231"/>
      <c r="I70" s="46"/>
    </row>
    <row r="71" spans="6:9">
      <c r="F71" s="230"/>
      <c r="G71" s="231"/>
      <c r="H71" s="231"/>
      <c r="I71" s="46"/>
    </row>
    <row r="72" spans="6:9">
      <c r="F72" s="230"/>
      <c r="G72" s="231"/>
      <c r="H72" s="231"/>
      <c r="I72" s="46"/>
    </row>
    <row r="73" spans="6:9">
      <c r="F73" s="230"/>
      <c r="G73" s="231"/>
      <c r="H73" s="231"/>
      <c r="I73" s="46"/>
    </row>
    <row r="74" spans="6:9">
      <c r="F74" s="230"/>
      <c r="G74" s="231"/>
      <c r="H74" s="231"/>
      <c r="I74" s="46"/>
    </row>
    <row r="75" spans="6:9">
      <c r="F75" s="230"/>
      <c r="G75" s="231"/>
      <c r="H75" s="231"/>
      <c r="I75" s="46"/>
    </row>
    <row r="76" spans="6:9">
      <c r="F76" s="230"/>
      <c r="G76" s="231"/>
      <c r="H76" s="231"/>
      <c r="I76" s="46"/>
    </row>
    <row r="77" spans="6:9">
      <c r="F77" s="230"/>
      <c r="G77" s="231"/>
      <c r="H77" s="231"/>
      <c r="I77" s="46"/>
    </row>
    <row r="78" spans="6:9">
      <c r="F78" s="230"/>
      <c r="G78" s="231"/>
      <c r="H78" s="231"/>
      <c r="I78" s="46"/>
    </row>
    <row r="79" spans="6:9">
      <c r="F79" s="230"/>
      <c r="G79" s="231"/>
      <c r="H79" s="231"/>
      <c r="I79" s="46"/>
    </row>
    <row r="80" spans="6:9">
      <c r="F80" s="230"/>
      <c r="G80" s="231"/>
      <c r="H80" s="231"/>
      <c r="I80" s="46"/>
    </row>
    <row r="81" spans="6:9">
      <c r="F81" s="230"/>
      <c r="G81" s="231"/>
      <c r="H81" s="231"/>
      <c r="I81" s="46"/>
    </row>
    <row r="82" spans="6:9">
      <c r="F82" s="230"/>
      <c r="G82" s="231"/>
      <c r="H82" s="231"/>
      <c r="I82" s="46"/>
    </row>
    <row r="83" spans="6:9">
      <c r="F83" s="230"/>
      <c r="G83" s="231"/>
      <c r="H83" s="231"/>
      <c r="I83" s="46"/>
    </row>
    <row r="84" spans="6:9">
      <c r="F84" s="230"/>
      <c r="G84" s="231"/>
      <c r="H84" s="231"/>
      <c r="I84" s="46"/>
    </row>
    <row r="85" spans="6:9">
      <c r="F85" s="230"/>
      <c r="G85" s="231"/>
      <c r="H85" s="231"/>
      <c r="I85" s="46"/>
    </row>
    <row r="86" spans="6:9">
      <c r="F86" s="230"/>
      <c r="G86" s="231"/>
      <c r="H86" s="231"/>
      <c r="I86" s="46"/>
    </row>
    <row r="87" spans="6:9">
      <c r="F87" s="230"/>
      <c r="G87" s="231"/>
      <c r="H87" s="231"/>
      <c r="I87" s="46"/>
    </row>
  </sheetData>
  <mergeCells count="4">
    <mergeCell ref="A1:B1"/>
    <mergeCell ref="A2:B2"/>
    <mergeCell ref="G2:I2"/>
    <mergeCell ref="H36:I36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List3"/>
  <dimension ref="A1:CB239"/>
  <sheetViews>
    <sheetView showGridLines="0" showZeros="0" zoomScaleSheetLayoutView="100" workbookViewId="0">
      <selection activeCell="C13" sqref="C13:D13"/>
    </sheetView>
  </sheetViews>
  <sheetFormatPr defaultColWidth="9.109375" defaultRowHeight="13.2"/>
  <cols>
    <col min="1" max="1" width="4.44140625" style="232" customWidth="1"/>
    <col min="2" max="2" width="11.5546875" style="232" customWidth="1"/>
    <col min="3" max="3" width="40.44140625" style="232" customWidth="1"/>
    <col min="4" max="4" width="5.5546875" style="232" customWidth="1"/>
    <col min="5" max="5" width="8.5546875" style="240" customWidth="1"/>
    <col min="6" max="6" width="9.88671875" style="232" customWidth="1"/>
    <col min="7" max="7" width="13.88671875" style="232" customWidth="1"/>
    <col min="8" max="8" width="11.6640625" style="232" hidden="1" customWidth="1"/>
    <col min="9" max="9" width="11.5546875" style="232" hidden="1" customWidth="1"/>
    <col min="10" max="10" width="11" style="232" hidden="1" customWidth="1"/>
    <col min="11" max="11" width="10.44140625" style="232" hidden="1" customWidth="1"/>
    <col min="12" max="12" width="75.44140625" style="232" customWidth="1"/>
    <col min="13" max="13" width="45.33203125" style="232" customWidth="1"/>
    <col min="14" max="16384" width="9.109375" style="232"/>
  </cols>
  <sheetData>
    <row r="1" spans="1:80" ht="15.6">
      <c r="A1" s="328" t="s">
        <v>103</v>
      </c>
      <c r="B1" s="328"/>
      <c r="C1" s="328"/>
      <c r="D1" s="328"/>
      <c r="E1" s="328"/>
      <c r="F1" s="328"/>
      <c r="G1" s="328"/>
    </row>
    <row r="2" spans="1:80" ht="14.25" customHeight="1" thickBot="1">
      <c r="B2" s="233"/>
      <c r="C2" s="234"/>
      <c r="D2" s="234"/>
      <c r="E2" s="235"/>
      <c r="F2" s="234"/>
      <c r="G2" s="234"/>
    </row>
    <row r="3" spans="1:80" ht="13.8" thickTop="1">
      <c r="A3" s="316" t="s">
        <v>2</v>
      </c>
      <c r="B3" s="317"/>
      <c r="C3" s="186" t="s">
        <v>106</v>
      </c>
      <c r="D3" s="187"/>
      <c r="E3" s="236" t="s">
        <v>85</v>
      </c>
      <c r="F3" s="237">
        <f>'1 2 Rek'!H1</f>
        <v>2</v>
      </c>
      <c r="G3" s="238"/>
    </row>
    <row r="4" spans="1:80" ht="13.8" thickBot="1">
      <c r="A4" s="329" t="s">
        <v>76</v>
      </c>
      <c r="B4" s="319"/>
      <c r="C4" s="192" t="s">
        <v>107</v>
      </c>
      <c r="D4" s="193"/>
      <c r="E4" s="330" t="str">
        <f>'1 2 Rek'!G2</f>
        <v>Bourací práce</v>
      </c>
      <c r="F4" s="331"/>
      <c r="G4" s="332"/>
    </row>
    <row r="5" spans="1:80" ht="13.8" thickTop="1">
      <c r="A5" s="239"/>
      <c r="G5" s="241"/>
    </row>
    <row r="6" spans="1:80" ht="27" customHeight="1">
      <c r="A6" s="242" t="s">
        <v>86</v>
      </c>
      <c r="B6" s="243" t="s">
        <v>87</v>
      </c>
      <c r="C6" s="243" t="s">
        <v>88</v>
      </c>
      <c r="D6" s="243" t="s">
        <v>89</v>
      </c>
      <c r="E6" s="244" t="s">
        <v>90</v>
      </c>
      <c r="F6" s="243" t="s">
        <v>91</v>
      </c>
      <c r="G6" s="245" t="s">
        <v>92</v>
      </c>
      <c r="H6" s="246" t="s">
        <v>93</v>
      </c>
      <c r="I6" s="246" t="s">
        <v>94</v>
      </c>
      <c r="J6" s="246" t="s">
        <v>95</v>
      </c>
      <c r="K6" s="246" t="s">
        <v>96</v>
      </c>
    </row>
    <row r="7" spans="1:80">
      <c r="A7" s="247" t="s">
        <v>97</v>
      </c>
      <c r="B7" s="248" t="s">
        <v>98</v>
      </c>
      <c r="C7" s="249" t="s">
        <v>99</v>
      </c>
      <c r="D7" s="250"/>
      <c r="E7" s="251"/>
      <c r="F7" s="251"/>
      <c r="G7" s="252"/>
      <c r="H7" s="253"/>
      <c r="I7" s="254"/>
      <c r="J7" s="255"/>
      <c r="K7" s="256"/>
      <c r="O7" s="257">
        <v>1</v>
      </c>
    </row>
    <row r="8" spans="1:80" ht="20.399999999999999">
      <c r="A8" s="258">
        <v>1</v>
      </c>
      <c r="B8" s="259" t="s">
        <v>889</v>
      </c>
      <c r="C8" s="260" t="s">
        <v>890</v>
      </c>
      <c r="D8" s="261" t="s">
        <v>112</v>
      </c>
      <c r="E8" s="262">
        <v>19.71</v>
      </c>
      <c r="F8" s="262">
        <v>0</v>
      </c>
      <c r="G8" s="263">
        <f>E8*F8</f>
        <v>0</v>
      </c>
      <c r="H8" s="264">
        <v>0</v>
      </c>
      <c r="I8" s="265">
        <f>E8*H8</f>
        <v>0</v>
      </c>
      <c r="J8" s="264">
        <v>0</v>
      </c>
      <c r="K8" s="265">
        <f>E8*J8</f>
        <v>0</v>
      </c>
      <c r="O8" s="257">
        <v>2</v>
      </c>
      <c r="AA8" s="232">
        <v>2</v>
      </c>
      <c r="AB8" s="232">
        <v>1</v>
      </c>
      <c r="AC8" s="232">
        <v>1</v>
      </c>
      <c r="AZ8" s="232">
        <v>1</v>
      </c>
      <c r="BA8" s="232">
        <f>IF(AZ8=1,G8,0)</f>
        <v>0</v>
      </c>
      <c r="BB8" s="232">
        <f>IF(AZ8=2,G8,0)</f>
        <v>0</v>
      </c>
      <c r="BC8" s="232">
        <f>IF(AZ8=3,G8,0)</f>
        <v>0</v>
      </c>
      <c r="BD8" s="232">
        <f>IF(AZ8=4,G8,0)</f>
        <v>0</v>
      </c>
      <c r="BE8" s="232">
        <f>IF(AZ8=5,G8,0)</f>
        <v>0</v>
      </c>
      <c r="CA8" s="257">
        <v>2</v>
      </c>
      <c r="CB8" s="257">
        <v>1</v>
      </c>
    </row>
    <row r="9" spans="1:80">
      <c r="A9" s="258">
        <v>2</v>
      </c>
      <c r="B9" s="259" t="s">
        <v>891</v>
      </c>
      <c r="C9" s="260" t="s">
        <v>892</v>
      </c>
      <c r="D9" s="261" t="s">
        <v>112</v>
      </c>
      <c r="E9" s="262">
        <v>85.4</v>
      </c>
      <c r="F9" s="262">
        <v>0</v>
      </c>
      <c r="G9" s="263">
        <f>E9*F9</f>
        <v>0</v>
      </c>
      <c r="H9" s="264">
        <v>0</v>
      </c>
      <c r="I9" s="265">
        <f>E9*H9</f>
        <v>0</v>
      </c>
      <c r="J9" s="264">
        <v>0</v>
      </c>
      <c r="K9" s="265">
        <f>E9*J9</f>
        <v>0</v>
      </c>
      <c r="O9" s="257">
        <v>2</v>
      </c>
      <c r="AA9" s="232">
        <v>1</v>
      </c>
      <c r="AB9" s="232">
        <v>1</v>
      </c>
      <c r="AC9" s="232">
        <v>1</v>
      </c>
      <c r="AZ9" s="232">
        <v>1</v>
      </c>
      <c r="BA9" s="232">
        <f>IF(AZ9=1,G9,0)</f>
        <v>0</v>
      </c>
      <c r="BB9" s="232">
        <f>IF(AZ9=2,G9,0)</f>
        <v>0</v>
      </c>
      <c r="BC9" s="232">
        <f>IF(AZ9=3,G9,0)</f>
        <v>0</v>
      </c>
      <c r="BD9" s="232">
        <f>IF(AZ9=4,G9,0)</f>
        <v>0</v>
      </c>
      <c r="BE9" s="232">
        <f>IF(AZ9=5,G9,0)</f>
        <v>0</v>
      </c>
      <c r="CA9" s="257">
        <v>1</v>
      </c>
      <c r="CB9" s="257">
        <v>1</v>
      </c>
    </row>
    <row r="10" spans="1:80">
      <c r="A10" s="266"/>
      <c r="B10" s="269"/>
      <c r="C10" s="325" t="s">
        <v>893</v>
      </c>
      <c r="D10" s="326"/>
      <c r="E10" s="270">
        <v>36.950000000000003</v>
      </c>
      <c r="F10" s="271"/>
      <c r="G10" s="272"/>
      <c r="H10" s="273"/>
      <c r="I10" s="267"/>
      <c r="J10" s="274"/>
      <c r="K10" s="267"/>
      <c r="M10" s="268" t="s">
        <v>893</v>
      </c>
      <c r="O10" s="257"/>
    </row>
    <row r="11" spans="1:80">
      <c r="A11" s="266"/>
      <c r="B11" s="269"/>
      <c r="C11" s="325" t="s">
        <v>894</v>
      </c>
      <c r="D11" s="326"/>
      <c r="E11" s="270">
        <v>48.45</v>
      </c>
      <c r="F11" s="271"/>
      <c r="G11" s="272"/>
      <c r="H11" s="273"/>
      <c r="I11" s="267"/>
      <c r="J11" s="274"/>
      <c r="K11" s="267"/>
      <c r="M11" s="268" t="s">
        <v>894</v>
      </c>
      <c r="O11" s="257"/>
    </row>
    <row r="12" spans="1:80">
      <c r="A12" s="258">
        <v>3</v>
      </c>
      <c r="B12" s="259" t="s">
        <v>895</v>
      </c>
      <c r="C12" s="260" t="s">
        <v>896</v>
      </c>
      <c r="D12" s="261" t="s">
        <v>112</v>
      </c>
      <c r="E12" s="262">
        <v>36.950000000000003</v>
      </c>
      <c r="F12" s="262">
        <v>0</v>
      </c>
      <c r="G12" s="263">
        <f>E12*F12</f>
        <v>0</v>
      </c>
      <c r="H12" s="264">
        <v>0</v>
      </c>
      <c r="I12" s="265">
        <f>E12*H12</f>
        <v>0</v>
      </c>
      <c r="J12" s="264">
        <v>0</v>
      </c>
      <c r="K12" s="265">
        <f>E12*J12</f>
        <v>0</v>
      </c>
      <c r="O12" s="257">
        <v>2</v>
      </c>
      <c r="AA12" s="232">
        <v>1</v>
      </c>
      <c r="AB12" s="232">
        <v>1</v>
      </c>
      <c r="AC12" s="232">
        <v>1</v>
      </c>
      <c r="AZ12" s="232">
        <v>1</v>
      </c>
      <c r="BA12" s="232">
        <f>IF(AZ12=1,G12,0)</f>
        <v>0</v>
      </c>
      <c r="BB12" s="232">
        <f>IF(AZ12=2,G12,0)</f>
        <v>0</v>
      </c>
      <c r="BC12" s="232">
        <f>IF(AZ12=3,G12,0)</f>
        <v>0</v>
      </c>
      <c r="BD12" s="232">
        <f>IF(AZ12=4,G12,0)</f>
        <v>0</v>
      </c>
      <c r="BE12" s="232">
        <f>IF(AZ12=5,G12,0)</f>
        <v>0</v>
      </c>
      <c r="CA12" s="257">
        <v>1</v>
      </c>
      <c r="CB12" s="257">
        <v>1</v>
      </c>
    </row>
    <row r="13" spans="1:80">
      <c r="A13" s="266"/>
      <c r="B13" s="269"/>
      <c r="C13" s="325" t="s">
        <v>897</v>
      </c>
      <c r="D13" s="326"/>
      <c r="E13" s="270">
        <v>36.950000000000003</v>
      </c>
      <c r="F13" s="271"/>
      <c r="G13" s="272"/>
      <c r="H13" s="273"/>
      <c r="I13" s="267"/>
      <c r="J13" s="274"/>
      <c r="K13" s="267"/>
      <c r="M13" s="268" t="s">
        <v>897</v>
      </c>
      <c r="O13" s="257"/>
    </row>
    <row r="14" spans="1:80">
      <c r="A14" s="258">
        <v>4</v>
      </c>
      <c r="B14" s="259" t="s">
        <v>898</v>
      </c>
      <c r="C14" s="260" t="s">
        <v>899</v>
      </c>
      <c r="D14" s="261" t="s">
        <v>115</v>
      </c>
      <c r="E14" s="262">
        <v>4</v>
      </c>
      <c r="F14" s="262">
        <v>0</v>
      </c>
      <c r="G14" s="263">
        <f>E14*F14</f>
        <v>0</v>
      </c>
      <c r="H14" s="264">
        <v>0</v>
      </c>
      <c r="I14" s="265">
        <f>E14*H14</f>
        <v>0</v>
      </c>
      <c r="J14" s="264">
        <v>0</v>
      </c>
      <c r="K14" s="265">
        <f>E14*J14</f>
        <v>0</v>
      </c>
      <c r="O14" s="257">
        <v>2</v>
      </c>
      <c r="AA14" s="232">
        <v>1</v>
      </c>
      <c r="AB14" s="232">
        <v>1</v>
      </c>
      <c r="AC14" s="232">
        <v>1</v>
      </c>
      <c r="AZ14" s="232">
        <v>1</v>
      </c>
      <c r="BA14" s="232">
        <f>IF(AZ14=1,G14,0)</f>
        <v>0</v>
      </c>
      <c r="BB14" s="232">
        <f>IF(AZ14=2,G14,0)</f>
        <v>0</v>
      </c>
      <c r="BC14" s="232">
        <f>IF(AZ14=3,G14,0)</f>
        <v>0</v>
      </c>
      <c r="BD14" s="232">
        <f>IF(AZ14=4,G14,0)</f>
        <v>0</v>
      </c>
      <c r="BE14" s="232">
        <f>IF(AZ14=5,G14,0)</f>
        <v>0</v>
      </c>
      <c r="CA14" s="257">
        <v>1</v>
      </c>
      <c r="CB14" s="257">
        <v>1</v>
      </c>
    </row>
    <row r="15" spans="1:80">
      <c r="A15" s="258">
        <v>5</v>
      </c>
      <c r="B15" s="259" t="s">
        <v>900</v>
      </c>
      <c r="C15" s="260" t="s">
        <v>901</v>
      </c>
      <c r="D15" s="261" t="s">
        <v>115</v>
      </c>
      <c r="E15" s="262">
        <v>3</v>
      </c>
      <c r="F15" s="262">
        <v>0</v>
      </c>
      <c r="G15" s="263">
        <f>E15*F15</f>
        <v>0</v>
      </c>
      <c r="H15" s="264">
        <v>0</v>
      </c>
      <c r="I15" s="265">
        <f>E15*H15</f>
        <v>0</v>
      </c>
      <c r="J15" s="264">
        <v>0</v>
      </c>
      <c r="K15" s="265">
        <f>E15*J15</f>
        <v>0</v>
      </c>
      <c r="O15" s="257">
        <v>2</v>
      </c>
      <c r="AA15" s="232">
        <v>1</v>
      </c>
      <c r="AB15" s="232">
        <v>1</v>
      </c>
      <c r="AC15" s="232">
        <v>1</v>
      </c>
      <c r="AZ15" s="232">
        <v>1</v>
      </c>
      <c r="BA15" s="232">
        <f>IF(AZ15=1,G15,0)</f>
        <v>0</v>
      </c>
      <c r="BB15" s="232">
        <f>IF(AZ15=2,G15,0)</f>
        <v>0</v>
      </c>
      <c r="BC15" s="232">
        <f>IF(AZ15=3,G15,0)</f>
        <v>0</v>
      </c>
      <c r="BD15" s="232">
        <f>IF(AZ15=4,G15,0)</f>
        <v>0</v>
      </c>
      <c r="BE15" s="232">
        <f>IF(AZ15=5,G15,0)</f>
        <v>0</v>
      </c>
      <c r="CA15" s="257">
        <v>1</v>
      </c>
      <c r="CB15" s="257">
        <v>1</v>
      </c>
    </row>
    <row r="16" spans="1:80">
      <c r="A16" s="258">
        <v>6</v>
      </c>
      <c r="B16" s="259" t="s">
        <v>902</v>
      </c>
      <c r="C16" s="260" t="s">
        <v>903</v>
      </c>
      <c r="D16" s="261" t="s">
        <v>118</v>
      </c>
      <c r="E16" s="262">
        <v>38.75</v>
      </c>
      <c r="F16" s="262">
        <v>0</v>
      </c>
      <c r="G16" s="263">
        <f>E16*F16</f>
        <v>0</v>
      </c>
      <c r="H16" s="264">
        <v>0</v>
      </c>
      <c r="I16" s="265">
        <f>E16*H16</f>
        <v>0</v>
      </c>
      <c r="J16" s="264">
        <v>0</v>
      </c>
      <c r="K16" s="265">
        <f>E16*J16</f>
        <v>0</v>
      </c>
      <c r="O16" s="257">
        <v>2</v>
      </c>
      <c r="AA16" s="232">
        <v>1</v>
      </c>
      <c r="AB16" s="232">
        <v>1</v>
      </c>
      <c r="AC16" s="232">
        <v>1</v>
      </c>
      <c r="AZ16" s="232">
        <v>1</v>
      </c>
      <c r="BA16" s="232">
        <f>IF(AZ16=1,G16,0)</f>
        <v>0</v>
      </c>
      <c r="BB16" s="232">
        <f>IF(AZ16=2,G16,0)</f>
        <v>0</v>
      </c>
      <c r="BC16" s="232">
        <f>IF(AZ16=3,G16,0)</f>
        <v>0</v>
      </c>
      <c r="BD16" s="232">
        <f>IF(AZ16=4,G16,0)</f>
        <v>0</v>
      </c>
      <c r="BE16" s="232">
        <f>IF(AZ16=5,G16,0)</f>
        <v>0</v>
      </c>
      <c r="CA16" s="257">
        <v>1</v>
      </c>
      <c r="CB16" s="257">
        <v>1</v>
      </c>
    </row>
    <row r="17" spans="1:80">
      <c r="A17" s="266"/>
      <c r="B17" s="269"/>
      <c r="C17" s="325" t="s">
        <v>904</v>
      </c>
      <c r="D17" s="326"/>
      <c r="E17" s="270">
        <v>38.75</v>
      </c>
      <c r="F17" s="271"/>
      <c r="G17" s="272"/>
      <c r="H17" s="273"/>
      <c r="I17" s="267"/>
      <c r="J17" s="274"/>
      <c r="K17" s="267"/>
      <c r="M17" s="268" t="s">
        <v>904</v>
      </c>
      <c r="O17" s="257"/>
    </row>
    <row r="18" spans="1:80">
      <c r="A18" s="258">
        <v>7</v>
      </c>
      <c r="B18" s="259" t="s">
        <v>905</v>
      </c>
      <c r="C18" s="260" t="s">
        <v>906</v>
      </c>
      <c r="D18" s="261" t="s">
        <v>118</v>
      </c>
      <c r="E18" s="262">
        <v>2</v>
      </c>
      <c r="F18" s="262">
        <v>0</v>
      </c>
      <c r="G18" s="263">
        <f>E18*F18</f>
        <v>0</v>
      </c>
      <c r="H18" s="264">
        <v>0</v>
      </c>
      <c r="I18" s="265">
        <f>E18*H18</f>
        <v>0</v>
      </c>
      <c r="J18" s="264">
        <v>0</v>
      </c>
      <c r="K18" s="265">
        <f>E18*J18</f>
        <v>0</v>
      </c>
      <c r="O18" s="257">
        <v>2</v>
      </c>
      <c r="AA18" s="232">
        <v>1</v>
      </c>
      <c r="AB18" s="232">
        <v>1</v>
      </c>
      <c r="AC18" s="232">
        <v>1</v>
      </c>
      <c r="AZ18" s="232">
        <v>1</v>
      </c>
      <c r="BA18" s="232">
        <f>IF(AZ18=1,G18,0)</f>
        <v>0</v>
      </c>
      <c r="BB18" s="232">
        <f>IF(AZ18=2,G18,0)</f>
        <v>0</v>
      </c>
      <c r="BC18" s="232">
        <f>IF(AZ18=3,G18,0)</f>
        <v>0</v>
      </c>
      <c r="BD18" s="232">
        <f>IF(AZ18=4,G18,0)</f>
        <v>0</v>
      </c>
      <c r="BE18" s="232">
        <f>IF(AZ18=5,G18,0)</f>
        <v>0</v>
      </c>
      <c r="CA18" s="257">
        <v>1</v>
      </c>
      <c r="CB18" s="257">
        <v>1</v>
      </c>
    </row>
    <row r="19" spans="1:80">
      <c r="A19" s="275"/>
      <c r="B19" s="276" t="s">
        <v>101</v>
      </c>
      <c r="C19" s="277" t="s">
        <v>109</v>
      </c>
      <c r="D19" s="278"/>
      <c r="E19" s="279"/>
      <c r="F19" s="280"/>
      <c r="G19" s="281">
        <f>SUM(G7:G18)</f>
        <v>0</v>
      </c>
      <c r="H19" s="282"/>
      <c r="I19" s="283">
        <f>SUM(I7:I18)</f>
        <v>0</v>
      </c>
      <c r="J19" s="282"/>
      <c r="K19" s="283">
        <f>SUM(K7:K18)</f>
        <v>0</v>
      </c>
      <c r="O19" s="257">
        <v>4</v>
      </c>
      <c r="BA19" s="284">
        <f>SUM(BA7:BA18)</f>
        <v>0</v>
      </c>
      <c r="BB19" s="284">
        <f>SUM(BB7:BB18)</f>
        <v>0</v>
      </c>
      <c r="BC19" s="284">
        <f>SUM(BC7:BC18)</f>
        <v>0</v>
      </c>
      <c r="BD19" s="284">
        <f>SUM(BD7:BD18)</f>
        <v>0</v>
      </c>
      <c r="BE19" s="284">
        <f>SUM(BE7:BE18)</f>
        <v>0</v>
      </c>
    </row>
    <row r="20" spans="1:80">
      <c r="A20" s="247" t="s">
        <v>97</v>
      </c>
      <c r="B20" s="248" t="s">
        <v>440</v>
      </c>
      <c r="C20" s="249" t="s">
        <v>441</v>
      </c>
      <c r="D20" s="250"/>
      <c r="E20" s="251"/>
      <c r="F20" s="251"/>
      <c r="G20" s="252"/>
      <c r="H20" s="253"/>
      <c r="I20" s="254"/>
      <c r="J20" s="255"/>
      <c r="K20" s="256"/>
      <c r="O20" s="257">
        <v>1</v>
      </c>
    </row>
    <row r="21" spans="1:80">
      <c r="A21" s="258">
        <v>8</v>
      </c>
      <c r="B21" s="259" t="s">
        <v>907</v>
      </c>
      <c r="C21" s="260" t="s">
        <v>908</v>
      </c>
      <c r="D21" s="261" t="s">
        <v>118</v>
      </c>
      <c r="E21" s="262">
        <v>2.4119999999999999</v>
      </c>
      <c r="F21" s="262">
        <v>0</v>
      </c>
      <c r="G21" s="263">
        <f>E21*F21</f>
        <v>0</v>
      </c>
      <c r="H21" s="264">
        <v>0</v>
      </c>
      <c r="I21" s="265">
        <f>E21*H21</f>
        <v>0</v>
      </c>
      <c r="J21" s="264">
        <v>0</v>
      </c>
      <c r="K21" s="265">
        <f>E21*J21</f>
        <v>0</v>
      </c>
      <c r="O21" s="257">
        <v>2</v>
      </c>
      <c r="AA21" s="232">
        <v>1</v>
      </c>
      <c r="AB21" s="232">
        <v>1</v>
      </c>
      <c r="AC21" s="232">
        <v>1</v>
      </c>
      <c r="AZ21" s="232">
        <v>1</v>
      </c>
      <c r="BA21" s="232">
        <f>IF(AZ21=1,G21,0)</f>
        <v>0</v>
      </c>
      <c r="BB21" s="232">
        <f>IF(AZ21=2,G21,0)</f>
        <v>0</v>
      </c>
      <c r="BC21" s="232">
        <f>IF(AZ21=3,G21,0)</f>
        <v>0</v>
      </c>
      <c r="BD21" s="232">
        <f>IF(AZ21=4,G21,0)</f>
        <v>0</v>
      </c>
      <c r="BE21" s="232">
        <f>IF(AZ21=5,G21,0)</f>
        <v>0</v>
      </c>
      <c r="CA21" s="257">
        <v>1</v>
      </c>
      <c r="CB21" s="257">
        <v>1</v>
      </c>
    </row>
    <row r="22" spans="1:80">
      <c r="A22" s="266"/>
      <c r="B22" s="269"/>
      <c r="C22" s="325" t="s">
        <v>909</v>
      </c>
      <c r="D22" s="326"/>
      <c r="E22" s="270">
        <v>2.4119999999999999</v>
      </c>
      <c r="F22" s="271"/>
      <c r="G22" s="272"/>
      <c r="H22" s="273"/>
      <c r="I22" s="267"/>
      <c r="J22" s="274"/>
      <c r="K22" s="267"/>
      <c r="M22" s="268" t="s">
        <v>909</v>
      </c>
      <c r="O22" s="257"/>
    </row>
    <row r="23" spans="1:80">
      <c r="A23" s="258">
        <v>9</v>
      </c>
      <c r="B23" s="259" t="s">
        <v>910</v>
      </c>
      <c r="C23" s="260" t="s">
        <v>911</v>
      </c>
      <c r="D23" s="261" t="s">
        <v>262</v>
      </c>
      <c r="E23" s="262">
        <v>20.75</v>
      </c>
      <c r="F23" s="262">
        <v>0</v>
      </c>
      <c r="G23" s="263">
        <f>E23*F23</f>
        <v>0</v>
      </c>
      <c r="H23" s="264">
        <v>0</v>
      </c>
      <c r="I23" s="265">
        <f>E23*H23</f>
        <v>0</v>
      </c>
      <c r="J23" s="264">
        <v>0</v>
      </c>
      <c r="K23" s="265">
        <f>E23*J23</f>
        <v>0</v>
      </c>
      <c r="O23" s="257">
        <v>2</v>
      </c>
      <c r="AA23" s="232">
        <v>1</v>
      </c>
      <c r="AB23" s="232">
        <v>1</v>
      </c>
      <c r="AC23" s="232">
        <v>1</v>
      </c>
      <c r="AZ23" s="232">
        <v>1</v>
      </c>
      <c r="BA23" s="232">
        <f>IF(AZ23=1,G23,0)</f>
        <v>0</v>
      </c>
      <c r="BB23" s="232">
        <f>IF(AZ23=2,G23,0)</f>
        <v>0</v>
      </c>
      <c r="BC23" s="232">
        <f>IF(AZ23=3,G23,0)</f>
        <v>0</v>
      </c>
      <c r="BD23" s="232">
        <f>IF(AZ23=4,G23,0)</f>
        <v>0</v>
      </c>
      <c r="BE23" s="232">
        <f>IF(AZ23=5,G23,0)</f>
        <v>0</v>
      </c>
      <c r="CA23" s="257">
        <v>1</v>
      </c>
      <c r="CB23" s="257">
        <v>1</v>
      </c>
    </row>
    <row r="24" spans="1:80">
      <c r="A24" s="258">
        <v>10</v>
      </c>
      <c r="B24" s="259" t="s">
        <v>443</v>
      </c>
      <c r="C24" s="260" t="s">
        <v>444</v>
      </c>
      <c r="D24" s="261" t="s">
        <v>118</v>
      </c>
      <c r="E24" s="262">
        <v>0.40799999999999997</v>
      </c>
      <c r="F24" s="262">
        <v>0</v>
      </c>
      <c r="G24" s="263">
        <f>E24*F24</f>
        <v>0</v>
      </c>
      <c r="H24" s="264">
        <v>0</v>
      </c>
      <c r="I24" s="265">
        <f>E24*H24</f>
        <v>0</v>
      </c>
      <c r="J24" s="264">
        <v>0</v>
      </c>
      <c r="K24" s="265">
        <f>E24*J24</f>
        <v>0</v>
      </c>
      <c r="O24" s="257">
        <v>2</v>
      </c>
      <c r="AA24" s="232">
        <v>1</v>
      </c>
      <c r="AB24" s="232">
        <v>1</v>
      </c>
      <c r="AC24" s="232">
        <v>1</v>
      </c>
      <c r="AZ24" s="232">
        <v>1</v>
      </c>
      <c r="BA24" s="232">
        <f>IF(AZ24=1,G24,0)</f>
        <v>0</v>
      </c>
      <c r="BB24" s="232">
        <f>IF(AZ24=2,G24,0)</f>
        <v>0</v>
      </c>
      <c r="BC24" s="232">
        <f>IF(AZ24=3,G24,0)</f>
        <v>0</v>
      </c>
      <c r="BD24" s="232">
        <f>IF(AZ24=4,G24,0)</f>
        <v>0</v>
      </c>
      <c r="BE24" s="232">
        <f>IF(AZ24=5,G24,0)</f>
        <v>0</v>
      </c>
      <c r="CA24" s="257">
        <v>1</v>
      </c>
      <c r="CB24" s="257">
        <v>1</v>
      </c>
    </row>
    <row r="25" spans="1:80">
      <c r="A25" s="266"/>
      <c r="B25" s="269"/>
      <c r="C25" s="325" t="s">
        <v>912</v>
      </c>
      <c r="D25" s="326"/>
      <c r="E25" s="270">
        <v>0.40799999999999997</v>
      </c>
      <c r="F25" s="271"/>
      <c r="G25" s="272"/>
      <c r="H25" s="273"/>
      <c r="I25" s="267"/>
      <c r="J25" s="274"/>
      <c r="K25" s="267"/>
      <c r="M25" s="268" t="s">
        <v>912</v>
      </c>
      <c r="O25" s="257"/>
    </row>
    <row r="26" spans="1:80">
      <c r="A26" s="258">
        <v>11</v>
      </c>
      <c r="B26" s="259" t="s">
        <v>913</v>
      </c>
      <c r="C26" s="260" t="s">
        <v>914</v>
      </c>
      <c r="D26" s="261" t="s">
        <v>118</v>
      </c>
      <c r="E26" s="262">
        <v>0.54749999999999999</v>
      </c>
      <c r="F26" s="262">
        <v>0</v>
      </c>
      <c r="G26" s="263">
        <f>E26*F26</f>
        <v>0</v>
      </c>
      <c r="H26" s="264">
        <v>0</v>
      </c>
      <c r="I26" s="265">
        <f>E26*H26</f>
        <v>0</v>
      </c>
      <c r="J26" s="264">
        <v>0</v>
      </c>
      <c r="K26" s="265">
        <f>E26*J26</f>
        <v>0</v>
      </c>
      <c r="O26" s="257">
        <v>2</v>
      </c>
      <c r="AA26" s="232">
        <v>1</v>
      </c>
      <c r="AB26" s="232">
        <v>1</v>
      </c>
      <c r="AC26" s="232">
        <v>1</v>
      </c>
      <c r="AZ26" s="232">
        <v>1</v>
      </c>
      <c r="BA26" s="232">
        <f>IF(AZ26=1,G26,0)</f>
        <v>0</v>
      </c>
      <c r="BB26" s="232">
        <f>IF(AZ26=2,G26,0)</f>
        <v>0</v>
      </c>
      <c r="BC26" s="232">
        <f>IF(AZ26=3,G26,0)</f>
        <v>0</v>
      </c>
      <c r="BD26" s="232">
        <f>IF(AZ26=4,G26,0)</f>
        <v>0</v>
      </c>
      <c r="BE26" s="232">
        <f>IF(AZ26=5,G26,0)</f>
        <v>0</v>
      </c>
      <c r="CA26" s="257">
        <v>1</v>
      </c>
      <c r="CB26" s="257">
        <v>1</v>
      </c>
    </row>
    <row r="27" spans="1:80">
      <c r="A27" s="266"/>
      <c r="B27" s="269"/>
      <c r="C27" s="325" t="s">
        <v>915</v>
      </c>
      <c r="D27" s="326"/>
      <c r="E27" s="270">
        <v>0.54749999999999999</v>
      </c>
      <c r="F27" s="271"/>
      <c r="G27" s="272"/>
      <c r="H27" s="273"/>
      <c r="I27" s="267"/>
      <c r="J27" s="274"/>
      <c r="K27" s="267"/>
      <c r="M27" s="268" t="s">
        <v>915</v>
      </c>
      <c r="O27" s="257"/>
    </row>
    <row r="28" spans="1:80">
      <c r="A28" s="258">
        <v>12</v>
      </c>
      <c r="B28" s="259" t="s">
        <v>916</v>
      </c>
      <c r="C28" s="260" t="s">
        <v>917</v>
      </c>
      <c r="D28" s="261" t="s">
        <v>115</v>
      </c>
      <c r="E28" s="262">
        <v>11</v>
      </c>
      <c r="F28" s="262">
        <v>0</v>
      </c>
      <c r="G28" s="263">
        <f t="shared" ref="G28:G36" si="0">E28*F28</f>
        <v>0</v>
      </c>
      <c r="H28" s="264">
        <v>0</v>
      </c>
      <c r="I28" s="265">
        <f t="shared" ref="I28:I36" si="1">E28*H28</f>
        <v>0</v>
      </c>
      <c r="J28" s="264">
        <v>0</v>
      </c>
      <c r="K28" s="265">
        <f t="shared" ref="K28:K36" si="2">E28*J28</f>
        <v>0</v>
      </c>
      <c r="O28" s="257">
        <v>2</v>
      </c>
      <c r="AA28" s="232">
        <v>1</v>
      </c>
      <c r="AB28" s="232">
        <v>1</v>
      </c>
      <c r="AC28" s="232">
        <v>1</v>
      </c>
      <c r="AZ28" s="232">
        <v>1</v>
      </c>
      <c r="BA28" s="232">
        <f t="shared" ref="BA28:BA36" si="3">IF(AZ28=1,G28,0)</f>
        <v>0</v>
      </c>
      <c r="BB28" s="232">
        <f t="shared" ref="BB28:BB36" si="4">IF(AZ28=2,G28,0)</f>
        <v>0</v>
      </c>
      <c r="BC28" s="232">
        <f t="shared" ref="BC28:BC36" si="5">IF(AZ28=3,G28,0)</f>
        <v>0</v>
      </c>
      <c r="BD28" s="232">
        <f t="shared" ref="BD28:BD36" si="6">IF(AZ28=4,G28,0)</f>
        <v>0</v>
      </c>
      <c r="BE28" s="232">
        <f t="shared" ref="BE28:BE36" si="7">IF(AZ28=5,G28,0)</f>
        <v>0</v>
      </c>
      <c r="CA28" s="257">
        <v>1</v>
      </c>
      <c r="CB28" s="257">
        <v>1</v>
      </c>
    </row>
    <row r="29" spans="1:80">
      <c r="A29" s="258">
        <v>13</v>
      </c>
      <c r="B29" s="259" t="s">
        <v>918</v>
      </c>
      <c r="C29" s="260" t="s">
        <v>919</v>
      </c>
      <c r="D29" s="261" t="s">
        <v>262</v>
      </c>
      <c r="E29" s="262">
        <v>16.3</v>
      </c>
      <c r="F29" s="262">
        <v>0</v>
      </c>
      <c r="G29" s="263">
        <f t="shared" si="0"/>
        <v>0</v>
      </c>
      <c r="H29" s="264">
        <v>0</v>
      </c>
      <c r="I29" s="265">
        <f t="shared" si="1"/>
        <v>0</v>
      </c>
      <c r="J29" s="264">
        <v>0</v>
      </c>
      <c r="K29" s="265">
        <f t="shared" si="2"/>
        <v>0</v>
      </c>
      <c r="O29" s="257">
        <v>2</v>
      </c>
      <c r="AA29" s="232">
        <v>1</v>
      </c>
      <c r="AB29" s="232">
        <v>1</v>
      </c>
      <c r="AC29" s="232">
        <v>1</v>
      </c>
      <c r="AZ29" s="232">
        <v>1</v>
      </c>
      <c r="BA29" s="232">
        <f t="shared" si="3"/>
        <v>0</v>
      </c>
      <c r="BB29" s="232">
        <f t="shared" si="4"/>
        <v>0</v>
      </c>
      <c r="BC29" s="232">
        <f t="shared" si="5"/>
        <v>0</v>
      </c>
      <c r="BD29" s="232">
        <f t="shared" si="6"/>
        <v>0</v>
      </c>
      <c r="BE29" s="232">
        <f t="shared" si="7"/>
        <v>0</v>
      </c>
      <c r="CA29" s="257">
        <v>1</v>
      </c>
      <c r="CB29" s="257">
        <v>1</v>
      </c>
    </row>
    <row r="30" spans="1:80">
      <c r="A30" s="258">
        <v>14</v>
      </c>
      <c r="B30" s="259" t="s">
        <v>920</v>
      </c>
      <c r="C30" s="260" t="s">
        <v>921</v>
      </c>
      <c r="D30" s="261" t="s">
        <v>115</v>
      </c>
      <c r="E30" s="262">
        <v>26</v>
      </c>
      <c r="F30" s="262">
        <v>0</v>
      </c>
      <c r="G30" s="263">
        <f t="shared" si="0"/>
        <v>0</v>
      </c>
      <c r="H30" s="264">
        <v>0</v>
      </c>
      <c r="I30" s="265">
        <f t="shared" si="1"/>
        <v>0</v>
      </c>
      <c r="J30" s="264">
        <v>0</v>
      </c>
      <c r="K30" s="265">
        <f t="shared" si="2"/>
        <v>0</v>
      </c>
      <c r="O30" s="257">
        <v>2</v>
      </c>
      <c r="AA30" s="232">
        <v>1</v>
      </c>
      <c r="AB30" s="232">
        <v>1</v>
      </c>
      <c r="AC30" s="232">
        <v>1</v>
      </c>
      <c r="AZ30" s="232">
        <v>1</v>
      </c>
      <c r="BA30" s="232">
        <f t="shared" si="3"/>
        <v>0</v>
      </c>
      <c r="BB30" s="232">
        <f t="shared" si="4"/>
        <v>0</v>
      </c>
      <c r="BC30" s="232">
        <f t="shared" si="5"/>
        <v>0</v>
      </c>
      <c r="BD30" s="232">
        <f t="shared" si="6"/>
        <v>0</v>
      </c>
      <c r="BE30" s="232">
        <f t="shared" si="7"/>
        <v>0</v>
      </c>
      <c r="CA30" s="257">
        <v>1</v>
      </c>
      <c r="CB30" s="257">
        <v>1</v>
      </c>
    </row>
    <row r="31" spans="1:80">
      <c r="A31" s="258">
        <v>15</v>
      </c>
      <c r="B31" s="259" t="s">
        <v>922</v>
      </c>
      <c r="C31" s="260" t="s">
        <v>923</v>
      </c>
      <c r="D31" s="261" t="s">
        <v>262</v>
      </c>
      <c r="E31" s="262">
        <v>10.95</v>
      </c>
      <c r="F31" s="262">
        <v>0</v>
      </c>
      <c r="G31" s="263">
        <f t="shared" si="0"/>
        <v>0</v>
      </c>
      <c r="H31" s="264">
        <v>0</v>
      </c>
      <c r="I31" s="265">
        <f t="shared" si="1"/>
        <v>0</v>
      </c>
      <c r="J31" s="264">
        <v>0</v>
      </c>
      <c r="K31" s="265">
        <f t="shared" si="2"/>
        <v>0</v>
      </c>
      <c r="O31" s="257">
        <v>2</v>
      </c>
      <c r="AA31" s="232">
        <v>1</v>
      </c>
      <c r="AB31" s="232">
        <v>1</v>
      </c>
      <c r="AC31" s="232">
        <v>1</v>
      </c>
      <c r="AZ31" s="232">
        <v>1</v>
      </c>
      <c r="BA31" s="232">
        <f t="shared" si="3"/>
        <v>0</v>
      </c>
      <c r="BB31" s="232">
        <f t="shared" si="4"/>
        <v>0</v>
      </c>
      <c r="BC31" s="232">
        <f t="shared" si="5"/>
        <v>0</v>
      </c>
      <c r="BD31" s="232">
        <f t="shared" si="6"/>
        <v>0</v>
      </c>
      <c r="BE31" s="232">
        <f t="shared" si="7"/>
        <v>0</v>
      </c>
      <c r="CA31" s="257">
        <v>1</v>
      </c>
      <c r="CB31" s="257">
        <v>1</v>
      </c>
    </row>
    <row r="32" spans="1:80">
      <c r="A32" s="258">
        <v>16</v>
      </c>
      <c r="B32" s="259" t="s">
        <v>924</v>
      </c>
      <c r="C32" s="260" t="s">
        <v>925</v>
      </c>
      <c r="D32" s="261" t="s">
        <v>112</v>
      </c>
      <c r="E32" s="262">
        <v>5.85</v>
      </c>
      <c r="F32" s="262">
        <v>0</v>
      </c>
      <c r="G32" s="263">
        <f t="shared" si="0"/>
        <v>0</v>
      </c>
      <c r="H32" s="264">
        <v>0</v>
      </c>
      <c r="I32" s="265">
        <f t="shared" si="1"/>
        <v>0</v>
      </c>
      <c r="J32" s="264">
        <v>0</v>
      </c>
      <c r="K32" s="265">
        <f t="shared" si="2"/>
        <v>0</v>
      </c>
      <c r="O32" s="257">
        <v>2</v>
      </c>
      <c r="AA32" s="232">
        <v>1</v>
      </c>
      <c r="AB32" s="232">
        <v>1</v>
      </c>
      <c r="AC32" s="232">
        <v>1</v>
      </c>
      <c r="AZ32" s="232">
        <v>1</v>
      </c>
      <c r="BA32" s="232">
        <f t="shared" si="3"/>
        <v>0</v>
      </c>
      <c r="BB32" s="232">
        <f t="shared" si="4"/>
        <v>0</v>
      </c>
      <c r="BC32" s="232">
        <f t="shared" si="5"/>
        <v>0</v>
      </c>
      <c r="BD32" s="232">
        <f t="shared" si="6"/>
        <v>0</v>
      </c>
      <c r="BE32" s="232">
        <f t="shared" si="7"/>
        <v>0</v>
      </c>
      <c r="CA32" s="257">
        <v>1</v>
      </c>
      <c r="CB32" s="257">
        <v>1</v>
      </c>
    </row>
    <row r="33" spans="1:80">
      <c r="A33" s="258">
        <v>17</v>
      </c>
      <c r="B33" s="259" t="s">
        <v>926</v>
      </c>
      <c r="C33" s="260" t="s">
        <v>927</v>
      </c>
      <c r="D33" s="261" t="s">
        <v>112</v>
      </c>
      <c r="E33" s="262">
        <v>21.8</v>
      </c>
      <c r="F33" s="262">
        <v>0</v>
      </c>
      <c r="G33" s="263">
        <f t="shared" si="0"/>
        <v>0</v>
      </c>
      <c r="H33" s="264">
        <v>0</v>
      </c>
      <c r="I33" s="265">
        <f t="shared" si="1"/>
        <v>0</v>
      </c>
      <c r="J33" s="264">
        <v>0</v>
      </c>
      <c r="K33" s="265">
        <f t="shared" si="2"/>
        <v>0</v>
      </c>
      <c r="O33" s="257">
        <v>2</v>
      </c>
      <c r="AA33" s="232">
        <v>1</v>
      </c>
      <c r="AB33" s="232">
        <v>1</v>
      </c>
      <c r="AC33" s="232">
        <v>1</v>
      </c>
      <c r="AZ33" s="232">
        <v>1</v>
      </c>
      <c r="BA33" s="232">
        <f t="shared" si="3"/>
        <v>0</v>
      </c>
      <c r="BB33" s="232">
        <f t="shared" si="4"/>
        <v>0</v>
      </c>
      <c r="BC33" s="232">
        <f t="shared" si="5"/>
        <v>0</v>
      </c>
      <c r="BD33" s="232">
        <f t="shared" si="6"/>
        <v>0</v>
      </c>
      <c r="BE33" s="232">
        <f t="shared" si="7"/>
        <v>0</v>
      </c>
      <c r="CA33" s="257">
        <v>1</v>
      </c>
      <c r="CB33" s="257">
        <v>1</v>
      </c>
    </row>
    <row r="34" spans="1:80">
      <c r="A34" s="258">
        <v>18</v>
      </c>
      <c r="B34" s="259" t="s">
        <v>928</v>
      </c>
      <c r="C34" s="260" t="s">
        <v>929</v>
      </c>
      <c r="D34" s="261" t="s">
        <v>112</v>
      </c>
      <c r="E34" s="262">
        <v>48</v>
      </c>
      <c r="F34" s="262">
        <v>0</v>
      </c>
      <c r="G34" s="263">
        <f t="shared" si="0"/>
        <v>0</v>
      </c>
      <c r="H34" s="264">
        <v>0</v>
      </c>
      <c r="I34" s="265">
        <f t="shared" si="1"/>
        <v>0</v>
      </c>
      <c r="J34" s="264">
        <v>0</v>
      </c>
      <c r="K34" s="265">
        <f t="shared" si="2"/>
        <v>0</v>
      </c>
      <c r="O34" s="257">
        <v>2</v>
      </c>
      <c r="AA34" s="232">
        <v>1</v>
      </c>
      <c r="AB34" s="232">
        <v>1</v>
      </c>
      <c r="AC34" s="232">
        <v>1</v>
      </c>
      <c r="AZ34" s="232">
        <v>1</v>
      </c>
      <c r="BA34" s="232">
        <f t="shared" si="3"/>
        <v>0</v>
      </c>
      <c r="BB34" s="232">
        <f t="shared" si="4"/>
        <v>0</v>
      </c>
      <c r="BC34" s="232">
        <f t="shared" si="5"/>
        <v>0</v>
      </c>
      <c r="BD34" s="232">
        <f t="shared" si="6"/>
        <v>0</v>
      </c>
      <c r="BE34" s="232">
        <f t="shared" si="7"/>
        <v>0</v>
      </c>
      <c r="CA34" s="257">
        <v>1</v>
      </c>
      <c r="CB34" s="257">
        <v>1</v>
      </c>
    </row>
    <row r="35" spans="1:80">
      <c r="A35" s="258">
        <v>19</v>
      </c>
      <c r="B35" s="259" t="s">
        <v>930</v>
      </c>
      <c r="C35" s="260" t="s">
        <v>931</v>
      </c>
      <c r="D35" s="261" t="s">
        <v>112</v>
      </c>
      <c r="E35" s="262">
        <v>4</v>
      </c>
      <c r="F35" s="262">
        <v>0</v>
      </c>
      <c r="G35" s="263">
        <f t="shared" si="0"/>
        <v>0</v>
      </c>
      <c r="H35" s="264">
        <v>0</v>
      </c>
      <c r="I35" s="265">
        <f t="shared" si="1"/>
        <v>0</v>
      </c>
      <c r="J35" s="264">
        <v>0</v>
      </c>
      <c r="K35" s="265">
        <f t="shared" si="2"/>
        <v>0</v>
      </c>
      <c r="O35" s="257">
        <v>2</v>
      </c>
      <c r="AA35" s="232">
        <v>1</v>
      </c>
      <c r="AB35" s="232">
        <v>1</v>
      </c>
      <c r="AC35" s="232">
        <v>1</v>
      </c>
      <c r="AZ35" s="232">
        <v>1</v>
      </c>
      <c r="BA35" s="232">
        <f t="shared" si="3"/>
        <v>0</v>
      </c>
      <c r="BB35" s="232">
        <f t="shared" si="4"/>
        <v>0</v>
      </c>
      <c r="BC35" s="232">
        <f t="shared" si="5"/>
        <v>0</v>
      </c>
      <c r="BD35" s="232">
        <f t="shared" si="6"/>
        <v>0</v>
      </c>
      <c r="BE35" s="232">
        <f t="shared" si="7"/>
        <v>0</v>
      </c>
      <c r="CA35" s="257">
        <v>1</v>
      </c>
      <c r="CB35" s="257">
        <v>1</v>
      </c>
    </row>
    <row r="36" spans="1:80">
      <c r="A36" s="258">
        <v>20</v>
      </c>
      <c r="B36" s="259" t="s">
        <v>932</v>
      </c>
      <c r="C36" s="260" t="s">
        <v>933</v>
      </c>
      <c r="D36" s="261" t="s">
        <v>118</v>
      </c>
      <c r="E36" s="262">
        <v>0.13650000000000001</v>
      </c>
      <c r="F36" s="262">
        <v>0</v>
      </c>
      <c r="G36" s="263">
        <f t="shared" si="0"/>
        <v>0</v>
      </c>
      <c r="H36" s="264">
        <v>0</v>
      </c>
      <c r="I36" s="265">
        <f t="shared" si="1"/>
        <v>0</v>
      </c>
      <c r="J36" s="264">
        <v>0</v>
      </c>
      <c r="K36" s="265">
        <f t="shared" si="2"/>
        <v>0</v>
      </c>
      <c r="O36" s="257">
        <v>2</v>
      </c>
      <c r="AA36" s="232">
        <v>1</v>
      </c>
      <c r="AB36" s="232">
        <v>1</v>
      </c>
      <c r="AC36" s="232">
        <v>1</v>
      </c>
      <c r="AZ36" s="232">
        <v>1</v>
      </c>
      <c r="BA36" s="232">
        <f t="shared" si="3"/>
        <v>0</v>
      </c>
      <c r="BB36" s="232">
        <f t="shared" si="4"/>
        <v>0</v>
      </c>
      <c r="BC36" s="232">
        <f t="shared" si="5"/>
        <v>0</v>
      </c>
      <c r="BD36" s="232">
        <f t="shared" si="6"/>
        <v>0</v>
      </c>
      <c r="BE36" s="232">
        <f t="shared" si="7"/>
        <v>0</v>
      </c>
      <c r="CA36" s="257">
        <v>1</v>
      </c>
      <c r="CB36" s="257">
        <v>1</v>
      </c>
    </row>
    <row r="37" spans="1:80">
      <c r="A37" s="266"/>
      <c r="B37" s="269"/>
      <c r="C37" s="325" t="s">
        <v>934</v>
      </c>
      <c r="D37" s="326"/>
      <c r="E37" s="270">
        <v>0.13650000000000001</v>
      </c>
      <c r="F37" s="271"/>
      <c r="G37" s="272"/>
      <c r="H37" s="273"/>
      <c r="I37" s="267"/>
      <c r="J37" s="274"/>
      <c r="K37" s="267"/>
      <c r="M37" s="268" t="s">
        <v>934</v>
      </c>
      <c r="O37" s="257"/>
    </row>
    <row r="38" spans="1:80">
      <c r="A38" s="258">
        <v>21</v>
      </c>
      <c r="B38" s="259" t="s">
        <v>935</v>
      </c>
      <c r="C38" s="260" t="s">
        <v>936</v>
      </c>
      <c r="D38" s="261" t="s">
        <v>118</v>
      </c>
      <c r="E38" s="262">
        <v>0.57589999999999997</v>
      </c>
      <c r="F38" s="262">
        <v>0</v>
      </c>
      <c r="G38" s="263">
        <f>E38*F38</f>
        <v>0</v>
      </c>
      <c r="H38" s="264">
        <v>0</v>
      </c>
      <c r="I38" s="265">
        <f>E38*H38</f>
        <v>0</v>
      </c>
      <c r="J38" s="264">
        <v>0</v>
      </c>
      <c r="K38" s="265">
        <f>E38*J38</f>
        <v>0</v>
      </c>
      <c r="O38" s="257">
        <v>2</v>
      </c>
      <c r="AA38" s="232">
        <v>1</v>
      </c>
      <c r="AB38" s="232">
        <v>1</v>
      </c>
      <c r="AC38" s="232">
        <v>1</v>
      </c>
      <c r="AZ38" s="232">
        <v>1</v>
      </c>
      <c r="BA38" s="232">
        <f>IF(AZ38=1,G38,0)</f>
        <v>0</v>
      </c>
      <c r="BB38" s="232">
        <f>IF(AZ38=2,G38,0)</f>
        <v>0</v>
      </c>
      <c r="BC38" s="232">
        <f>IF(AZ38=3,G38,0)</f>
        <v>0</v>
      </c>
      <c r="BD38" s="232">
        <f>IF(AZ38=4,G38,0)</f>
        <v>0</v>
      </c>
      <c r="BE38" s="232">
        <f>IF(AZ38=5,G38,0)</f>
        <v>0</v>
      </c>
      <c r="CA38" s="257">
        <v>1</v>
      </c>
      <c r="CB38" s="257">
        <v>1</v>
      </c>
    </row>
    <row r="39" spans="1:80">
      <c r="A39" s="266"/>
      <c r="B39" s="269"/>
      <c r="C39" s="325" t="s">
        <v>937</v>
      </c>
      <c r="D39" s="326"/>
      <c r="E39" s="270">
        <v>0.57589999999999997</v>
      </c>
      <c r="F39" s="271"/>
      <c r="G39" s="272"/>
      <c r="H39" s="273"/>
      <c r="I39" s="267"/>
      <c r="J39" s="274"/>
      <c r="K39" s="267"/>
      <c r="M39" s="268" t="s">
        <v>937</v>
      </c>
      <c r="O39" s="257"/>
    </row>
    <row r="40" spans="1:80">
      <c r="A40" s="258">
        <v>22</v>
      </c>
      <c r="B40" s="259" t="s">
        <v>938</v>
      </c>
      <c r="C40" s="260" t="s">
        <v>939</v>
      </c>
      <c r="D40" s="261" t="s">
        <v>115</v>
      </c>
      <c r="E40" s="262">
        <v>10</v>
      </c>
      <c r="F40" s="262">
        <v>0</v>
      </c>
      <c r="G40" s="263">
        <f>E40*F40</f>
        <v>0</v>
      </c>
      <c r="H40" s="264">
        <v>0</v>
      </c>
      <c r="I40" s="265">
        <f>E40*H40</f>
        <v>0</v>
      </c>
      <c r="J40" s="264">
        <v>0</v>
      </c>
      <c r="K40" s="265">
        <f>E40*J40</f>
        <v>0</v>
      </c>
      <c r="O40" s="257">
        <v>2</v>
      </c>
      <c r="AA40" s="232">
        <v>1</v>
      </c>
      <c r="AB40" s="232">
        <v>1</v>
      </c>
      <c r="AC40" s="232">
        <v>1</v>
      </c>
      <c r="AZ40" s="232">
        <v>1</v>
      </c>
      <c r="BA40" s="232">
        <f>IF(AZ40=1,G40,0)</f>
        <v>0</v>
      </c>
      <c r="BB40" s="232">
        <f>IF(AZ40=2,G40,0)</f>
        <v>0</v>
      </c>
      <c r="BC40" s="232">
        <f>IF(AZ40=3,G40,0)</f>
        <v>0</v>
      </c>
      <c r="BD40" s="232">
        <f>IF(AZ40=4,G40,0)</f>
        <v>0</v>
      </c>
      <c r="BE40" s="232">
        <f>IF(AZ40=5,G40,0)</f>
        <v>0</v>
      </c>
      <c r="CA40" s="257">
        <v>1</v>
      </c>
      <c r="CB40" s="257">
        <v>1</v>
      </c>
    </row>
    <row r="41" spans="1:80">
      <c r="A41" s="258">
        <v>23</v>
      </c>
      <c r="B41" s="259" t="s">
        <v>935</v>
      </c>
      <c r="C41" s="260" t="s">
        <v>936</v>
      </c>
      <c r="D41" s="261" t="s">
        <v>118</v>
      </c>
      <c r="E41" s="262">
        <v>9.2225000000000001</v>
      </c>
      <c r="F41" s="262">
        <v>0</v>
      </c>
      <c r="G41" s="263">
        <f>E41*F41</f>
        <v>0</v>
      </c>
      <c r="H41" s="264">
        <v>0</v>
      </c>
      <c r="I41" s="265">
        <f>E41*H41</f>
        <v>0</v>
      </c>
      <c r="J41" s="264">
        <v>0</v>
      </c>
      <c r="K41" s="265">
        <f>E41*J41</f>
        <v>0</v>
      </c>
      <c r="O41" s="257">
        <v>2</v>
      </c>
      <c r="AA41" s="232">
        <v>1</v>
      </c>
      <c r="AB41" s="232">
        <v>1</v>
      </c>
      <c r="AC41" s="232">
        <v>1</v>
      </c>
      <c r="AZ41" s="232">
        <v>1</v>
      </c>
      <c r="BA41" s="232">
        <f>IF(AZ41=1,G41,0)</f>
        <v>0</v>
      </c>
      <c r="BB41" s="232">
        <f>IF(AZ41=2,G41,0)</f>
        <v>0</v>
      </c>
      <c r="BC41" s="232">
        <f>IF(AZ41=3,G41,0)</f>
        <v>0</v>
      </c>
      <c r="BD41" s="232">
        <f>IF(AZ41=4,G41,0)</f>
        <v>0</v>
      </c>
      <c r="BE41" s="232">
        <f>IF(AZ41=5,G41,0)</f>
        <v>0</v>
      </c>
      <c r="CA41" s="257">
        <v>1</v>
      </c>
      <c r="CB41" s="257">
        <v>1</v>
      </c>
    </row>
    <row r="42" spans="1:80">
      <c r="A42" s="266"/>
      <c r="B42" s="269"/>
      <c r="C42" s="325" t="s">
        <v>940</v>
      </c>
      <c r="D42" s="326"/>
      <c r="E42" s="270">
        <v>3.2286999999999999</v>
      </c>
      <c r="F42" s="271"/>
      <c r="G42" s="272"/>
      <c r="H42" s="273"/>
      <c r="I42" s="267"/>
      <c r="J42" s="274"/>
      <c r="K42" s="267"/>
      <c r="M42" s="268" t="s">
        <v>940</v>
      </c>
      <c r="O42" s="257"/>
    </row>
    <row r="43" spans="1:80">
      <c r="A43" s="266"/>
      <c r="B43" s="269"/>
      <c r="C43" s="325" t="s">
        <v>941</v>
      </c>
      <c r="D43" s="326"/>
      <c r="E43" s="270">
        <v>4.7249999999999996</v>
      </c>
      <c r="F43" s="271"/>
      <c r="G43" s="272"/>
      <c r="H43" s="273"/>
      <c r="I43" s="267"/>
      <c r="J43" s="274"/>
      <c r="K43" s="267"/>
      <c r="M43" s="268" t="s">
        <v>941</v>
      </c>
      <c r="O43" s="257"/>
    </row>
    <row r="44" spans="1:80">
      <c r="A44" s="266"/>
      <c r="B44" s="269"/>
      <c r="C44" s="325" t="s">
        <v>942</v>
      </c>
      <c r="D44" s="326"/>
      <c r="E44" s="270">
        <v>1.2687999999999999</v>
      </c>
      <c r="F44" s="271"/>
      <c r="G44" s="272"/>
      <c r="H44" s="273"/>
      <c r="I44" s="267"/>
      <c r="J44" s="274"/>
      <c r="K44" s="267"/>
      <c r="M44" s="268" t="s">
        <v>942</v>
      </c>
      <c r="O44" s="257"/>
    </row>
    <row r="45" spans="1:80">
      <c r="A45" s="258">
        <v>24</v>
      </c>
      <c r="B45" s="259" t="s">
        <v>943</v>
      </c>
      <c r="C45" s="260" t="s">
        <v>944</v>
      </c>
      <c r="D45" s="261" t="s">
        <v>262</v>
      </c>
      <c r="E45" s="262">
        <v>10.5</v>
      </c>
      <c r="F45" s="262">
        <v>0</v>
      </c>
      <c r="G45" s="263">
        <f>E45*F45</f>
        <v>0</v>
      </c>
      <c r="H45" s="264">
        <v>0</v>
      </c>
      <c r="I45" s="265">
        <f>E45*H45</f>
        <v>0</v>
      </c>
      <c r="J45" s="264">
        <v>0</v>
      </c>
      <c r="K45" s="265">
        <f>E45*J45</f>
        <v>0</v>
      </c>
      <c r="O45" s="257">
        <v>2</v>
      </c>
      <c r="AA45" s="232">
        <v>2</v>
      </c>
      <c r="AB45" s="232">
        <v>1</v>
      </c>
      <c r="AC45" s="232">
        <v>1</v>
      </c>
      <c r="AZ45" s="232">
        <v>1</v>
      </c>
      <c r="BA45" s="232">
        <f>IF(AZ45=1,G45,0)</f>
        <v>0</v>
      </c>
      <c r="BB45" s="232">
        <f>IF(AZ45=2,G45,0)</f>
        <v>0</v>
      </c>
      <c r="BC45" s="232">
        <f>IF(AZ45=3,G45,0)</f>
        <v>0</v>
      </c>
      <c r="BD45" s="232">
        <f>IF(AZ45=4,G45,0)</f>
        <v>0</v>
      </c>
      <c r="BE45" s="232">
        <f>IF(AZ45=5,G45,0)</f>
        <v>0</v>
      </c>
      <c r="CA45" s="257">
        <v>2</v>
      </c>
      <c r="CB45" s="257">
        <v>1</v>
      </c>
    </row>
    <row r="46" spans="1:80">
      <c r="A46" s="258">
        <v>25</v>
      </c>
      <c r="B46" s="259" t="s">
        <v>945</v>
      </c>
      <c r="C46" s="260" t="s">
        <v>946</v>
      </c>
      <c r="D46" s="261" t="s">
        <v>262</v>
      </c>
      <c r="E46" s="262">
        <v>8.15</v>
      </c>
      <c r="F46" s="262">
        <v>0</v>
      </c>
      <c r="G46" s="263">
        <f>E46*F46</f>
        <v>0</v>
      </c>
      <c r="H46" s="264">
        <v>0</v>
      </c>
      <c r="I46" s="265">
        <f>E46*H46</f>
        <v>0</v>
      </c>
      <c r="J46" s="264">
        <v>0</v>
      </c>
      <c r="K46" s="265">
        <f>E46*J46</f>
        <v>0</v>
      </c>
      <c r="O46" s="257">
        <v>2</v>
      </c>
      <c r="AA46" s="232">
        <v>2</v>
      </c>
      <c r="AB46" s="232">
        <v>1</v>
      </c>
      <c r="AC46" s="232">
        <v>1</v>
      </c>
      <c r="AZ46" s="232">
        <v>1</v>
      </c>
      <c r="BA46" s="232">
        <f>IF(AZ46=1,G46,0)</f>
        <v>0</v>
      </c>
      <c r="BB46" s="232">
        <f>IF(AZ46=2,G46,0)</f>
        <v>0</v>
      </c>
      <c r="BC46" s="232">
        <f>IF(AZ46=3,G46,0)</f>
        <v>0</v>
      </c>
      <c r="BD46" s="232">
        <f>IF(AZ46=4,G46,0)</f>
        <v>0</v>
      </c>
      <c r="BE46" s="232">
        <f>IF(AZ46=5,G46,0)</f>
        <v>0</v>
      </c>
      <c r="CA46" s="257">
        <v>2</v>
      </c>
      <c r="CB46" s="257">
        <v>1</v>
      </c>
    </row>
    <row r="47" spans="1:80">
      <c r="A47" s="258">
        <v>26</v>
      </c>
      <c r="B47" s="259" t="s">
        <v>947</v>
      </c>
      <c r="C47" s="260" t="s">
        <v>948</v>
      </c>
      <c r="D47" s="261" t="s">
        <v>262</v>
      </c>
      <c r="E47" s="262">
        <v>8.25</v>
      </c>
      <c r="F47" s="262">
        <v>0</v>
      </c>
      <c r="G47" s="263">
        <f>E47*F47</f>
        <v>0</v>
      </c>
      <c r="H47" s="264">
        <v>0</v>
      </c>
      <c r="I47" s="265">
        <f>E47*H47</f>
        <v>0</v>
      </c>
      <c r="J47" s="264">
        <v>0</v>
      </c>
      <c r="K47" s="265">
        <f>E47*J47</f>
        <v>0</v>
      </c>
      <c r="O47" s="257">
        <v>2</v>
      </c>
      <c r="AA47" s="232">
        <v>2</v>
      </c>
      <c r="AB47" s="232">
        <v>1</v>
      </c>
      <c r="AC47" s="232">
        <v>1</v>
      </c>
      <c r="AZ47" s="232">
        <v>1</v>
      </c>
      <c r="BA47" s="232">
        <f>IF(AZ47=1,G47,0)</f>
        <v>0</v>
      </c>
      <c r="BB47" s="232">
        <f>IF(AZ47=2,G47,0)</f>
        <v>0</v>
      </c>
      <c r="BC47" s="232">
        <f>IF(AZ47=3,G47,0)</f>
        <v>0</v>
      </c>
      <c r="BD47" s="232">
        <f>IF(AZ47=4,G47,0)</f>
        <v>0</v>
      </c>
      <c r="BE47" s="232">
        <f>IF(AZ47=5,G47,0)</f>
        <v>0</v>
      </c>
      <c r="CA47" s="257">
        <v>2</v>
      </c>
      <c r="CB47" s="257">
        <v>1</v>
      </c>
    </row>
    <row r="48" spans="1:80">
      <c r="A48" s="258">
        <v>27</v>
      </c>
      <c r="B48" s="259" t="s">
        <v>949</v>
      </c>
      <c r="C48" s="260" t="s">
        <v>950</v>
      </c>
      <c r="D48" s="261" t="s">
        <v>112</v>
      </c>
      <c r="E48" s="262">
        <v>6.9375</v>
      </c>
      <c r="F48" s="262">
        <v>0</v>
      </c>
      <c r="G48" s="263">
        <f>E48*F48</f>
        <v>0</v>
      </c>
      <c r="H48" s="264">
        <v>0</v>
      </c>
      <c r="I48" s="265">
        <f>E48*H48</f>
        <v>0</v>
      </c>
      <c r="J48" s="264">
        <v>0</v>
      </c>
      <c r="K48" s="265">
        <f>E48*J48</f>
        <v>0</v>
      </c>
      <c r="O48" s="257">
        <v>2</v>
      </c>
      <c r="AA48" s="232">
        <v>2</v>
      </c>
      <c r="AB48" s="232">
        <v>1</v>
      </c>
      <c r="AC48" s="232">
        <v>1</v>
      </c>
      <c r="AZ48" s="232">
        <v>1</v>
      </c>
      <c r="BA48" s="232">
        <f>IF(AZ48=1,G48,0)</f>
        <v>0</v>
      </c>
      <c r="BB48" s="232">
        <f>IF(AZ48=2,G48,0)</f>
        <v>0</v>
      </c>
      <c r="BC48" s="232">
        <f>IF(AZ48=3,G48,0)</f>
        <v>0</v>
      </c>
      <c r="BD48" s="232">
        <f>IF(AZ48=4,G48,0)</f>
        <v>0</v>
      </c>
      <c r="BE48" s="232">
        <f>IF(AZ48=5,G48,0)</f>
        <v>0</v>
      </c>
      <c r="CA48" s="257">
        <v>2</v>
      </c>
      <c r="CB48" s="257">
        <v>1</v>
      </c>
    </row>
    <row r="49" spans="1:80">
      <c r="A49" s="266"/>
      <c r="B49" s="269"/>
      <c r="C49" s="325" t="s">
        <v>951</v>
      </c>
      <c r="D49" s="326"/>
      <c r="E49" s="270">
        <v>2.7374999999999998</v>
      </c>
      <c r="F49" s="271"/>
      <c r="G49" s="272"/>
      <c r="H49" s="273"/>
      <c r="I49" s="267"/>
      <c r="J49" s="274"/>
      <c r="K49" s="267"/>
      <c r="M49" s="268" t="s">
        <v>951</v>
      </c>
      <c r="O49" s="257"/>
    </row>
    <row r="50" spans="1:80">
      <c r="A50" s="266"/>
      <c r="B50" s="269"/>
      <c r="C50" s="325" t="s">
        <v>952</v>
      </c>
      <c r="D50" s="326"/>
      <c r="E50" s="270">
        <v>4.2</v>
      </c>
      <c r="F50" s="271"/>
      <c r="G50" s="272"/>
      <c r="H50" s="273"/>
      <c r="I50" s="267"/>
      <c r="J50" s="274"/>
      <c r="K50" s="267"/>
      <c r="M50" s="268" t="s">
        <v>952</v>
      </c>
      <c r="O50" s="257"/>
    </row>
    <row r="51" spans="1:80">
      <c r="A51" s="258">
        <v>28</v>
      </c>
      <c r="B51" s="259" t="s">
        <v>953</v>
      </c>
      <c r="C51" s="260" t="s">
        <v>954</v>
      </c>
      <c r="D51" s="261" t="s">
        <v>112</v>
      </c>
      <c r="E51" s="262">
        <v>311.02999999999997</v>
      </c>
      <c r="F51" s="262">
        <v>0</v>
      </c>
      <c r="G51" s="263">
        <f>E51*F51</f>
        <v>0</v>
      </c>
      <c r="H51" s="264">
        <v>0</v>
      </c>
      <c r="I51" s="265">
        <f>E51*H51</f>
        <v>0</v>
      </c>
      <c r="J51" s="264"/>
      <c r="K51" s="265">
        <f>E51*J51</f>
        <v>0</v>
      </c>
      <c r="O51" s="257">
        <v>2</v>
      </c>
      <c r="AA51" s="232">
        <v>12</v>
      </c>
      <c r="AB51" s="232">
        <v>0</v>
      </c>
      <c r="AC51" s="232">
        <v>28</v>
      </c>
      <c r="AZ51" s="232">
        <v>1</v>
      </c>
      <c r="BA51" s="232">
        <f>IF(AZ51=1,G51,0)</f>
        <v>0</v>
      </c>
      <c r="BB51" s="232">
        <f>IF(AZ51=2,G51,0)</f>
        <v>0</v>
      </c>
      <c r="BC51" s="232">
        <f>IF(AZ51=3,G51,0)</f>
        <v>0</v>
      </c>
      <c r="BD51" s="232">
        <f>IF(AZ51=4,G51,0)</f>
        <v>0</v>
      </c>
      <c r="BE51" s="232">
        <f>IF(AZ51=5,G51,0)</f>
        <v>0</v>
      </c>
      <c r="CA51" s="257">
        <v>12</v>
      </c>
      <c r="CB51" s="257">
        <v>0</v>
      </c>
    </row>
    <row r="52" spans="1:80">
      <c r="A52" s="266"/>
      <c r="B52" s="269"/>
      <c r="C52" s="325" t="s">
        <v>955</v>
      </c>
      <c r="D52" s="326"/>
      <c r="E52" s="270">
        <v>98.5</v>
      </c>
      <c r="F52" s="271"/>
      <c r="G52" s="272"/>
      <c r="H52" s="273"/>
      <c r="I52" s="267"/>
      <c r="J52" s="274"/>
      <c r="K52" s="267"/>
      <c r="M52" s="268" t="s">
        <v>955</v>
      </c>
      <c r="O52" s="257"/>
    </row>
    <row r="53" spans="1:80">
      <c r="A53" s="266"/>
      <c r="B53" s="269"/>
      <c r="C53" s="325" t="s">
        <v>956</v>
      </c>
      <c r="D53" s="326"/>
      <c r="E53" s="270">
        <v>104.1</v>
      </c>
      <c r="F53" s="271"/>
      <c r="G53" s="272"/>
      <c r="H53" s="273"/>
      <c r="I53" s="267"/>
      <c r="J53" s="274"/>
      <c r="K53" s="267"/>
      <c r="M53" s="268" t="s">
        <v>956</v>
      </c>
      <c r="O53" s="257"/>
    </row>
    <row r="54" spans="1:80">
      <c r="A54" s="266"/>
      <c r="B54" s="269"/>
      <c r="C54" s="325" t="s">
        <v>957</v>
      </c>
      <c r="D54" s="326"/>
      <c r="E54" s="270">
        <v>108.43</v>
      </c>
      <c r="F54" s="271"/>
      <c r="G54" s="272"/>
      <c r="H54" s="273"/>
      <c r="I54" s="267"/>
      <c r="J54" s="274"/>
      <c r="K54" s="267"/>
      <c r="M54" s="268" t="s">
        <v>957</v>
      </c>
      <c r="O54" s="257"/>
    </row>
    <row r="55" spans="1:80">
      <c r="A55" s="258">
        <v>29</v>
      </c>
      <c r="B55" s="259" t="s">
        <v>958</v>
      </c>
      <c r="C55" s="260" t="s">
        <v>959</v>
      </c>
      <c r="D55" s="261" t="s">
        <v>112</v>
      </c>
      <c r="E55" s="262">
        <v>4.25</v>
      </c>
      <c r="F55" s="262">
        <v>0</v>
      </c>
      <c r="G55" s="263">
        <f>E55*F55</f>
        <v>0</v>
      </c>
      <c r="H55" s="264">
        <v>0</v>
      </c>
      <c r="I55" s="265">
        <f>E55*H55</f>
        <v>0</v>
      </c>
      <c r="J55" s="264">
        <v>0</v>
      </c>
      <c r="K55" s="265">
        <f>E55*J55</f>
        <v>0</v>
      </c>
      <c r="O55" s="257">
        <v>2</v>
      </c>
      <c r="AA55" s="232">
        <v>1</v>
      </c>
      <c r="AB55" s="232">
        <v>1</v>
      </c>
      <c r="AC55" s="232">
        <v>1</v>
      </c>
      <c r="AZ55" s="232">
        <v>1</v>
      </c>
      <c r="BA55" s="232">
        <f>IF(AZ55=1,G55,0)</f>
        <v>0</v>
      </c>
      <c r="BB55" s="232">
        <f>IF(AZ55=2,G55,0)</f>
        <v>0</v>
      </c>
      <c r="BC55" s="232">
        <f>IF(AZ55=3,G55,0)</f>
        <v>0</v>
      </c>
      <c r="BD55" s="232">
        <f>IF(AZ55=4,G55,0)</f>
        <v>0</v>
      </c>
      <c r="BE55" s="232">
        <f>IF(AZ55=5,G55,0)</f>
        <v>0</v>
      </c>
      <c r="CA55" s="257">
        <v>1</v>
      </c>
      <c r="CB55" s="257">
        <v>1</v>
      </c>
    </row>
    <row r="56" spans="1:80">
      <c r="A56" s="258">
        <v>30</v>
      </c>
      <c r="B56" s="259" t="s">
        <v>960</v>
      </c>
      <c r="C56" s="260" t="s">
        <v>961</v>
      </c>
      <c r="D56" s="261" t="s">
        <v>115</v>
      </c>
      <c r="E56" s="262">
        <v>2</v>
      </c>
      <c r="F56" s="262">
        <v>0</v>
      </c>
      <c r="G56" s="263">
        <f>E56*F56</f>
        <v>0</v>
      </c>
      <c r="H56" s="264">
        <v>0</v>
      </c>
      <c r="I56" s="265">
        <f>E56*H56</f>
        <v>0</v>
      </c>
      <c r="J56" s="264">
        <v>0</v>
      </c>
      <c r="K56" s="265">
        <f>E56*J56</f>
        <v>0</v>
      </c>
      <c r="O56" s="257">
        <v>2</v>
      </c>
      <c r="AA56" s="232">
        <v>1</v>
      </c>
      <c r="AB56" s="232">
        <v>1</v>
      </c>
      <c r="AC56" s="232">
        <v>1</v>
      </c>
      <c r="AZ56" s="232">
        <v>1</v>
      </c>
      <c r="BA56" s="232">
        <f>IF(AZ56=1,G56,0)</f>
        <v>0</v>
      </c>
      <c r="BB56" s="232">
        <f>IF(AZ56=2,G56,0)</f>
        <v>0</v>
      </c>
      <c r="BC56" s="232">
        <f>IF(AZ56=3,G56,0)</f>
        <v>0</v>
      </c>
      <c r="BD56" s="232">
        <f>IF(AZ56=4,G56,0)</f>
        <v>0</v>
      </c>
      <c r="BE56" s="232">
        <f>IF(AZ56=5,G56,0)</f>
        <v>0</v>
      </c>
      <c r="CA56" s="257">
        <v>1</v>
      </c>
      <c r="CB56" s="257">
        <v>1</v>
      </c>
    </row>
    <row r="57" spans="1:80" ht="20.399999999999999">
      <c r="A57" s="258">
        <v>31</v>
      </c>
      <c r="B57" s="259" t="s">
        <v>962</v>
      </c>
      <c r="C57" s="260" t="s">
        <v>963</v>
      </c>
      <c r="D57" s="261" t="s">
        <v>115</v>
      </c>
      <c r="E57" s="262">
        <v>1</v>
      </c>
      <c r="F57" s="262">
        <v>0</v>
      </c>
      <c r="G57" s="263">
        <f>E57*F57</f>
        <v>0</v>
      </c>
      <c r="H57" s="264">
        <v>0</v>
      </c>
      <c r="I57" s="265">
        <f>E57*H57</f>
        <v>0</v>
      </c>
      <c r="J57" s="264"/>
      <c r="K57" s="265">
        <f>E57*J57</f>
        <v>0</v>
      </c>
      <c r="O57" s="257">
        <v>2</v>
      </c>
      <c r="AA57" s="232">
        <v>12</v>
      </c>
      <c r="AB57" s="232">
        <v>0</v>
      </c>
      <c r="AC57" s="232">
        <v>31</v>
      </c>
      <c r="AZ57" s="232">
        <v>1</v>
      </c>
      <c r="BA57" s="232">
        <f>IF(AZ57=1,G57,0)</f>
        <v>0</v>
      </c>
      <c r="BB57" s="232">
        <f>IF(AZ57=2,G57,0)</f>
        <v>0</v>
      </c>
      <c r="BC57" s="232">
        <f>IF(AZ57=3,G57,0)</f>
        <v>0</v>
      </c>
      <c r="BD57" s="232">
        <f>IF(AZ57=4,G57,0)</f>
        <v>0</v>
      </c>
      <c r="BE57" s="232">
        <f>IF(AZ57=5,G57,0)</f>
        <v>0</v>
      </c>
      <c r="CA57" s="257">
        <v>12</v>
      </c>
      <c r="CB57" s="257">
        <v>0</v>
      </c>
    </row>
    <row r="58" spans="1:80">
      <c r="A58" s="275"/>
      <c r="B58" s="276" t="s">
        <v>101</v>
      </c>
      <c r="C58" s="277" t="s">
        <v>442</v>
      </c>
      <c r="D58" s="278"/>
      <c r="E58" s="279"/>
      <c r="F58" s="280"/>
      <c r="G58" s="281">
        <f>SUM(G20:G57)</f>
        <v>0</v>
      </c>
      <c r="H58" s="282"/>
      <c r="I58" s="283">
        <f>SUM(I20:I57)</f>
        <v>0</v>
      </c>
      <c r="J58" s="282"/>
      <c r="K58" s="283">
        <f>SUM(K20:K57)</f>
        <v>0</v>
      </c>
      <c r="O58" s="257">
        <v>4</v>
      </c>
      <c r="BA58" s="284">
        <f>SUM(BA20:BA57)</f>
        <v>0</v>
      </c>
      <c r="BB58" s="284">
        <f>SUM(BB20:BB57)</f>
        <v>0</v>
      </c>
      <c r="BC58" s="284">
        <f>SUM(BC20:BC57)</f>
        <v>0</v>
      </c>
      <c r="BD58" s="284">
        <f>SUM(BD20:BD57)</f>
        <v>0</v>
      </c>
      <c r="BE58" s="284">
        <f>SUM(BE20:BE57)</f>
        <v>0</v>
      </c>
    </row>
    <row r="59" spans="1:80">
      <c r="A59" s="247" t="s">
        <v>97</v>
      </c>
      <c r="B59" s="248" t="s">
        <v>450</v>
      </c>
      <c r="C59" s="249" t="s">
        <v>451</v>
      </c>
      <c r="D59" s="250"/>
      <c r="E59" s="251"/>
      <c r="F59" s="251"/>
      <c r="G59" s="252"/>
      <c r="H59" s="253"/>
      <c r="I59" s="254"/>
      <c r="J59" s="255"/>
      <c r="K59" s="256"/>
      <c r="O59" s="257">
        <v>1</v>
      </c>
    </row>
    <row r="60" spans="1:80">
      <c r="A60" s="258">
        <v>32</v>
      </c>
      <c r="B60" s="259" t="s">
        <v>964</v>
      </c>
      <c r="C60" s="260" t="s">
        <v>965</v>
      </c>
      <c r="D60" s="261" t="s">
        <v>112</v>
      </c>
      <c r="E60" s="262">
        <v>7.7539999999999996</v>
      </c>
      <c r="F60" s="262">
        <v>0</v>
      </c>
      <c r="G60" s="263">
        <f>E60*F60</f>
        <v>0</v>
      </c>
      <c r="H60" s="264">
        <v>0</v>
      </c>
      <c r="I60" s="265">
        <f>E60*H60</f>
        <v>0</v>
      </c>
      <c r="J60" s="264">
        <v>0</v>
      </c>
      <c r="K60" s="265">
        <f>E60*J60</f>
        <v>0</v>
      </c>
      <c r="O60" s="257">
        <v>2</v>
      </c>
      <c r="AA60" s="232">
        <v>2</v>
      </c>
      <c r="AB60" s="232">
        <v>1</v>
      </c>
      <c r="AC60" s="232">
        <v>1</v>
      </c>
      <c r="AZ60" s="232">
        <v>1</v>
      </c>
      <c r="BA60" s="232">
        <f>IF(AZ60=1,G60,0)</f>
        <v>0</v>
      </c>
      <c r="BB60" s="232">
        <f>IF(AZ60=2,G60,0)</f>
        <v>0</v>
      </c>
      <c r="BC60" s="232">
        <f>IF(AZ60=3,G60,0)</f>
        <v>0</v>
      </c>
      <c r="BD60" s="232">
        <f>IF(AZ60=4,G60,0)</f>
        <v>0</v>
      </c>
      <c r="BE60" s="232">
        <f>IF(AZ60=5,G60,0)</f>
        <v>0</v>
      </c>
      <c r="CA60" s="257">
        <v>2</v>
      </c>
      <c r="CB60" s="257">
        <v>1</v>
      </c>
    </row>
    <row r="61" spans="1:80">
      <c r="A61" s="266"/>
      <c r="B61" s="269"/>
      <c r="C61" s="325" t="s">
        <v>966</v>
      </c>
      <c r="D61" s="326"/>
      <c r="E61" s="270">
        <v>2.024</v>
      </c>
      <c r="F61" s="271"/>
      <c r="G61" s="272"/>
      <c r="H61" s="273"/>
      <c r="I61" s="267"/>
      <c r="J61" s="274"/>
      <c r="K61" s="267"/>
      <c r="M61" s="268" t="s">
        <v>966</v>
      </c>
      <c r="O61" s="257"/>
    </row>
    <row r="62" spans="1:80">
      <c r="A62" s="266"/>
      <c r="B62" s="269"/>
      <c r="C62" s="325" t="s">
        <v>967</v>
      </c>
      <c r="D62" s="326"/>
      <c r="E62" s="270">
        <v>5.25</v>
      </c>
      <c r="F62" s="271"/>
      <c r="G62" s="272"/>
      <c r="H62" s="273"/>
      <c r="I62" s="267"/>
      <c r="J62" s="274"/>
      <c r="K62" s="267"/>
      <c r="M62" s="268" t="s">
        <v>967</v>
      </c>
      <c r="O62" s="257"/>
    </row>
    <row r="63" spans="1:80">
      <c r="A63" s="266"/>
      <c r="B63" s="269"/>
      <c r="C63" s="325" t="s">
        <v>968</v>
      </c>
      <c r="D63" s="326"/>
      <c r="E63" s="270">
        <v>0.48</v>
      </c>
      <c r="F63" s="271"/>
      <c r="G63" s="272"/>
      <c r="H63" s="273"/>
      <c r="I63" s="267"/>
      <c r="J63" s="274"/>
      <c r="K63" s="267"/>
      <c r="M63" s="268" t="s">
        <v>968</v>
      </c>
      <c r="O63" s="257"/>
    </row>
    <row r="64" spans="1:80">
      <c r="A64" s="258">
        <v>33</v>
      </c>
      <c r="B64" s="259" t="s">
        <v>969</v>
      </c>
      <c r="C64" s="260" t="s">
        <v>970</v>
      </c>
      <c r="D64" s="261" t="s">
        <v>112</v>
      </c>
      <c r="E64" s="262">
        <v>2.3624999999999998</v>
      </c>
      <c r="F64" s="262">
        <v>0</v>
      </c>
      <c r="G64" s="263">
        <f>E64*F64</f>
        <v>0</v>
      </c>
      <c r="H64" s="264">
        <v>0</v>
      </c>
      <c r="I64" s="265">
        <f>E64*H64</f>
        <v>0</v>
      </c>
      <c r="J64" s="264">
        <v>0</v>
      </c>
      <c r="K64" s="265">
        <f>E64*J64</f>
        <v>0</v>
      </c>
      <c r="O64" s="257">
        <v>2</v>
      </c>
      <c r="AA64" s="232">
        <v>2</v>
      </c>
      <c r="AB64" s="232">
        <v>1</v>
      </c>
      <c r="AC64" s="232">
        <v>1</v>
      </c>
      <c r="AZ64" s="232">
        <v>1</v>
      </c>
      <c r="BA64" s="232">
        <f>IF(AZ64=1,G64,0)</f>
        <v>0</v>
      </c>
      <c r="BB64" s="232">
        <f>IF(AZ64=2,G64,0)</f>
        <v>0</v>
      </c>
      <c r="BC64" s="232">
        <f>IF(AZ64=3,G64,0)</f>
        <v>0</v>
      </c>
      <c r="BD64" s="232">
        <f>IF(AZ64=4,G64,0)</f>
        <v>0</v>
      </c>
      <c r="BE64" s="232">
        <f>IF(AZ64=5,G64,0)</f>
        <v>0</v>
      </c>
      <c r="CA64" s="257">
        <v>2</v>
      </c>
      <c r="CB64" s="257">
        <v>1</v>
      </c>
    </row>
    <row r="65" spans="1:80">
      <c r="A65" s="266"/>
      <c r="B65" s="269"/>
      <c r="C65" s="325" t="s">
        <v>971</v>
      </c>
      <c r="D65" s="326"/>
      <c r="E65" s="270">
        <v>0</v>
      </c>
      <c r="F65" s="271"/>
      <c r="G65" s="272"/>
      <c r="H65" s="273"/>
      <c r="I65" s="267"/>
      <c r="J65" s="274"/>
      <c r="K65" s="267"/>
      <c r="M65" s="268" t="s">
        <v>971</v>
      </c>
      <c r="O65" s="257"/>
    </row>
    <row r="66" spans="1:80">
      <c r="A66" s="266"/>
      <c r="B66" s="269"/>
      <c r="C66" s="325" t="s">
        <v>972</v>
      </c>
      <c r="D66" s="326"/>
      <c r="E66" s="270">
        <v>1.2150000000000001</v>
      </c>
      <c r="F66" s="271"/>
      <c r="G66" s="272"/>
      <c r="H66" s="273"/>
      <c r="I66" s="267"/>
      <c r="J66" s="274"/>
      <c r="K66" s="267"/>
      <c r="M66" s="268" t="s">
        <v>972</v>
      </c>
      <c r="O66" s="257"/>
    </row>
    <row r="67" spans="1:80">
      <c r="A67" s="266"/>
      <c r="B67" s="269"/>
      <c r="C67" s="325" t="s">
        <v>973</v>
      </c>
      <c r="D67" s="326"/>
      <c r="E67" s="270">
        <v>0.54</v>
      </c>
      <c r="F67" s="271"/>
      <c r="G67" s="272"/>
      <c r="H67" s="273"/>
      <c r="I67" s="267"/>
      <c r="J67" s="274"/>
      <c r="K67" s="267"/>
      <c r="M67" s="268" t="s">
        <v>973</v>
      </c>
      <c r="O67" s="257"/>
    </row>
    <row r="68" spans="1:80">
      <c r="A68" s="266"/>
      <c r="B68" s="269"/>
      <c r="C68" s="325" t="s">
        <v>974</v>
      </c>
      <c r="D68" s="326"/>
      <c r="E68" s="270">
        <v>0.60750000000000004</v>
      </c>
      <c r="F68" s="271"/>
      <c r="G68" s="272"/>
      <c r="H68" s="273"/>
      <c r="I68" s="267"/>
      <c r="J68" s="274"/>
      <c r="K68" s="267"/>
      <c r="M68" s="268" t="s">
        <v>974</v>
      </c>
      <c r="O68" s="257"/>
    </row>
    <row r="69" spans="1:80">
      <c r="A69" s="258">
        <v>34</v>
      </c>
      <c r="B69" s="259" t="s">
        <v>975</v>
      </c>
      <c r="C69" s="260" t="s">
        <v>976</v>
      </c>
      <c r="D69" s="261" t="s">
        <v>153</v>
      </c>
      <c r="E69" s="262">
        <v>7.23</v>
      </c>
      <c r="F69" s="262">
        <v>0</v>
      </c>
      <c r="G69" s="263">
        <f t="shared" ref="G69:G77" si="8">E69*F69</f>
        <v>0</v>
      </c>
      <c r="H69" s="264">
        <v>0</v>
      </c>
      <c r="I69" s="265">
        <f t="shared" ref="I69:I77" si="9">E69*H69</f>
        <v>0</v>
      </c>
      <c r="J69" s="264">
        <v>0</v>
      </c>
      <c r="K69" s="265">
        <f t="shared" ref="K69:K77" si="10">E69*J69</f>
        <v>0</v>
      </c>
      <c r="O69" s="257">
        <v>2</v>
      </c>
      <c r="AA69" s="232">
        <v>1</v>
      </c>
      <c r="AB69" s="232">
        <v>1</v>
      </c>
      <c r="AC69" s="232">
        <v>1</v>
      </c>
      <c r="AZ69" s="232">
        <v>1</v>
      </c>
      <c r="BA69" s="232">
        <f t="shared" ref="BA69:BA77" si="11">IF(AZ69=1,G69,0)</f>
        <v>0</v>
      </c>
      <c r="BB69" s="232">
        <f t="shared" ref="BB69:BB77" si="12">IF(AZ69=2,G69,0)</f>
        <v>0</v>
      </c>
      <c r="BC69" s="232">
        <f t="shared" ref="BC69:BC77" si="13">IF(AZ69=3,G69,0)</f>
        <v>0</v>
      </c>
      <c r="BD69" s="232">
        <f t="shared" ref="BD69:BD77" si="14">IF(AZ69=4,G69,0)</f>
        <v>0</v>
      </c>
      <c r="BE69" s="232">
        <f t="shared" ref="BE69:BE77" si="15">IF(AZ69=5,G69,0)</f>
        <v>0</v>
      </c>
      <c r="CA69" s="257">
        <v>1</v>
      </c>
      <c r="CB69" s="257">
        <v>1</v>
      </c>
    </row>
    <row r="70" spans="1:80">
      <c r="A70" s="258">
        <v>35</v>
      </c>
      <c r="B70" s="259" t="s">
        <v>977</v>
      </c>
      <c r="C70" s="260" t="s">
        <v>978</v>
      </c>
      <c r="D70" s="261" t="s">
        <v>115</v>
      </c>
      <c r="E70" s="262">
        <v>8</v>
      </c>
      <c r="F70" s="262">
        <v>0</v>
      </c>
      <c r="G70" s="263">
        <f t="shared" si="8"/>
        <v>0</v>
      </c>
      <c r="H70" s="264">
        <v>0</v>
      </c>
      <c r="I70" s="265">
        <f t="shared" si="9"/>
        <v>0</v>
      </c>
      <c r="J70" s="264">
        <v>0</v>
      </c>
      <c r="K70" s="265">
        <f t="shared" si="10"/>
        <v>0</v>
      </c>
      <c r="O70" s="257">
        <v>2</v>
      </c>
      <c r="AA70" s="232">
        <v>2</v>
      </c>
      <c r="AB70" s="232">
        <v>1</v>
      </c>
      <c r="AC70" s="232">
        <v>1</v>
      </c>
      <c r="AZ70" s="232">
        <v>1</v>
      </c>
      <c r="BA70" s="232">
        <f t="shared" si="11"/>
        <v>0</v>
      </c>
      <c r="BB70" s="232">
        <f t="shared" si="12"/>
        <v>0</v>
      </c>
      <c r="BC70" s="232">
        <f t="shared" si="13"/>
        <v>0</v>
      </c>
      <c r="BD70" s="232">
        <f t="shared" si="14"/>
        <v>0</v>
      </c>
      <c r="BE70" s="232">
        <f t="shared" si="15"/>
        <v>0</v>
      </c>
      <c r="CA70" s="257">
        <v>2</v>
      </c>
      <c r="CB70" s="257">
        <v>1</v>
      </c>
    </row>
    <row r="71" spans="1:80">
      <c r="A71" s="258">
        <v>36</v>
      </c>
      <c r="B71" s="259" t="s">
        <v>979</v>
      </c>
      <c r="C71" s="260" t="s">
        <v>980</v>
      </c>
      <c r="D71" s="261" t="s">
        <v>112</v>
      </c>
      <c r="E71" s="262">
        <v>98</v>
      </c>
      <c r="F71" s="262">
        <v>0</v>
      </c>
      <c r="G71" s="263">
        <f t="shared" si="8"/>
        <v>0</v>
      </c>
      <c r="H71" s="264">
        <v>0</v>
      </c>
      <c r="I71" s="265">
        <f t="shared" si="9"/>
        <v>0</v>
      </c>
      <c r="J71" s="264">
        <v>0</v>
      </c>
      <c r="K71" s="265">
        <f t="shared" si="10"/>
        <v>0</v>
      </c>
      <c r="O71" s="257">
        <v>2</v>
      </c>
      <c r="AA71" s="232">
        <v>2</v>
      </c>
      <c r="AB71" s="232">
        <v>1</v>
      </c>
      <c r="AC71" s="232">
        <v>1</v>
      </c>
      <c r="AZ71" s="232">
        <v>1</v>
      </c>
      <c r="BA71" s="232">
        <f t="shared" si="11"/>
        <v>0</v>
      </c>
      <c r="BB71" s="232">
        <f t="shared" si="12"/>
        <v>0</v>
      </c>
      <c r="BC71" s="232">
        <f t="shared" si="13"/>
        <v>0</v>
      </c>
      <c r="BD71" s="232">
        <f t="shared" si="14"/>
        <v>0</v>
      </c>
      <c r="BE71" s="232">
        <f t="shared" si="15"/>
        <v>0</v>
      </c>
      <c r="CA71" s="257">
        <v>2</v>
      </c>
      <c r="CB71" s="257">
        <v>1</v>
      </c>
    </row>
    <row r="72" spans="1:80">
      <c r="A72" s="258">
        <v>37</v>
      </c>
      <c r="B72" s="259" t="s">
        <v>981</v>
      </c>
      <c r="C72" s="260" t="s">
        <v>982</v>
      </c>
      <c r="D72" s="261" t="s">
        <v>112</v>
      </c>
      <c r="E72" s="262">
        <v>178</v>
      </c>
      <c r="F72" s="262">
        <v>0</v>
      </c>
      <c r="G72" s="263">
        <f t="shared" si="8"/>
        <v>0</v>
      </c>
      <c r="H72" s="264">
        <v>0</v>
      </c>
      <c r="I72" s="265">
        <f t="shared" si="9"/>
        <v>0</v>
      </c>
      <c r="J72" s="264">
        <v>0</v>
      </c>
      <c r="K72" s="265">
        <f t="shared" si="10"/>
        <v>0</v>
      </c>
      <c r="O72" s="257">
        <v>2</v>
      </c>
      <c r="AA72" s="232">
        <v>2</v>
      </c>
      <c r="AB72" s="232">
        <v>1</v>
      </c>
      <c r="AC72" s="232">
        <v>1</v>
      </c>
      <c r="AZ72" s="232">
        <v>1</v>
      </c>
      <c r="BA72" s="232">
        <f t="shared" si="11"/>
        <v>0</v>
      </c>
      <c r="BB72" s="232">
        <f t="shared" si="12"/>
        <v>0</v>
      </c>
      <c r="BC72" s="232">
        <f t="shared" si="13"/>
        <v>0</v>
      </c>
      <c r="BD72" s="232">
        <f t="shared" si="14"/>
        <v>0</v>
      </c>
      <c r="BE72" s="232">
        <f t="shared" si="15"/>
        <v>0</v>
      </c>
      <c r="CA72" s="257">
        <v>2</v>
      </c>
      <c r="CB72" s="257">
        <v>1</v>
      </c>
    </row>
    <row r="73" spans="1:80">
      <c r="A73" s="258">
        <v>38</v>
      </c>
      <c r="B73" s="259" t="s">
        <v>983</v>
      </c>
      <c r="C73" s="260" t="s">
        <v>984</v>
      </c>
      <c r="D73" s="261" t="s">
        <v>112</v>
      </c>
      <c r="E73" s="262">
        <v>50</v>
      </c>
      <c r="F73" s="262">
        <v>0</v>
      </c>
      <c r="G73" s="263">
        <f t="shared" si="8"/>
        <v>0</v>
      </c>
      <c r="H73" s="264">
        <v>0</v>
      </c>
      <c r="I73" s="265">
        <f t="shared" si="9"/>
        <v>0</v>
      </c>
      <c r="J73" s="264">
        <v>0</v>
      </c>
      <c r="K73" s="265">
        <f t="shared" si="10"/>
        <v>0</v>
      </c>
      <c r="O73" s="257">
        <v>2</v>
      </c>
      <c r="AA73" s="232">
        <v>2</v>
      </c>
      <c r="AB73" s="232">
        <v>1</v>
      </c>
      <c r="AC73" s="232">
        <v>1</v>
      </c>
      <c r="AZ73" s="232">
        <v>1</v>
      </c>
      <c r="BA73" s="232">
        <f t="shared" si="11"/>
        <v>0</v>
      </c>
      <c r="BB73" s="232">
        <f t="shared" si="12"/>
        <v>0</v>
      </c>
      <c r="BC73" s="232">
        <f t="shared" si="13"/>
        <v>0</v>
      </c>
      <c r="BD73" s="232">
        <f t="shared" si="14"/>
        <v>0</v>
      </c>
      <c r="BE73" s="232">
        <f t="shared" si="15"/>
        <v>0</v>
      </c>
      <c r="CA73" s="257">
        <v>2</v>
      </c>
      <c r="CB73" s="257">
        <v>1</v>
      </c>
    </row>
    <row r="74" spans="1:80">
      <c r="A74" s="258">
        <v>39</v>
      </c>
      <c r="B74" s="259" t="s">
        <v>985</v>
      </c>
      <c r="C74" s="260" t="s">
        <v>986</v>
      </c>
      <c r="D74" s="261" t="s">
        <v>153</v>
      </c>
      <c r="E74" s="262">
        <v>16.04</v>
      </c>
      <c r="F74" s="262">
        <v>0</v>
      </c>
      <c r="G74" s="263">
        <f t="shared" si="8"/>
        <v>0</v>
      </c>
      <c r="H74" s="264">
        <v>0</v>
      </c>
      <c r="I74" s="265">
        <f t="shared" si="9"/>
        <v>0</v>
      </c>
      <c r="J74" s="264">
        <v>0</v>
      </c>
      <c r="K74" s="265">
        <f t="shared" si="10"/>
        <v>0</v>
      </c>
      <c r="O74" s="257">
        <v>2</v>
      </c>
      <c r="AA74" s="232">
        <v>2</v>
      </c>
      <c r="AB74" s="232">
        <v>1</v>
      </c>
      <c r="AC74" s="232">
        <v>1</v>
      </c>
      <c r="AZ74" s="232">
        <v>1</v>
      </c>
      <c r="BA74" s="232">
        <f t="shared" si="11"/>
        <v>0</v>
      </c>
      <c r="BB74" s="232">
        <f t="shared" si="12"/>
        <v>0</v>
      </c>
      <c r="BC74" s="232">
        <f t="shared" si="13"/>
        <v>0</v>
      </c>
      <c r="BD74" s="232">
        <f t="shared" si="14"/>
        <v>0</v>
      </c>
      <c r="BE74" s="232">
        <f t="shared" si="15"/>
        <v>0</v>
      </c>
      <c r="CA74" s="257">
        <v>2</v>
      </c>
      <c r="CB74" s="257">
        <v>1</v>
      </c>
    </row>
    <row r="75" spans="1:80">
      <c r="A75" s="258">
        <v>40</v>
      </c>
      <c r="B75" s="259" t="s">
        <v>987</v>
      </c>
      <c r="C75" s="260" t="s">
        <v>988</v>
      </c>
      <c r="D75" s="261" t="s">
        <v>153</v>
      </c>
      <c r="E75" s="262">
        <v>16.04</v>
      </c>
      <c r="F75" s="262">
        <v>0</v>
      </c>
      <c r="G75" s="263">
        <f t="shared" si="8"/>
        <v>0</v>
      </c>
      <c r="H75" s="264">
        <v>0</v>
      </c>
      <c r="I75" s="265">
        <f t="shared" si="9"/>
        <v>0</v>
      </c>
      <c r="J75" s="264">
        <v>0</v>
      </c>
      <c r="K75" s="265">
        <f t="shared" si="10"/>
        <v>0</v>
      </c>
      <c r="O75" s="257">
        <v>2</v>
      </c>
      <c r="AA75" s="232">
        <v>1</v>
      </c>
      <c r="AB75" s="232">
        <v>1</v>
      </c>
      <c r="AC75" s="232">
        <v>1</v>
      </c>
      <c r="AZ75" s="232">
        <v>1</v>
      </c>
      <c r="BA75" s="232">
        <f t="shared" si="11"/>
        <v>0</v>
      </c>
      <c r="BB75" s="232">
        <f t="shared" si="12"/>
        <v>0</v>
      </c>
      <c r="BC75" s="232">
        <f t="shared" si="13"/>
        <v>0</v>
      </c>
      <c r="BD75" s="232">
        <f t="shared" si="14"/>
        <v>0</v>
      </c>
      <c r="BE75" s="232">
        <f t="shared" si="15"/>
        <v>0</v>
      </c>
      <c r="CA75" s="257">
        <v>1</v>
      </c>
      <c r="CB75" s="257">
        <v>1</v>
      </c>
    </row>
    <row r="76" spans="1:80">
      <c r="A76" s="258">
        <v>41</v>
      </c>
      <c r="B76" s="259" t="s">
        <v>989</v>
      </c>
      <c r="C76" s="260" t="s">
        <v>990</v>
      </c>
      <c r="D76" s="261" t="s">
        <v>115</v>
      </c>
      <c r="E76" s="262">
        <v>1</v>
      </c>
      <c r="F76" s="262">
        <v>0</v>
      </c>
      <c r="G76" s="263">
        <f t="shared" si="8"/>
        <v>0</v>
      </c>
      <c r="H76" s="264">
        <v>0</v>
      </c>
      <c r="I76" s="265">
        <f t="shared" si="9"/>
        <v>0</v>
      </c>
      <c r="J76" s="264">
        <v>0</v>
      </c>
      <c r="K76" s="265">
        <f t="shared" si="10"/>
        <v>0</v>
      </c>
      <c r="O76" s="257">
        <v>2</v>
      </c>
      <c r="AA76" s="232">
        <v>1</v>
      </c>
      <c r="AB76" s="232">
        <v>1</v>
      </c>
      <c r="AC76" s="232">
        <v>1</v>
      </c>
      <c r="AZ76" s="232">
        <v>1</v>
      </c>
      <c r="BA76" s="232">
        <f t="shared" si="11"/>
        <v>0</v>
      </c>
      <c r="BB76" s="232">
        <f t="shared" si="12"/>
        <v>0</v>
      </c>
      <c r="BC76" s="232">
        <f t="shared" si="13"/>
        <v>0</v>
      </c>
      <c r="BD76" s="232">
        <f t="shared" si="14"/>
        <v>0</v>
      </c>
      <c r="BE76" s="232">
        <f t="shared" si="15"/>
        <v>0</v>
      </c>
      <c r="CA76" s="257">
        <v>1</v>
      </c>
      <c r="CB76" s="257">
        <v>1</v>
      </c>
    </row>
    <row r="77" spans="1:80">
      <c r="A77" s="258">
        <v>42</v>
      </c>
      <c r="B77" s="259" t="s">
        <v>991</v>
      </c>
      <c r="C77" s="260" t="s">
        <v>992</v>
      </c>
      <c r="D77" s="261" t="s">
        <v>262</v>
      </c>
      <c r="E77" s="262">
        <v>3</v>
      </c>
      <c r="F77" s="262">
        <v>0</v>
      </c>
      <c r="G77" s="263">
        <f t="shared" si="8"/>
        <v>0</v>
      </c>
      <c r="H77" s="264">
        <v>0</v>
      </c>
      <c r="I77" s="265">
        <f t="shared" si="9"/>
        <v>0</v>
      </c>
      <c r="J77" s="264">
        <v>0</v>
      </c>
      <c r="K77" s="265">
        <f t="shared" si="10"/>
        <v>0</v>
      </c>
      <c r="O77" s="257">
        <v>2</v>
      </c>
      <c r="AA77" s="232">
        <v>1</v>
      </c>
      <c r="AB77" s="232">
        <v>1</v>
      </c>
      <c r="AC77" s="232">
        <v>1</v>
      </c>
      <c r="AZ77" s="232">
        <v>1</v>
      </c>
      <c r="BA77" s="232">
        <f t="shared" si="11"/>
        <v>0</v>
      </c>
      <c r="BB77" s="232">
        <f t="shared" si="12"/>
        <v>0</v>
      </c>
      <c r="BC77" s="232">
        <f t="shared" si="13"/>
        <v>0</v>
      </c>
      <c r="BD77" s="232">
        <f t="shared" si="14"/>
        <v>0</v>
      </c>
      <c r="BE77" s="232">
        <f t="shared" si="15"/>
        <v>0</v>
      </c>
      <c r="CA77" s="257">
        <v>1</v>
      </c>
      <c r="CB77" s="257">
        <v>1</v>
      </c>
    </row>
    <row r="78" spans="1:80">
      <c r="A78" s="275"/>
      <c r="B78" s="276" t="s">
        <v>101</v>
      </c>
      <c r="C78" s="277" t="s">
        <v>452</v>
      </c>
      <c r="D78" s="278"/>
      <c r="E78" s="279"/>
      <c r="F78" s="280"/>
      <c r="G78" s="281">
        <f>SUM(G59:G77)</f>
        <v>0</v>
      </c>
      <c r="H78" s="282"/>
      <c r="I78" s="283">
        <f>SUM(I59:I77)</f>
        <v>0</v>
      </c>
      <c r="J78" s="282"/>
      <c r="K78" s="283">
        <f>SUM(K59:K77)</f>
        <v>0</v>
      </c>
      <c r="O78" s="257">
        <v>4</v>
      </c>
      <c r="BA78" s="284">
        <f>SUM(BA59:BA77)</f>
        <v>0</v>
      </c>
      <c r="BB78" s="284">
        <f>SUM(BB59:BB77)</f>
        <v>0</v>
      </c>
      <c r="BC78" s="284">
        <f>SUM(BC59:BC77)</f>
        <v>0</v>
      </c>
      <c r="BD78" s="284">
        <f>SUM(BD59:BD77)</f>
        <v>0</v>
      </c>
      <c r="BE78" s="284">
        <f>SUM(BE59:BE77)</f>
        <v>0</v>
      </c>
    </row>
    <row r="79" spans="1:80">
      <c r="A79" s="247" t="s">
        <v>97</v>
      </c>
      <c r="B79" s="248" t="s">
        <v>993</v>
      </c>
      <c r="C79" s="249" t="s">
        <v>994</v>
      </c>
      <c r="D79" s="250"/>
      <c r="E79" s="251"/>
      <c r="F79" s="251"/>
      <c r="G79" s="252"/>
      <c r="H79" s="253"/>
      <c r="I79" s="254"/>
      <c r="J79" s="255"/>
      <c r="K79" s="256"/>
      <c r="O79" s="257">
        <v>1</v>
      </c>
    </row>
    <row r="80" spans="1:80">
      <c r="A80" s="258">
        <v>43</v>
      </c>
      <c r="B80" s="259" t="s">
        <v>996</v>
      </c>
      <c r="C80" s="260" t="s">
        <v>997</v>
      </c>
      <c r="D80" s="261" t="s">
        <v>118</v>
      </c>
      <c r="E80" s="262">
        <v>3</v>
      </c>
      <c r="F80" s="262">
        <v>0</v>
      </c>
      <c r="G80" s="263">
        <f>E80*F80</f>
        <v>0</v>
      </c>
      <c r="H80" s="264">
        <v>0</v>
      </c>
      <c r="I80" s="265">
        <f>E80*H80</f>
        <v>0</v>
      </c>
      <c r="J80" s="264">
        <v>0</v>
      </c>
      <c r="K80" s="265">
        <f>E80*J80</f>
        <v>0</v>
      </c>
      <c r="O80" s="257">
        <v>2</v>
      </c>
      <c r="AA80" s="232">
        <v>1</v>
      </c>
      <c r="AB80" s="232">
        <v>1</v>
      </c>
      <c r="AC80" s="232">
        <v>1</v>
      </c>
      <c r="AZ80" s="232">
        <v>1</v>
      </c>
      <c r="BA80" s="232">
        <f>IF(AZ80=1,G80,0)</f>
        <v>0</v>
      </c>
      <c r="BB80" s="232">
        <f>IF(AZ80=2,G80,0)</f>
        <v>0</v>
      </c>
      <c r="BC80" s="232">
        <f>IF(AZ80=3,G80,0)</f>
        <v>0</v>
      </c>
      <c r="BD80" s="232">
        <f>IF(AZ80=4,G80,0)</f>
        <v>0</v>
      </c>
      <c r="BE80" s="232">
        <f>IF(AZ80=5,G80,0)</f>
        <v>0</v>
      </c>
      <c r="CA80" s="257">
        <v>1</v>
      </c>
      <c r="CB80" s="257">
        <v>1</v>
      </c>
    </row>
    <row r="81" spans="1:80">
      <c r="A81" s="266"/>
      <c r="B81" s="269"/>
      <c r="C81" s="325" t="s">
        <v>998</v>
      </c>
      <c r="D81" s="326"/>
      <c r="E81" s="270">
        <v>3</v>
      </c>
      <c r="F81" s="271"/>
      <c r="G81" s="272"/>
      <c r="H81" s="273"/>
      <c r="I81" s="267"/>
      <c r="J81" s="274"/>
      <c r="K81" s="267"/>
      <c r="M81" s="268" t="s">
        <v>998</v>
      </c>
      <c r="O81" s="257"/>
    </row>
    <row r="82" spans="1:80">
      <c r="A82" s="275"/>
      <c r="B82" s="276" t="s">
        <v>101</v>
      </c>
      <c r="C82" s="277" t="s">
        <v>995</v>
      </c>
      <c r="D82" s="278"/>
      <c r="E82" s="279"/>
      <c r="F82" s="280"/>
      <c r="G82" s="281">
        <f>SUM(G79:G81)</f>
        <v>0</v>
      </c>
      <c r="H82" s="282"/>
      <c r="I82" s="283">
        <f>SUM(I79:I81)</f>
        <v>0</v>
      </c>
      <c r="J82" s="282"/>
      <c r="K82" s="283">
        <f>SUM(K79:K81)</f>
        <v>0</v>
      </c>
      <c r="O82" s="257">
        <v>4</v>
      </c>
      <c r="BA82" s="284">
        <f>SUM(BA79:BA81)</f>
        <v>0</v>
      </c>
      <c r="BB82" s="284">
        <f>SUM(BB79:BB81)</f>
        <v>0</v>
      </c>
      <c r="BC82" s="284">
        <f>SUM(BC79:BC81)</f>
        <v>0</v>
      </c>
      <c r="BD82" s="284">
        <f>SUM(BD79:BD81)</f>
        <v>0</v>
      </c>
      <c r="BE82" s="284">
        <f>SUM(BE79:BE81)</f>
        <v>0</v>
      </c>
    </row>
    <row r="83" spans="1:80">
      <c r="A83" s="247" t="s">
        <v>97</v>
      </c>
      <c r="B83" s="248" t="s">
        <v>463</v>
      </c>
      <c r="C83" s="249" t="s">
        <v>464</v>
      </c>
      <c r="D83" s="250"/>
      <c r="E83" s="251"/>
      <c r="F83" s="251"/>
      <c r="G83" s="252"/>
      <c r="H83" s="253"/>
      <c r="I83" s="254"/>
      <c r="J83" s="255"/>
      <c r="K83" s="256"/>
      <c r="O83" s="257">
        <v>1</v>
      </c>
    </row>
    <row r="84" spans="1:80">
      <c r="A84" s="258">
        <v>44</v>
      </c>
      <c r="B84" s="259" t="s">
        <v>999</v>
      </c>
      <c r="C84" s="260" t="s">
        <v>1000</v>
      </c>
      <c r="D84" s="261" t="s">
        <v>112</v>
      </c>
      <c r="E84" s="262">
        <v>4.87</v>
      </c>
      <c r="F84" s="262">
        <v>0</v>
      </c>
      <c r="G84" s="263">
        <f>E84*F84</f>
        <v>0</v>
      </c>
      <c r="H84" s="264">
        <v>0</v>
      </c>
      <c r="I84" s="265">
        <f>E84*H84</f>
        <v>0</v>
      </c>
      <c r="J84" s="264"/>
      <c r="K84" s="265">
        <f>E84*J84</f>
        <v>0</v>
      </c>
      <c r="O84" s="257">
        <v>2</v>
      </c>
      <c r="AA84" s="232">
        <v>12</v>
      </c>
      <c r="AB84" s="232">
        <v>0</v>
      </c>
      <c r="AC84" s="232">
        <v>44</v>
      </c>
      <c r="AZ84" s="232">
        <v>2</v>
      </c>
      <c r="BA84" s="232">
        <f>IF(AZ84=1,G84,0)</f>
        <v>0</v>
      </c>
      <c r="BB84" s="232">
        <f>IF(AZ84=2,G84,0)</f>
        <v>0</v>
      </c>
      <c r="BC84" s="232">
        <f>IF(AZ84=3,G84,0)</f>
        <v>0</v>
      </c>
      <c r="BD84" s="232">
        <f>IF(AZ84=4,G84,0)</f>
        <v>0</v>
      </c>
      <c r="BE84" s="232">
        <f>IF(AZ84=5,G84,0)</f>
        <v>0</v>
      </c>
      <c r="CA84" s="257">
        <v>12</v>
      </c>
      <c r="CB84" s="257">
        <v>0</v>
      </c>
    </row>
    <row r="85" spans="1:80">
      <c r="A85" s="275"/>
      <c r="B85" s="276" t="s">
        <v>101</v>
      </c>
      <c r="C85" s="277" t="s">
        <v>465</v>
      </c>
      <c r="D85" s="278"/>
      <c r="E85" s="279"/>
      <c r="F85" s="280"/>
      <c r="G85" s="281">
        <f>SUM(G83:G84)</f>
        <v>0</v>
      </c>
      <c r="H85" s="282"/>
      <c r="I85" s="283">
        <f>SUM(I83:I84)</f>
        <v>0</v>
      </c>
      <c r="J85" s="282"/>
      <c r="K85" s="283">
        <f>SUM(K83:K84)</f>
        <v>0</v>
      </c>
      <c r="O85" s="257">
        <v>4</v>
      </c>
      <c r="BA85" s="284">
        <f>SUM(BA83:BA84)</f>
        <v>0</v>
      </c>
      <c r="BB85" s="284">
        <f>SUM(BB83:BB84)</f>
        <v>0</v>
      </c>
      <c r="BC85" s="284">
        <f>SUM(BC83:BC84)</f>
        <v>0</v>
      </c>
      <c r="BD85" s="284">
        <f>SUM(BD83:BD84)</f>
        <v>0</v>
      </c>
      <c r="BE85" s="284">
        <f>SUM(BE83:BE84)</f>
        <v>0</v>
      </c>
    </row>
    <row r="86" spans="1:80">
      <c r="A86" s="247" t="s">
        <v>97</v>
      </c>
      <c r="B86" s="248" t="s">
        <v>494</v>
      </c>
      <c r="C86" s="249" t="s">
        <v>495</v>
      </c>
      <c r="D86" s="250"/>
      <c r="E86" s="251"/>
      <c r="F86" s="251"/>
      <c r="G86" s="252"/>
      <c r="H86" s="253"/>
      <c r="I86" s="254"/>
      <c r="J86" s="255"/>
      <c r="K86" s="256"/>
      <c r="O86" s="257">
        <v>1</v>
      </c>
    </row>
    <row r="87" spans="1:80">
      <c r="A87" s="258">
        <v>45</v>
      </c>
      <c r="B87" s="259" t="s">
        <v>1001</v>
      </c>
      <c r="C87" s="260" t="s">
        <v>1002</v>
      </c>
      <c r="D87" s="261" t="s">
        <v>112</v>
      </c>
      <c r="E87" s="262">
        <v>5.25</v>
      </c>
      <c r="F87" s="262">
        <v>0</v>
      </c>
      <c r="G87" s="263">
        <f>E87*F87</f>
        <v>0</v>
      </c>
      <c r="H87" s="264">
        <v>0</v>
      </c>
      <c r="I87" s="265">
        <f>E87*H87</f>
        <v>0</v>
      </c>
      <c r="J87" s="264">
        <v>0</v>
      </c>
      <c r="K87" s="265">
        <f>E87*J87</f>
        <v>0</v>
      </c>
      <c r="O87" s="257">
        <v>2</v>
      </c>
      <c r="AA87" s="232">
        <v>1</v>
      </c>
      <c r="AB87" s="232">
        <v>7</v>
      </c>
      <c r="AC87" s="232">
        <v>7</v>
      </c>
      <c r="AZ87" s="232">
        <v>2</v>
      </c>
      <c r="BA87" s="232">
        <f>IF(AZ87=1,G87,0)</f>
        <v>0</v>
      </c>
      <c r="BB87" s="232">
        <f>IF(AZ87=2,G87,0)</f>
        <v>0</v>
      </c>
      <c r="BC87" s="232">
        <f>IF(AZ87=3,G87,0)</f>
        <v>0</v>
      </c>
      <c r="BD87" s="232">
        <f>IF(AZ87=4,G87,0)</f>
        <v>0</v>
      </c>
      <c r="BE87" s="232">
        <f>IF(AZ87=5,G87,0)</f>
        <v>0</v>
      </c>
      <c r="CA87" s="257">
        <v>1</v>
      </c>
      <c r="CB87" s="257">
        <v>7</v>
      </c>
    </row>
    <row r="88" spans="1:80">
      <c r="A88" s="275"/>
      <c r="B88" s="276" t="s">
        <v>101</v>
      </c>
      <c r="C88" s="277" t="s">
        <v>496</v>
      </c>
      <c r="D88" s="278"/>
      <c r="E88" s="279"/>
      <c r="F88" s="280"/>
      <c r="G88" s="281">
        <f>SUM(G86:G87)</f>
        <v>0</v>
      </c>
      <c r="H88" s="282"/>
      <c r="I88" s="283">
        <f>SUM(I86:I87)</f>
        <v>0</v>
      </c>
      <c r="J88" s="282"/>
      <c r="K88" s="283">
        <f>SUM(K86:K87)</f>
        <v>0</v>
      </c>
      <c r="O88" s="257">
        <v>4</v>
      </c>
      <c r="BA88" s="284">
        <f>SUM(BA86:BA87)</f>
        <v>0</v>
      </c>
      <c r="BB88" s="284">
        <f>SUM(BB86:BB87)</f>
        <v>0</v>
      </c>
      <c r="BC88" s="284">
        <f>SUM(BC86:BC87)</f>
        <v>0</v>
      </c>
      <c r="BD88" s="284">
        <f>SUM(BD86:BD87)</f>
        <v>0</v>
      </c>
      <c r="BE88" s="284">
        <f>SUM(BE86:BE87)</f>
        <v>0</v>
      </c>
    </row>
    <row r="89" spans="1:80">
      <c r="A89" s="247" t="s">
        <v>97</v>
      </c>
      <c r="B89" s="248" t="s">
        <v>1003</v>
      </c>
      <c r="C89" s="249" t="s">
        <v>1004</v>
      </c>
      <c r="D89" s="250"/>
      <c r="E89" s="251"/>
      <c r="F89" s="251"/>
      <c r="G89" s="252"/>
      <c r="H89" s="253"/>
      <c r="I89" s="254"/>
      <c r="J89" s="255"/>
      <c r="K89" s="256"/>
      <c r="O89" s="257">
        <v>1</v>
      </c>
    </row>
    <row r="90" spans="1:80" ht="20.399999999999999">
      <c r="A90" s="258">
        <v>46</v>
      </c>
      <c r="B90" s="259" t="s">
        <v>1006</v>
      </c>
      <c r="C90" s="260" t="s">
        <v>1007</v>
      </c>
      <c r="D90" s="261" t="s">
        <v>262</v>
      </c>
      <c r="E90" s="262">
        <v>16.25</v>
      </c>
      <c r="F90" s="262">
        <v>0</v>
      </c>
      <c r="G90" s="263">
        <f>E90*F90</f>
        <v>0</v>
      </c>
      <c r="H90" s="264">
        <v>0</v>
      </c>
      <c r="I90" s="265">
        <f>E90*H90</f>
        <v>0</v>
      </c>
      <c r="J90" s="264">
        <v>0</v>
      </c>
      <c r="K90" s="265">
        <f>E90*J90</f>
        <v>0</v>
      </c>
      <c r="O90" s="257">
        <v>2</v>
      </c>
      <c r="AA90" s="232">
        <v>2</v>
      </c>
      <c r="AB90" s="232">
        <v>7</v>
      </c>
      <c r="AC90" s="232">
        <v>7</v>
      </c>
      <c r="AZ90" s="232">
        <v>2</v>
      </c>
      <c r="BA90" s="232">
        <f>IF(AZ90=1,G90,0)</f>
        <v>0</v>
      </c>
      <c r="BB90" s="232">
        <f>IF(AZ90=2,G90,0)</f>
        <v>0</v>
      </c>
      <c r="BC90" s="232">
        <f>IF(AZ90=3,G90,0)</f>
        <v>0</v>
      </c>
      <c r="BD90" s="232">
        <f>IF(AZ90=4,G90,0)</f>
        <v>0</v>
      </c>
      <c r="BE90" s="232">
        <f>IF(AZ90=5,G90,0)</f>
        <v>0</v>
      </c>
      <c r="CA90" s="257">
        <v>2</v>
      </c>
      <c r="CB90" s="257">
        <v>7</v>
      </c>
    </row>
    <row r="91" spans="1:80">
      <c r="A91" s="266"/>
      <c r="B91" s="269"/>
      <c r="C91" s="325" t="s">
        <v>1008</v>
      </c>
      <c r="D91" s="326"/>
      <c r="E91" s="270">
        <v>16.25</v>
      </c>
      <c r="F91" s="271"/>
      <c r="G91" s="272"/>
      <c r="H91" s="273"/>
      <c r="I91" s="267"/>
      <c r="J91" s="274"/>
      <c r="K91" s="267"/>
      <c r="M91" s="268" t="s">
        <v>1008</v>
      </c>
      <c r="O91" s="257"/>
    </row>
    <row r="92" spans="1:80">
      <c r="A92" s="275"/>
      <c r="B92" s="276" t="s">
        <v>101</v>
      </c>
      <c r="C92" s="277" t="s">
        <v>1005</v>
      </c>
      <c r="D92" s="278"/>
      <c r="E92" s="279"/>
      <c r="F92" s="280"/>
      <c r="G92" s="281">
        <f>SUM(G89:G91)</f>
        <v>0</v>
      </c>
      <c r="H92" s="282"/>
      <c r="I92" s="283">
        <f>SUM(I89:I91)</f>
        <v>0</v>
      </c>
      <c r="J92" s="282"/>
      <c r="K92" s="283">
        <f>SUM(K89:K91)</f>
        <v>0</v>
      </c>
      <c r="O92" s="257">
        <v>4</v>
      </c>
      <c r="BA92" s="284">
        <f>SUM(BA89:BA91)</f>
        <v>0</v>
      </c>
      <c r="BB92" s="284">
        <f>SUM(BB89:BB91)</f>
        <v>0</v>
      </c>
      <c r="BC92" s="284">
        <f>SUM(BC89:BC91)</f>
        <v>0</v>
      </c>
      <c r="BD92" s="284">
        <f>SUM(BD89:BD91)</f>
        <v>0</v>
      </c>
      <c r="BE92" s="284">
        <f>SUM(BE89:BE91)</f>
        <v>0</v>
      </c>
    </row>
    <row r="93" spans="1:80">
      <c r="A93" s="247" t="s">
        <v>97</v>
      </c>
      <c r="B93" s="248" t="s">
        <v>1009</v>
      </c>
      <c r="C93" s="249" t="s">
        <v>1010</v>
      </c>
      <c r="D93" s="250"/>
      <c r="E93" s="251"/>
      <c r="F93" s="251"/>
      <c r="G93" s="252"/>
      <c r="H93" s="253"/>
      <c r="I93" s="254"/>
      <c r="J93" s="255"/>
      <c r="K93" s="256"/>
      <c r="O93" s="257">
        <v>1</v>
      </c>
    </row>
    <row r="94" spans="1:80">
      <c r="A94" s="258">
        <v>47</v>
      </c>
      <c r="B94" s="259" t="s">
        <v>1012</v>
      </c>
      <c r="C94" s="260" t="s">
        <v>1013</v>
      </c>
      <c r="D94" s="261" t="s">
        <v>262</v>
      </c>
      <c r="E94" s="262">
        <v>25</v>
      </c>
      <c r="F94" s="262">
        <v>0</v>
      </c>
      <c r="G94" s="263">
        <f>E94*F94</f>
        <v>0</v>
      </c>
      <c r="H94" s="264">
        <v>0</v>
      </c>
      <c r="I94" s="265">
        <f>E94*H94</f>
        <v>0</v>
      </c>
      <c r="J94" s="264">
        <v>0</v>
      </c>
      <c r="K94" s="265">
        <f>E94*J94</f>
        <v>0</v>
      </c>
      <c r="O94" s="257">
        <v>2</v>
      </c>
      <c r="AA94" s="232">
        <v>2</v>
      </c>
      <c r="AB94" s="232">
        <v>7</v>
      </c>
      <c r="AC94" s="232">
        <v>7</v>
      </c>
      <c r="AZ94" s="232">
        <v>2</v>
      </c>
      <c r="BA94" s="232">
        <f>IF(AZ94=1,G94,0)</f>
        <v>0</v>
      </c>
      <c r="BB94" s="232">
        <f>IF(AZ94=2,G94,0)</f>
        <v>0</v>
      </c>
      <c r="BC94" s="232">
        <f>IF(AZ94=3,G94,0)</f>
        <v>0</v>
      </c>
      <c r="BD94" s="232">
        <f>IF(AZ94=4,G94,0)</f>
        <v>0</v>
      </c>
      <c r="BE94" s="232">
        <f>IF(AZ94=5,G94,0)</f>
        <v>0</v>
      </c>
      <c r="CA94" s="257">
        <v>2</v>
      </c>
      <c r="CB94" s="257">
        <v>7</v>
      </c>
    </row>
    <row r="95" spans="1:80">
      <c r="A95" s="275"/>
      <c r="B95" s="276" t="s">
        <v>101</v>
      </c>
      <c r="C95" s="277" t="s">
        <v>1011</v>
      </c>
      <c r="D95" s="278"/>
      <c r="E95" s="279"/>
      <c r="F95" s="280"/>
      <c r="G95" s="281">
        <f>SUM(G93:G94)</f>
        <v>0</v>
      </c>
      <c r="H95" s="282"/>
      <c r="I95" s="283">
        <f>SUM(I93:I94)</f>
        <v>0</v>
      </c>
      <c r="J95" s="282"/>
      <c r="K95" s="283">
        <f>SUM(K93:K94)</f>
        <v>0</v>
      </c>
      <c r="O95" s="257">
        <v>4</v>
      </c>
      <c r="BA95" s="284">
        <f>SUM(BA93:BA94)</f>
        <v>0</v>
      </c>
      <c r="BB95" s="284">
        <f>SUM(BB93:BB94)</f>
        <v>0</v>
      </c>
      <c r="BC95" s="284">
        <f>SUM(BC93:BC94)</f>
        <v>0</v>
      </c>
      <c r="BD95" s="284">
        <f>SUM(BD93:BD94)</f>
        <v>0</v>
      </c>
      <c r="BE95" s="284">
        <f>SUM(BE93:BE94)</f>
        <v>0</v>
      </c>
    </row>
    <row r="96" spans="1:80">
      <c r="A96" s="247" t="s">
        <v>97</v>
      </c>
      <c r="B96" s="248" t="s">
        <v>1014</v>
      </c>
      <c r="C96" s="249" t="s">
        <v>1015</v>
      </c>
      <c r="D96" s="250"/>
      <c r="E96" s="251"/>
      <c r="F96" s="251"/>
      <c r="G96" s="252"/>
      <c r="H96" s="253"/>
      <c r="I96" s="254"/>
      <c r="J96" s="255"/>
      <c r="K96" s="256"/>
      <c r="O96" s="257">
        <v>1</v>
      </c>
    </row>
    <row r="97" spans="1:80">
      <c r="A97" s="258">
        <v>48</v>
      </c>
      <c r="B97" s="259" t="s">
        <v>1017</v>
      </c>
      <c r="C97" s="260" t="s">
        <v>1018</v>
      </c>
      <c r="D97" s="261" t="s">
        <v>115</v>
      </c>
      <c r="E97" s="262">
        <v>2</v>
      </c>
      <c r="F97" s="262">
        <v>0</v>
      </c>
      <c r="G97" s="263">
        <f>E97*F97</f>
        <v>0</v>
      </c>
      <c r="H97" s="264">
        <v>0</v>
      </c>
      <c r="I97" s="265">
        <f>E97*H97</f>
        <v>0</v>
      </c>
      <c r="J97" s="264">
        <v>0</v>
      </c>
      <c r="K97" s="265">
        <f>E97*J97</f>
        <v>0</v>
      </c>
      <c r="O97" s="257">
        <v>2</v>
      </c>
      <c r="AA97" s="232">
        <v>2</v>
      </c>
      <c r="AB97" s="232">
        <v>7</v>
      </c>
      <c r="AC97" s="232">
        <v>7</v>
      </c>
      <c r="AZ97" s="232">
        <v>2</v>
      </c>
      <c r="BA97" s="232">
        <f>IF(AZ97=1,G97,0)</f>
        <v>0</v>
      </c>
      <c r="BB97" s="232">
        <f>IF(AZ97=2,G97,0)</f>
        <v>0</v>
      </c>
      <c r="BC97" s="232">
        <f>IF(AZ97=3,G97,0)</f>
        <v>0</v>
      </c>
      <c r="BD97" s="232">
        <f>IF(AZ97=4,G97,0)</f>
        <v>0</v>
      </c>
      <c r="BE97" s="232">
        <f>IF(AZ97=5,G97,0)</f>
        <v>0</v>
      </c>
      <c r="CA97" s="257">
        <v>2</v>
      </c>
      <c r="CB97" s="257">
        <v>7</v>
      </c>
    </row>
    <row r="98" spans="1:80">
      <c r="A98" s="258">
        <v>49</v>
      </c>
      <c r="B98" s="259" t="s">
        <v>1019</v>
      </c>
      <c r="C98" s="260" t="s">
        <v>1020</v>
      </c>
      <c r="D98" s="261" t="s">
        <v>115</v>
      </c>
      <c r="E98" s="262">
        <v>2</v>
      </c>
      <c r="F98" s="262">
        <v>0</v>
      </c>
      <c r="G98" s="263">
        <f>E98*F98</f>
        <v>0</v>
      </c>
      <c r="H98" s="264">
        <v>0</v>
      </c>
      <c r="I98" s="265">
        <f>E98*H98</f>
        <v>0</v>
      </c>
      <c r="J98" s="264">
        <v>0</v>
      </c>
      <c r="K98" s="265">
        <f>E98*J98</f>
        <v>0</v>
      </c>
      <c r="O98" s="257">
        <v>2</v>
      </c>
      <c r="AA98" s="232">
        <v>2</v>
      </c>
      <c r="AB98" s="232">
        <v>7</v>
      </c>
      <c r="AC98" s="232">
        <v>7</v>
      </c>
      <c r="AZ98" s="232">
        <v>2</v>
      </c>
      <c r="BA98" s="232">
        <f>IF(AZ98=1,G98,0)</f>
        <v>0</v>
      </c>
      <c r="BB98" s="232">
        <f>IF(AZ98=2,G98,0)</f>
        <v>0</v>
      </c>
      <c r="BC98" s="232">
        <f>IF(AZ98=3,G98,0)</f>
        <v>0</v>
      </c>
      <c r="BD98" s="232">
        <f>IF(AZ98=4,G98,0)</f>
        <v>0</v>
      </c>
      <c r="BE98" s="232">
        <f>IF(AZ98=5,G98,0)</f>
        <v>0</v>
      </c>
      <c r="CA98" s="257">
        <v>2</v>
      </c>
      <c r="CB98" s="257">
        <v>7</v>
      </c>
    </row>
    <row r="99" spans="1:80">
      <c r="A99" s="258">
        <v>50</v>
      </c>
      <c r="B99" s="259" t="s">
        <v>1021</v>
      </c>
      <c r="C99" s="260" t="s">
        <v>1022</v>
      </c>
      <c r="D99" s="261" t="s">
        <v>115</v>
      </c>
      <c r="E99" s="262">
        <v>3</v>
      </c>
      <c r="F99" s="262">
        <v>0</v>
      </c>
      <c r="G99" s="263">
        <f>E99*F99</f>
        <v>0</v>
      </c>
      <c r="H99" s="264">
        <v>0</v>
      </c>
      <c r="I99" s="265">
        <f>E99*H99</f>
        <v>0</v>
      </c>
      <c r="J99" s="264">
        <v>0</v>
      </c>
      <c r="K99" s="265">
        <f>E99*J99</f>
        <v>0</v>
      </c>
      <c r="O99" s="257">
        <v>2</v>
      </c>
      <c r="AA99" s="232">
        <v>2</v>
      </c>
      <c r="AB99" s="232">
        <v>7</v>
      </c>
      <c r="AC99" s="232">
        <v>7</v>
      </c>
      <c r="AZ99" s="232">
        <v>2</v>
      </c>
      <c r="BA99" s="232">
        <f>IF(AZ99=1,G99,0)</f>
        <v>0</v>
      </c>
      <c r="BB99" s="232">
        <f>IF(AZ99=2,G99,0)</f>
        <v>0</v>
      </c>
      <c r="BC99" s="232">
        <f>IF(AZ99=3,G99,0)</f>
        <v>0</v>
      </c>
      <c r="BD99" s="232">
        <f>IF(AZ99=4,G99,0)</f>
        <v>0</v>
      </c>
      <c r="BE99" s="232">
        <f>IF(AZ99=5,G99,0)</f>
        <v>0</v>
      </c>
      <c r="CA99" s="257">
        <v>2</v>
      </c>
      <c r="CB99" s="257">
        <v>7</v>
      </c>
    </row>
    <row r="100" spans="1:80">
      <c r="A100" s="275"/>
      <c r="B100" s="276" t="s">
        <v>101</v>
      </c>
      <c r="C100" s="277" t="s">
        <v>1016</v>
      </c>
      <c r="D100" s="278"/>
      <c r="E100" s="279"/>
      <c r="F100" s="280"/>
      <c r="G100" s="281">
        <f>SUM(G96:G99)</f>
        <v>0</v>
      </c>
      <c r="H100" s="282"/>
      <c r="I100" s="283">
        <f>SUM(I96:I99)</f>
        <v>0</v>
      </c>
      <c r="J100" s="282"/>
      <c r="K100" s="283">
        <f>SUM(K96:K99)</f>
        <v>0</v>
      </c>
      <c r="O100" s="257">
        <v>4</v>
      </c>
      <c r="BA100" s="284">
        <f>SUM(BA96:BA99)</f>
        <v>0</v>
      </c>
      <c r="BB100" s="284">
        <f>SUM(BB96:BB99)</f>
        <v>0</v>
      </c>
      <c r="BC100" s="284">
        <f>SUM(BC96:BC99)</f>
        <v>0</v>
      </c>
      <c r="BD100" s="284">
        <f>SUM(BD96:BD99)</f>
        <v>0</v>
      </c>
      <c r="BE100" s="284">
        <f>SUM(BE96:BE99)</f>
        <v>0</v>
      </c>
    </row>
    <row r="101" spans="1:80">
      <c r="A101" s="247" t="s">
        <v>97</v>
      </c>
      <c r="B101" s="248" t="s">
        <v>1023</v>
      </c>
      <c r="C101" s="249" t="s">
        <v>1024</v>
      </c>
      <c r="D101" s="250"/>
      <c r="E101" s="251"/>
      <c r="F101" s="251"/>
      <c r="G101" s="252"/>
      <c r="H101" s="253"/>
      <c r="I101" s="254"/>
      <c r="J101" s="255"/>
      <c r="K101" s="256"/>
      <c r="O101" s="257">
        <v>1</v>
      </c>
    </row>
    <row r="102" spans="1:80">
      <c r="A102" s="258">
        <v>51</v>
      </c>
      <c r="B102" s="259" t="s">
        <v>1026</v>
      </c>
      <c r="C102" s="260" t="s">
        <v>1027</v>
      </c>
      <c r="D102" s="261" t="s">
        <v>115</v>
      </c>
      <c r="E102" s="262">
        <v>1</v>
      </c>
      <c r="F102" s="262">
        <v>0</v>
      </c>
      <c r="G102" s="263">
        <f>E102*F102</f>
        <v>0</v>
      </c>
      <c r="H102" s="264">
        <v>0</v>
      </c>
      <c r="I102" s="265">
        <f>E102*H102</f>
        <v>0</v>
      </c>
      <c r="J102" s="264">
        <v>0</v>
      </c>
      <c r="K102" s="265">
        <f>E102*J102</f>
        <v>0</v>
      </c>
      <c r="O102" s="257">
        <v>2</v>
      </c>
      <c r="AA102" s="232">
        <v>1</v>
      </c>
      <c r="AB102" s="232">
        <v>7</v>
      </c>
      <c r="AC102" s="232">
        <v>7</v>
      </c>
      <c r="AZ102" s="232">
        <v>2</v>
      </c>
      <c r="BA102" s="232">
        <f>IF(AZ102=1,G102,0)</f>
        <v>0</v>
      </c>
      <c r="BB102" s="232">
        <f>IF(AZ102=2,G102,0)</f>
        <v>0</v>
      </c>
      <c r="BC102" s="232">
        <f>IF(AZ102=3,G102,0)</f>
        <v>0</v>
      </c>
      <c r="BD102" s="232">
        <f>IF(AZ102=4,G102,0)</f>
        <v>0</v>
      </c>
      <c r="BE102" s="232">
        <f>IF(AZ102=5,G102,0)</f>
        <v>0</v>
      </c>
      <c r="CA102" s="257">
        <v>1</v>
      </c>
      <c r="CB102" s="257">
        <v>7</v>
      </c>
    </row>
    <row r="103" spans="1:80">
      <c r="A103" s="258">
        <v>52</v>
      </c>
      <c r="B103" s="259" t="s">
        <v>1028</v>
      </c>
      <c r="C103" s="260" t="s">
        <v>1029</v>
      </c>
      <c r="D103" s="261" t="s">
        <v>115</v>
      </c>
      <c r="E103" s="262">
        <v>1</v>
      </c>
      <c r="F103" s="262">
        <v>0</v>
      </c>
      <c r="G103" s="263">
        <f>E103*F103</f>
        <v>0</v>
      </c>
      <c r="H103" s="264">
        <v>0</v>
      </c>
      <c r="I103" s="265">
        <f>E103*H103</f>
        <v>0</v>
      </c>
      <c r="J103" s="264">
        <v>0</v>
      </c>
      <c r="K103" s="265">
        <f>E103*J103</f>
        <v>0</v>
      </c>
      <c r="O103" s="257">
        <v>2</v>
      </c>
      <c r="AA103" s="232">
        <v>1</v>
      </c>
      <c r="AB103" s="232">
        <v>7</v>
      </c>
      <c r="AC103" s="232">
        <v>7</v>
      </c>
      <c r="AZ103" s="232">
        <v>2</v>
      </c>
      <c r="BA103" s="232">
        <f>IF(AZ103=1,G103,0)</f>
        <v>0</v>
      </c>
      <c r="BB103" s="232">
        <f>IF(AZ103=2,G103,0)</f>
        <v>0</v>
      </c>
      <c r="BC103" s="232">
        <f>IF(AZ103=3,G103,0)</f>
        <v>0</v>
      </c>
      <c r="BD103" s="232">
        <f>IF(AZ103=4,G103,0)</f>
        <v>0</v>
      </c>
      <c r="BE103" s="232">
        <f>IF(AZ103=5,G103,0)</f>
        <v>0</v>
      </c>
      <c r="CA103" s="257">
        <v>1</v>
      </c>
      <c r="CB103" s="257">
        <v>7</v>
      </c>
    </row>
    <row r="104" spans="1:80">
      <c r="A104" s="275"/>
      <c r="B104" s="276" t="s">
        <v>101</v>
      </c>
      <c r="C104" s="277" t="s">
        <v>1025</v>
      </c>
      <c r="D104" s="278"/>
      <c r="E104" s="279"/>
      <c r="F104" s="280"/>
      <c r="G104" s="281">
        <f>SUM(G101:G103)</f>
        <v>0</v>
      </c>
      <c r="H104" s="282"/>
      <c r="I104" s="283">
        <f>SUM(I101:I103)</f>
        <v>0</v>
      </c>
      <c r="J104" s="282"/>
      <c r="K104" s="283">
        <f>SUM(K101:K103)</f>
        <v>0</v>
      </c>
      <c r="O104" s="257">
        <v>4</v>
      </c>
      <c r="BA104" s="284">
        <f>SUM(BA101:BA103)</f>
        <v>0</v>
      </c>
      <c r="BB104" s="284">
        <f>SUM(BB101:BB103)</f>
        <v>0</v>
      </c>
      <c r="BC104" s="284">
        <f>SUM(BC101:BC103)</f>
        <v>0</v>
      </c>
      <c r="BD104" s="284">
        <f>SUM(BD101:BD103)</f>
        <v>0</v>
      </c>
      <c r="BE104" s="284">
        <f>SUM(BE101:BE103)</f>
        <v>0</v>
      </c>
    </row>
    <row r="105" spans="1:80">
      <c r="A105" s="247" t="s">
        <v>97</v>
      </c>
      <c r="B105" s="248" t="s">
        <v>1030</v>
      </c>
      <c r="C105" s="249" t="s">
        <v>1031</v>
      </c>
      <c r="D105" s="250"/>
      <c r="E105" s="251"/>
      <c r="F105" s="251"/>
      <c r="G105" s="252"/>
      <c r="H105" s="253"/>
      <c r="I105" s="254"/>
      <c r="J105" s="255"/>
      <c r="K105" s="256"/>
      <c r="O105" s="257">
        <v>1</v>
      </c>
    </row>
    <row r="106" spans="1:80">
      <c r="A106" s="258">
        <v>53</v>
      </c>
      <c r="B106" s="259" t="s">
        <v>1033</v>
      </c>
      <c r="C106" s="260" t="s">
        <v>1034</v>
      </c>
      <c r="D106" s="261" t="s">
        <v>153</v>
      </c>
      <c r="E106" s="262">
        <v>0.25</v>
      </c>
      <c r="F106" s="262">
        <v>0</v>
      </c>
      <c r="G106" s="263">
        <f>E106*F106</f>
        <v>0</v>
      </c>
      <c r="H106" s="264">
        <v>0</v>
      </c>
      <c r="I106" s="265">
        <f>E106*H106</f>
        <v>0</v>
      </c>
      <c r="J106" s="264">
        <v>0</v>
      </c>
      <c r="K106" s="265">
        <f>E106*J106</f>
        <v>0</v>
      </c>
      <c r="O106" s="257">
        <v>2</v>
      </c>
      <c r="AA106" s="232">
        <v>1</v>
      </c>
      <c r="AB106" s="232">
        <v>7</v>
      </c>
      <c r="AC106" s="232">
        <v>7</v>
      </c>
      <c r="AZ106" s="232">
        <v>2</v>
      </c>
      <c r="BA106" s="232">
        <f>IF(AZ106=1,G106,0)</f>
        <v>0</v>
      </c>
      <c r="BB106" s="232">
        <f>IF(AZ106=2,G106,0)</f>
        <v>0</v>
      </c>
      <c r="BC106" s="232">
        <f>IF(AZ106=3,G106,0)</f>
        <v>0</v>
      </c>
      <c r="BD106" s="232">
        <f>IF(AZ106=4,G106,0)</f>
        <v>0</v>
      </c>
      <c r="BE106" s="232">
        <f>IF(AZ106=5,G106,0)</f>
        <v>0</v>
      </c>
      <c r="CA106" s="257">
        <v>1</v>
      </c>
      <c r="CB106" s="257">
        <v>7</v>
      </c>
    </row>
    <row r="107" spans="1:80">
      <c r="A107" s="275"/>
      <c r="B107" s="276" t="s">
        <v>101</v>
      </c>
      <c r="C107" s="277" t="s">
        <v>1032</v>
      </c>
      <c r="D107" s="278"/>
      <c r="E107" s="279"/>
      <c r="F107" s="280"/>
      <c r="G107" s="281">
        <f>SUM(G105:G106)</f>
        <v>0</v>
      </c>
      <c r="H107" s="282"/>
      <c r="I107" s="283">
        <f>SUM(I105:I106)</f>
        <v>0</v>
      </c>
      <c r="J107" s="282"/>
      <c r="K107" s="283">
        <f>SUM(K105:K106)</f>
        <v>0</v>
      </c>
      <c r="O107" s="257">
        <v>4</v>
      </c>
      <c r="BA107" s="284">
        <f>SUM(BA105:BA106)</f>
        <v>0</v>
      </c>
      <c r="BB107" s="284">
        <f>SUM(BB105:BB106)</f>
        <v>0</v>
      </c>
      <c r="BC107" s="284">
        <f>SUM(BC105:BC106)</f>
        <v>0</v>
      </c>
      <c r="BD107" s="284">
        <f>SUM(BD105:BD106)</f>
        <v>0</v>
      </c>
      <c r="BE107" s="284">
        <f>SUM(BE105:BE106)</f>
        <v>0</v>
      </c>
    </row>
    <row r="108" spans="1:80">
      <c r="A108" s="247" t="s">
        <v>97</v>
      </c>
      <c r="B108" s="248" t="s">
        <v>1035</v>
      </c>
      <c r="C108" s="249" t="s">
        <v>1036</v>
      </c>
      <c r="D108" s="250"/>
      <c r="E108" s="251"/>
      <c r="F108" s="251"/>
      <c r="G108" s="252"/>
      <c r="H108" s="253"/>
      <c r="I108" s="254"/>
      <c r="J108" s="255"/>
      <c r="K108" s="256"/>
      <c r="O108" s="257">
        <v>1</v>
      </c>
    </row>
    <row r="109" spans="1:80">
      <c r="A109" s="258">
        <v>54</v>
      </c>
      <c r="B109" s="259" t="s">
        <v>1038</v>
      </c>
      <c r="C109" s="260" t="s">
        <v>1039</v>
      </c>
      <c r="D109" s="261" t="s">
        <v>262</v>
      </c>
      <c r="E109" s="262">
        <v>100</v>
      </c>
      <c r="F109" s="262">
        <v>0</v>
      </c>
      <c r="G109" s="263">
        <f>E109*F109</f>
        <v>0</v>
      </c>
      <c r="H109" s="264">
        <v>0</v>
      </c>
      <c r="I109" s="265">
        <f>E109*H109</f>
        <v>0</v>
      </c>
      <c r="J109" s="264">
        <v>0</v>
      </c>
      <c r="K109" s="265">
        <f>E109*J109</f>
        <v>0</v>
      </c>
      <c r="O109" s="257">
        <v>2</v>
      </c>
      <c r="AA109" s="232">
        <v>2</v>
      </c>
      <c r="AB109" s="232">
        <v>7</v>
      </c>
      <c r="AC109" s="232">
        <v>7</v>
      </c>
      <c r="AZ109" s="232">
        <v>2</v>
      </c>
      <c r="BA109" s="232">
        <f>IF(AZ109=1,G109,0)</f>
        <v>0</v>
      </c>
      <c r="BB109" s="232">
        <f>IF(AZ109=2,G109,0)</f>
        <v>0</v>
      </c>
      <c r="BC109" s="232">
        <f>IF(AZ109=3,G109,0)</f>
        <v>0</v>
      </c>
      <c r="BD109" s="232">
        <f>IF(AZ109=4,G109,0)</f>
        <v>0</v>
      </c>
      <c r="BE109" s="232">
        <f>IF(AZ109=5,G109,0)</f>
        <v>0</v>
      </c>
      <c r="CA109" s="257">
        <v>2</v>
      </c>
      <c r="CB109" s="257">
        <v>7</v>
      </c>
    </row>
    <row r="110" spans="1:80">
      <c r="A110" s="258">
        <v>55</v>
      </c>
      <c r="B110" s="259" t="s">
        <v>1038</v>
      </c>
      <c r="C110" s="260" t="s">
        <v>1039</v>
      </c>
      <c r="D110" s="261" t="s">
        <v>262</v>
      </c>
      <c r="E110" s="262">
        <v>1</v>
      </c>
      <c r="F110" s="262">
        <v>0</v>
      </c>
      <c r="G110" s="263">
        <f>E110*F110</f>
        <v>0</v>
      </c>
      <c r="H110" s="264">
        <v>0</v>
      </c>
      <c r="I110" s="265">
        <f>E110*H110</f>
        <v>0</v>
      </c>
      <c r="J110" s="264">
        <v>0</v>
      </c>
      <c r="K110" s="265">
        <f>E110*J110</f>
        <v>0</v>
      </c>
      <c r="O110" s="257">
        <v>2</v>
      </c>
      <c r="AA110" s="232">
        <v>2</v>
      </c>
      <c r="AB110" s="232">
        <v>7</v>
      </c>
      <c r="AC110" s="232">
        <v>7</v>
      </c>
      <c r="AZ110" s="232">
        <v>2</v>
      </c>
      <c r="BA110" s="232">
        <f>IF(AZ110=1,G110,0)</f>
        <v>0</v>
      </c>
      <c r="BB110" s="232">
        <f>IF(AZ110=2,G110,0)</f>
        <v>0</v>
      </c>
      <c r="BC110" s="232">
        <f>IF(AZ110=3,G110,0)</f>
        <v>0</v>
      </c>
      <c r="BD110" s="232">
        <f>IF(AZ110=4,G110,0)</f>
        <v>0</v>
      </c>
      <c r="BE110" s="232">
        <f>IF(AZ110=5,G110,0)</f>
        <v>0</v>
      </c>
      <c r="CA110" s="257">
        <v>2</v>
      </c>
      <c r="CB110" s="257">
        <v>7</v>
      </c>
    </row>
    <row r="111" spans="1:80">
      <c r="A111" s="275"/>
      <c r="B111" s="276" t="s">
        <v>101</v>
      </c>
      <c r="C111" s="277" t="s">
        <v>1037</v>
      </c>
      <c r="D111" s="278"/>
      <c r="E111" s="279"/>
      <c r="F111" s="280"/>
      <c r="G111" s="281">
        <f>SUM(G108:G110)</f>
        <v>0</v>
      </c>
      <c r="H111" s="282"/>
      <c r="I111" s="283">
        <f>SUM(I108:I110)</f>
        <v>0</v>
      </c>
      <c r="J111" s="282"/>
      <c r="K111" s="283">
        <f>SUM(K108:K110)</f>
        <v>0</v>
      </c>
      <c r="O111" s="257">
        <v>4</v>
      </c>
      <c r="BA111" s="284">
        <f>SUM(BA108:BA110)</f>
        <v>0</v>
      </c>
      <c r="BB111" s="284">
        <f>SUM(BB108:BB110)</f>
        <v>0</v>
      </c>
      <c r="BC111" s="284">
        <f>SUM(BC108:BC110)</f>
        <v>0</v>
      </c>
      <c r="BD111" s="284">
        <f>SUM(BD108:BD110)</f>
        <v>0</v>
      </c>
      <c r="BE111" s="284">
        <f>SUM(BE108:BE110)</f>
        <v>0</v>
      </c>
    </row>
    <row r="112" spans="1:80">
      <c r="A112" s="247" t="s">
        <v>97</v>
      </c>
      <c r="B112" s="248" t="s">
        <v>1040</v>
      </c>
      <c r="C112" s="249" t="s">
        <v>1041</v>
      </c>
      <c r="D112" s="250"/>
      <c r="E112" s="251"/>
      <c r="F112" s="251"/>
      <c r="G112" s="252"/>
      <c r="H112" s="253"/>
      <c r="I112" s="254"/>
      <c r="J112" s="255"/>
      <c r="K112" s="256"/>
      <c r="O112" s="257">
        <v>1</v>
      </c>
    </row>
    <row r="113" spans="1:80">
      <c r="A113" s="258">
        <v>56</v>
      </c>
      <c r="B113" s="259" t="s">
        <v>1043</v>
      </c>
      <c r="C113" s="260" t="s">
        <v>1044</v>
      </c>
      <c r="D113" s="261" t="s">
        <v>112</v>
      </c>
      <c r="E113" s="262">
        <v>25</v>
      </c>
      <c r="F113" s="262">
        <v>0</v>
      </c>
      <c r="G113" s="263">
        <f>E113*F113</f>
        <v>0</v>
      </c>
      <c r="H113" s="264">
        <v>0</v>
      </c>
      <c r="I113" s="265">
        <f>E113*H113</f>
        <v>0</v>
      </c>
      <c r="J113" s="264">
        <v>0</v>
      </c>
      <c r="K113" s="265">
        <f>E113*J113</f>
        <v>0</v>
      </c>
      <c r="O113" s="257">
        <v>2</v>
      </c>
      <c r="AA113" s="232">
        <v>2</v>
      </c>
      <c r="AB113" s="232">
        <v>7</v>
      </c>
      <c r="AC113" s="232">
        <v>7</v>
      </c>
      <c r="AZ113" s="232">
        <v>2</v>
      </c>
      <c r="BA113" s="232">
        <f>IF(AZ113=1,G113,0)</f>
        <v>0</v>
      </c>
      <c r="BB113" s="232">
        <f>IF(AZ113=2,G113,0)</f>
        <v>0</v>
      </c>
      <c r="BC113" s="232">
        <f>IF(AZ113=3,G113,0)</f>
        <v>0</v>
      </c>
      <c r="BD113" s="232">
        <f>IF(AZ113=4,G113,0)</f>
        <v>0</v>
      </c>
      <c r="BE113" s="232">
        <f>IF(AZ113=5,G113,0)</f>
        <v>0</v>
      </c>
      <c r="CA113" s="257">
        <v>2</v>
      </c>
      <c r="CB113" s="257">
        <v>7</v>
      </c>
    </row>
    <row r="114" spans="1:80">
      <c r="A114" s="275"/>
      <c r="B114" s="276" t="s">
        <v>101</v>
      </c>
      <c r="C114" s="277" t="s">
        <v>1042</v>
      </c>
      <c r="D114" s="278"/>
      <c r="E114" s="279"/>
      <c r="F114" s="280"/>
      <c r="G114" s="281">
        <f>SUM(G112:G113)</f>
        <v>0</v>
      </c>
      <c r="H114" s="282"/>
      <c r="I114" s="283">
        <f>SUM(I112:I113)</f>
        <v>0</v>
      </c>
      <c r="J114" s="282"/>
      <c r="K114" s="283">
        <f>SUM(K112:K113)</f>
        <v>0</v>
      </c>
      <c r="O114" s="257">
        <v>4</v>
      </c>
      <c r="BA114" s="284">
        <f>SUM(BA112:BA113)</f>
        <v>0</v>
      </c>
      <c r="BB114" s="284">
        <f>SUM(BB112:BB113)</f>
        <v>0</v>
      </c>
      <c r="BC114" s="284">
        <f>SUM(BC112:BC113)</f>
        <v>0</v>
      </c>
      <c r="BD114" s="284">
        <f>SUM(BD112:BD113)</f>
        <v>0</v>
      </c>
      <c r="BE114" s="284">
        <f>SUM(BE112:BE113)</f>
        <v>0</v>
      </c>
    </row>
    <row r="115" spans="1:80">
      <c r="A115" s="247" t="s">
        <v>97</v>
      </c>
      <c r="B115" s="248" t="s">
        <v>530</v>
      </c>
      <c r="C115" s="249" t="s">
        <v>531</v>
      </c>
      <c r="D115" s="250"/>
      <c r="E115" s="251"/>
      <c r="F115" s="251"/>
      <c r="G115" s="252"/>
      <c r="H115" s="253"/>
      <c r="I115" s="254"/>
      <c r="J115" s="255"/>
      <c r="K115" s="256"/>
      <c r="O115" s="257">
        <v>1</v>
      </c>
    </row>
    <row r="116" spans="1:80">
      <c r="A116" s="258">
        <v>57</v>
      </c>
      <c r="B116" s="259" t="s">
        <v>1045</v>
      </c>
      <c r="C116" s="260" t="s">
        <v>1046</v>
      </c>
      <c r="D116" s="261" t="s">
        <v>112</v>
      </c>
      <c r="E116" s="262">
        <v>178.6</v>
      </c>
      <c r="F116" s="262">
        <v>0</v>
      </c>
      <c r="G116" s="263">
        <f>E116*F116</f>
        <v>0</v>
      </c>
      <c r="H116" s="264">
        <v>0</v>
      </c>
      <c r="I116" s="265">
        <f>E116*H116</f>
        <v>0</v>
      </c>
      <c r="J116" s="264">
        <v>0</v>
      </c>
      <c r="K116" s="265">
        <f>E116*J116</f>
        <v>0</v>
      </c>
      <c r="O116" s="257">
        <v>2</v>
      </c>
      <c r="AA116" s="232">
        <v>2</v>
      </c>
      <c r="AB116" s="232">
        <v>7</v>
      </c>
      <c r="AC116" s="232">
        <v>7</v>
      </c>
      <c r="AZ116" s="232">
        <v>2</v>
      </c>
      <c r="BA116" s="232">
        <f>IF(AZ116=1,G116,0)</f>
        <v>0</v>
      </c>
      <c r="BB116" s="232">
        <f>IF(AZ116=2,G116,0)</f>
        <v>0</v>
      </c>
      <c r="BC116" s="232">
        <f>IF(AZ116=3,G116,0)</f>
        <v>0</v>
      </c>
      <c r="BD116" s="232">
        <f>IF(AZ116=4,G116,0)</f>
        <v>0</v>
      </c>
      <c r="BE116" s="232">
        <f>IF(AZ116=5,G116,0)</f>
        <v>0</v>
      </c>
      <c r="CA116" s="257">
        <v>2</v>
      </c>
      <c r="CB116" s="257">
        <v>7</v>
      </c>
    </row>
    <row r="117" spans="1:80">
      <c r="A117" s="258">
        <v>58</v>
      </c>
      <c r="B117" s="259" t="s">
        <v>1047</v>
      </c>
      <c r="C117" s="260" t="s">
        <v>1048</v>
      </c>
      <c r="D117" s="261" t="s">
        <v>112</v>
      </c>
      <c r="E117" s="262">
        <v>37.99</v>
      </c>
      <c r="F117" s="262">
        <v>0</v>
      </c>
      <c r="G117" s="263">
        <f>E117*F117</f>
        <v>0</v>
      </c>
      <c r="H117" s="264">
        <v>0</v>
      </c>
      <c r="I117" s="265">
        <f>E117*H117</f>
        <v>0</v>
      </c>
      <c r="J117" s="264">
        <v>0</v>
      </c>
      <c r="K117" s="265">
        <f>E117*J117</f>
        <v>0</v>
      </c>
      <c r="O117" s="257">
        <v>2</v>
      </c>
      <c r="AA117" s="232">
        <v>2</v>
      </c>
      <c r="AB117" s="232">
        <v>7</v>
      </c>
      <c r="AC117" s="232">
        <v>7</v>
      </c>
      <c r="AZ117" s="232">
        <v>2</v>
      </c>
      <c r="BA117" s="232">
        <f>IF(AZ117=1,G117,0)</f>
        <v>0</v>
      </c>
      <c r="BB117" s="232">
        <f>IF(AZ117=2,G117,0)</f>
        <v>0</v>
      </c>
      <c r="BC117" s="232">
        <f>IF(AZ117=3,G117,0)</f>
        <v>0</v>
      </c>
      <c r="BD117" s="232">
        <f>IF(AZ117=4,G117,0)</f>
        <v>0</v>
      </c>
      <c r="BE117" s="232">
        <f>IF(AZ117=5,G117,0)</f>
        <v>0</v>
      </c>
      <c r="CA117" s="257">
        <v>2</v>
      </c>
      <c r="CB117" s="257">
        <v>7</v>
      </c>
    </row>
    <row r="118" spans="1:80">
      <c r="A118" s="275"/>
      <c r="B118" s="276" t="s">
        <v>101</v>
      </c>
      <c r="C118" s="277" t="s">
        <v>532</v>
      </c>
      <c r="D118" s="278"/>
      <c r="E118" s="279"/>
      <c r="F118" s="280"/>
      <c r="G118" s="281">
        <f>SUM(G115:G117)</f>
        <v>0</v>
      </c>
      <c r="H118" s="282"/>
      <c r="I118" s="283">
        <f>SUM(I115:I117)</f>
        <v>0</v>
      </c>
      <c r="J118" s="282"/>
      <c r="K118" s="283">
        <f>SUM(K115:K117)</f>
        <v>0</v>
      </c>
      <c r="O118" s="257">
        <v>4</v>
      </c>
      <c r="BA118" s="284">
        <f>SUM(BA115:BA117)</f>
        <v>0</v>
      </c>
      <c r="BB118" s="284">
        <f>SUM(BB115:BB117)</f>
        <v>0</v>
      </c>
      <c r="BC118" s="284">
        <f>SUM(BC115:BC117)</f>
        <v>0</v>
      </c>
      <c r="BD118" s="284">
        <f>SUM(BD115:BD117)</f>
        <v>0</v>
      </c>
      <c r="BE118" s="284">
        <f>SUM(BE115:BE117)</f>
        <v>0</v>
      </c>
    </row>
    <row r="119" spans="1:80">
      <c r="A119" s="247" t="s">
        <v>97</v>
      </c>
      <c r="B119" s="248" t="s">
        <v>586</v>
      </c>
      <c r="C119" s="249" t="s">
        <v>587</v>
      </c>
      <c r="D119" s="250"/>
      <c r="E119" s="251"/>
      <c r="F119" s="251"/>
      <c r="G119" s="252"/>
      <c r="H119" s="253"/>
      <c r="I119" s="254"/>
      <c r="J119" s="255"/>
      <c r="K119" s="256"/>
      <c r="O119" s="257">
        <v>1</v>
      </c>
    </row>
    <row r="120" spans="1:80">
      <c r="A120" s="258">
        <v>59</v>
      </c>
      <c r="B120" s="259" t="s">
        <v>1049</v>
      </c>
      <c r="C120" s="260" t="s">
        <v>1050</v>
      </c>
      <c r="D120" s="261" t="s">
        <v>112</v>
      </c>
      <c r="E120" s="262">
        <v>178.6</v>
      </c>
      <c r="F120" s="262">
        <v>0</v>
      </c>
      <c r="G120" s="263">
        <f>E120*F120</f>
        <v>0</v>
      </c>
      <c r="H120" s="264">
        <v>0</v>
      </c>
      <c r="I120" s="265">
        <f>E120*H120</f>
        <v>0</v>
      </c>
      <c r="J120" s="264">
        <v>0</v>
      </c>
      <c r="K120" s="265">
        <f>E120*J120</f>
        <v>0</v>
      </c>
      <c r="O120" s="257">
        <v>2</v>
      </c>
      <c r="AA120" s="232">
        <v>2</v>
      </c>
      <c r="AB120" s="232">
        <v>7</v>
      </c>
      <c r="AC120" s="232">
        <v>7</v>
      </c>
      <c r="AZ120" s="232">
        <v>2</v>
      </c>
      <c r="BA120" s="232">
        <f>IF(AZ120=1,G120,0)</f>
        <v>0</v>
      </c>
      <c r="BB120" s="232">
        <f>IF(AZ120=2,G120,0)</f>
        <v>0</v>
      </c>
      <c r="BC120" s="232">
        <f>IF(AZ120=3,G120,0)</f>
        <v>0</v>
      </c>
      <c r="BD120" s="232">
        <f>IF(AZ120=4,G120,0)</f>
        <v>0</v>
      </c>
      <c r="BE120" s="232">
        <f>IF(AZ120=5,G120,0)</f>
        <v>0</v>
      </c>
      <c r="CA120" s="257">
        <v>2</v>
      </c>
      <c r="CB120" s="257">
        <v>7</v>
      </c>
    </row>
    <row r="121" spans="1:80">
      <c r="A121" s="258">
        <v>60</v>
      </c>
      <c r="B121" s="259" t="s">
        <v>1051</v>
      </c>
      <c r="C121" s="260" t="s">
        <v>1052</v>
      </c>
      <c r="D121" s="261" t="s">
        <v>262</v>
      </c>
      <c r="E121" s="262">
        <v>32.450000000000003</v>
      </c>
      <c r="F121" s="262">
        <v>0</v>
      </c>
      <c r="G121" s="263">
        <f>E121*F121</f>
        <v>0</v>
      </c>
      <c r="H121" s="264">
        <v>0</v>
      </c>
      <c r="I121" s="265">
        <f>E121*H121</f>
        <v>0</v>
      </c>
      <c r="J121" s="264">
        <v>0</v>
      </c>
      <c r="K121" s="265">
        <f>E121*J121</f>
        <v>0</v>
      </c>
      <c r="O121" s="257">
        <v>2</v>
      </c>
      <c r="AA121" s="232">
        <v>2</v>
      </c>
      <c r="AB121" s="232">
        <v>7</v>
      </c>
      <c r="AC121" s="232">
        <v>7</v>
      </c>
      <c r="AZ121" s="232">
        <v>2</v>
      </c>
      <c r="BA121" s="232">
        <f>IF(AZ121=1,G121,0)</f>
        <v>0</v>
      </c>
      <c r="BB121" s="232">
        <f>IF(AZ121=2,G121,0)</f>
        <v>0</v>
      </c>
      <c r="BC121" s="232">
        <f>IF(AZ121=3,G121,0)</f>
        <v>0</v>
      </c>
      <c r="BD121" s="232">
        <f>IF(AZ121=4,G121,0)</f>
        <v>0</v>
      </c>
      <c r="BE121" s="232">
        <f>IF(AZ121=5,G121,0)</f>
        <v>0</v>
      </c>
      <c r="CA121" s="257">
        <v>2</v>
      </c>
      <c r="CB121" s="257">
        <v>7</v>
      </c>
    </row>
    <row r="122" spans="1:80" ht="20.399999999999999">
      <c r="A122" s="258">
        <v>61</v>
      </c>
      <c r="B122" s="259" t="s">
        <v>1053</v>
      </c>
      <c r="C122" s="260" t="s">
        <v>1054</v>
      </c>
      <c r="D122" s="261" t="s">
        <v>262</v>
      </c>
      <c r="E122" s="262">
        <v>25.8</v>
      </c>
      <c r="F122" s="262">
        <v>0</v>
      </c>
      <c r="G122" s="263">
        <f>E122*F122</f>
        <v>0</v>
      </c>
      <c r="H122" s="264">
        <v>0</v>
      </c>
      <c r="I122" s="265">
        <f>E122*H122</f>
        <v>0</v>
      </c>
      <c r="J122" s="264">
        <v>0</v>
      </c>
      <c r="K122" s="265">
        <f>E122*J122</f>
        <v>0</v>
      </c>
      <c r="O122" s="257">
        <v>2</v>
      </c>
      <c r="AA122" s="232">
        <v>2</v>
      </c>
      <c r="AB122" s="232">
        <v>7</v>
      </c>
      <c r="AC122" s="232">
        <v>7</v>
      </c>
      <c r="AZ122" s="232">
        <v>2</v>
      </c>
      <c r="BA122" s="232">
        <f>IF(AZ122=1,G122,0)</f>
        <v>0</v>
      </c>
      <c r="BB122" s="232">
        <f>IF(AZ122=2,G122,0)</f>
        <v>0</v>
      </c>
      <c r="BC122" s="232">
        <f>IF(AZ122=3,G122,0)</f>
        <v>0</v>
      </c>
      <c r="BD122" s="232">
        <f>IF(AZ122=4,G122,0)</f>
        <v>0</v>
      </c>
      <c r="BE122" s="232">
        <f>IF(AZ122=5,G122,0)</f>
        <v>0</v>
      </c>
      <c r="CA122" s="257">
        <v>2</v>
      </c>
      <c r="CB122" s="257">
        <v>7</v>
      </c>
    </row>
    <row r="123" spans="1:80">
      <c r="A123" s="258">
        <v>62</v>
      </c>
      <c r="B123" s="259" t="s">
        <v>1055</v>
      </c>
      <c r="C123" s="260" t="s">
        <v>1056</v>
      </c>
      <c r="D123" s="261" t="s">
        <v>262</v>
      </c>
      <c r="E123" s="262">
        <v>12.2</v>
      </c>
      <c r="F123" s="262">
        <v>0</v>
      </c>
      <c r="G123" s="263">
        <f>E123*F123</f>
        <v>0</v>
      </c>
      <c r="H123" s="264">
        <v>0</v>
      </c>
      <c r="I123" s="265">
        <f>E123*H123</f>
        <v>0</v>
      </c>
      <c r="J123" s="264">
        <v>0</v>
      </c>
      <c r="K123" s="265">
        <f>E123*J123</f>
        <v>0</v>
      </c>
      <c r="O123" s="257">
        <v>2</v>
      </c>
      <c r="AA123" s="232">
        <v>2</v>
      </c>
      <c r="AB123" s="232">
        <v>7</v>
      </c>
      <c r="AC123" s="232">
        <v>7</v>
      </c>
      <c r="AZ123" s="232">
        <v>2</v>
      </c>
      <c r="BA123" s="232">
        <f>IF(AZ123=1,G123,0)</f>
        <v>0</v>
      </c>
      <c r="BB123" s="232">
        <f>IF(AZ123=2,G123,0)</f>
        <v>0</v>
      </c>
      <c r="BC123" s="232">
        <f>IF(AZ123=3,G123,0)</f>
        <v>0</v>
      </c>
      <c r="BD123" s="232">
        <f>IF(AZ123=4,G123,0)</f>
        <v>0</v>
      </c>
      <c r="BE123" s="232">
        <f>IF(AZ123=5,G123,0)</f>
        <v>0</v>
      </c>
      <c r="CA123" s="257">
        <v>2</v>
      </c>
      <c r="CB123" s="257">
        <v>7</v>
      </c>
    </row>
    <row r="124" spans="1:80">
      <c r="A124" s="275"/>
      <c r="B124" s="276" t="s">
        <v>101</v>
      </c>
      <c r="C124" s="277" t="s">
        <v>588</v>
      </c>
      <c r="D124" s="278"/>
      <c r="E124" s="279"/>
      <c r="F124" s="280"/>
      <c r="G124" s="281">
        <f>SUM(G119:G123)</f>
        <v>0</v>
      </c>
      <c r="H124" s="282"/>
      <c r="I124" s="283">
        <f>SUM(I119:I123)</f>
        <v>0</v>
      </c>
      <c r="J124" s="282"/>
      <c r="K124" s="283">
        <f>SUM(K119:K123)</f>
        <v>0</v>
      </c>
      <c r="O124" s="257">
        <v>4</v>
      </c>
      <c r="BA124" s="284">
        <f>SUM(BA119:BA123)</f>
        <v>0</v>
      </c>
      <c r="BB124" s="284">
        <f>SUM(BB119:BB123)</f>
        <v>0</v>
      </c>
      <c r="BC124" s="284">
        <f>SUM(BC119:BC123)</f>
        <v>0</v>
      </c>
      <c r="BD124" s="284">
        <f>SUM(BD119:BD123)</f>
        <v>0</v>
      </c>
      <c r="BE124" s="284">
        <f>SUM(BE119:BE123)</f>
        <v>0</v>
      </c>
    </row>
    <row r="125" spans="1:80">
      <c r="A125" s="247" t="s">
        <v>97</v>
      </c>
      <c r="B125" s="248" t="s">
        <v>637</v>
      </c>
      <c r="C125" s="249" t="s">
        <v>638</v>
      </c>
      <c r="D125" s="250"/>
      <c r="E125" s="251"/>
      <c r="F125" s="251"/>
      <c r="G125" s="252"/>
      <c r="H125" s="253"/>
      <c r="I125" s="254"/>
      <c r="J125" s="255"/>
      <c r="K125" s="256"/>
      <c r="O125" s="257">
        <v>1</v>
      </c>
    </row>
    <row r="126" spans="1:80">
      <c r="A126" s="258">
        <v>63</v>
      </c>
      <c r="B126" s="259" t="s">
        <v>1057</v>
      </c>
      <c r="C126" s="260" t="s">
        <v>1058</v>
      </c>
      <c r="D126" s="261" t="s">
        <v>112</v>
      </c>
      <c r="E126" s="262">
        <v>6</v>
      </c>
      <c r="F126" s="262">
        <v>0</v>
      </c>
      <c r="G126" s="263">
        <f t="shared" ref="G126:G135" si="16">E126*F126</f>
        <v>0</v>
      </c>
      <c r="H126" s="264">
        <v>0</v>
      </c>
      <c r="I126" s="265">
        <f t="shared" ref="I126:I135" si="17">E126*H126</f>
        <v>0</v>
      </c>
      <c r="J126" s="264">
        <v>0</v>
      </c>
      <c r="K126" s="265">
        <f t="shared" ref="K126:K135" si="18">E126*J126</f>
        <v>0</v>
      </c>
      <c r="O126" s="257">
        <v>2</v>
      </c>
      <c r="AA126" s="232">
        <v>2</v>
      </c>
      <c r="AB126" s="232">
        <v>7</v>
      </c>
      <c r="AC126" s="232">
        <v>7</v>
      </c>
      <c r="AZ126" s="232">
        <v>2</v>
      </c>
      <c r="BA126" s="232">
        <f t="shared" ref="BA126:BA135" si="19">IF(AZ126=1,G126,0)</f>
        <v>0</v>
      </c>
      <c r="BB126" s="232">
        <f t="shared" ref="BB126:BB135" si="20">IF(AZ126=2,G126,0)</f>
        <v>0</v>
      </c>
      <c r="BC126" s="232">
        <f t="shared" ref="BC126:BC135" si="21">IF(AZ126=3,G126,0)</f>
        <v>0</v>
      </c>
      <c r="BD126" s="232">
        <f t="shared" ref="BD126:BD135" si="22">IF(AZ126=4,G126,0)</f>
        <v>0</v>
      </c>
      <c r="BE126" s="232">
        <f t="shared" ref="BE126:BE135" si="23">IF(AZ126=5,G126,0)</f>
        <v>0</v>
      </c>
      <c r="CA126" s="257">
        <v>2</v>
      </c>
      <c r="CB126" s="257">
        <v>7</v>
      </c>
    </row>
    <row r="127" spans="1:80">
      <c r="A127" s="258">
        <v>64</v>
      </c>
      <c r="B127" s="259" t="s">
        <v>1059</v>
      </c>
      <c r="C127" s="260" t="s">
        <v>1060</v>
      </c>
      <c r="D127" s="261" t="s">
        <v>115</v>
      </c>
      <c r="E127" s="262">
        <v>16</v>
      </c>
      <c r="F127" s="262">
        <v>0</v>
      </c>
      <c r="G127" s="263">
        <f t="shared" si="16"/>
        <v>0</v>
      </c>
      <c r="H127" s="264">
        <v>0</v>
      </c>
      <c r="I127" s="265">
        <f t="shared" si="17"/>
        <v>0</v>
      </c>
      <c r="J127" s="264">
        <v>0</v>
      </c>
      <c r="K127" s="265">
        <f t="shared" si="18"/>
        <v>0</v>
      </c>
      <c r="O127" s="257">
        <v>2</v>
      </c>
      <c r="AA127" s="232">
        <v>1</v>
      </c>
      <c r="AB127" s="232">
        <v>7</v>
      </c>
      <c r="AC127" s="232">
        <v>7</v>
      </c>
      <c r="AZ127" s="232">
        <v>2</v>
      </c>
      <c r="BA127" s="232">
        <f t="shared" si="19"/>
        <v>0</v>
      </c>
      <c r="BB127" s="232">
        <f t="shared" si="20"/>
        <v>0</v>
      </c>
      <c r="BC127" s="232">
        <f t="shared" si="21"/>
        <v>0</v>
      </c>
      <c r="BD127" s="232">
        <f t="shared" si="22"/>
        <v>0</v>
      </c>
      <c r="BE127" s="232">
        <f t="shared" si="23"/>
        <v>0</v>
      </c>
      <c r="CA127" s="257">
        <v>1</v>
      </c>
      <c r="CB127" s="257">
        <v>7</v>
      </c>
    </row>
    <row r="128" spans="1:80">
      <c r="A128" s="258">
        <v>65</v>
      </c>
      <c r="B128" s="259" t="s">
        <v>1061</v>
      </c>
      <c r="C128" s="260" t="s">
        <v>1062</v>
      </c>
      <c r="D128" s="261" t="s">
        <v>112</v>
      </c>
      <c r="E128" s="262">
        <v>4.2</v>
      </c>
      <c r="F128" s="262">
        <v>0</v>
      </c>
      <c r="G128" s="263">
        <f t="shared" si="16"/>
        <v>0</v>
      </c>
      <c r="H128" s="264">
        <v>0</v>
      </c>
      <c r="I128" s="265">
        <f t="shared" si="17"/>
        <v>0</v>
      </c>
      <c r="J128" s="264">
        <v>0</v>
      </c>
      <c r="K128" s="265">
        <f t="shared" si="18"/>
        <v>0</v>
      </c>
      <c r="O128" s="257">
        <v>2</v>
      </c>
      <c r="AA128" s="232">
        <v>1</v>
      </c>
      <c r="AB128" s="232">
        <v>7</v>
      </c>
      <c r="AC128" s="232">
        <v>7</v>
      </c>
      <c r="AZ128" s="232">
        <v>2</v>
      </c>
      <c r="BA128" s="232">
        <f t="shared" si="19"/>
        <v>0</v>
      </c>
      <c r="BB128" s="232">
        <f t="shared" si="20"/>
        <v>0</v>
      </c>
      <c r="BC128" s="232">
        <f t="shared" si="21"/>
        <v>0</v>
      </c>
      <c r="BD128" s="232">
        <f t="shared" si="22"/>
        <v>0</v>
      </c>
      <c r="BE128" s="232">
        <f t="shared" si="23"/>
        <v>0</v>
      </c>
      <c r="CA128" s="257">
        <v>1</v>
      </c>
      <c r="CB128" s="257">
        <v>7</v>
      </c>
    </row>
    <row r="129" spans="1:80">
      <c r="A129" s="258">
        <v>66</v>
      </c>
      <c r="B129" s="259" t="s">
        <v>1063</v>
      </c>
      <c r="C129" s="260" t="s">
        <v>1064</v>
      </c>
      <c r="D129" s="261" t="s">
        <v>112</v>
      </c>
      <c r="E129" s="262">
        <v>20</v>
      </c>
      <c r="F129" s="262">
        <v>0</v>
      </c>
      <c r="G129" s="263">
        <f t="shared" si="16"/>
        <v>0</v>
      </c>
      <c r="H129" s="264">
        <v>0</v>
      </c>
      <c r="I129" s="265">
        <f t="shared" si="17"/>
        <v>0</v>
      </c>
      <c r="J129" s="264">
        <v>0</v>
      </c>
      <c r="K129" s="265">
        <f t="shared" si="18"/>
        <v>0</v>
      </c>
      <c r="O129" s="257">
        <v>2</v>
      </c>
      <c r="AA129" s="232">
        <v>1</v>
      </c>
      <c r="AB129" s="232">
        <v>7</v>
      </c>
      <c r="AC129" s="232">
        <v>7</v>
      </c>
      <c r="AZ129" s="232">
        <v>2</v>
      </c>
      <c r="BA129" s="232">
        <f t="shared" si="19"/>
        <v>0</v>
      </c>
      <c r="BB129" s="232">
        <f t="shared" si="20"/>
        <v>0</v>
      </c>
      <c r="BC129" s="232">
        <f t="shared" si="21"/>
        <v>0</v>
      </c>
      <c r="BD129" s="232">
        <f t="shared" si="22"/>
        <v>0</v>
      </c>
      <c r="BE129" s="232">
        <f t="shared" si="23"/>
        <v>0</v>
      </c>
      <c r="CA129" s="257">
        <v>1</v>
      </c>
      <c r="CB129" s="257">
        <v>7</v>
      </c>
    </row>
    <row r="130" spans="1:80">
      <c r="A130" s="258">
        <v>67</v>
      </c>
      <c r="B130" s="259" t="s">
        <v>1065</v>
      </c>
      <c r="C130" s="260" t="s">
        <v>1066</v>
      </c>
      <c r="D130" s="261" t="s">
        <v>112</v>
      </c>
      <c r="E130" s="262">
        <v>20</v>
      </c>
      <c r="F130" s="262">
        <v>0</v>
      </c>
      <c r="G130" s="263">
        <f t="shared" si="16"/>
        <v>0</v>
      </c>
      <c r="H130" s="264">
        <v>0</v>
      </c>
      <c r="I130" s="265">
        <f t="shared" si="17"/>
        <v>0</v>
      </c>
      <c r="J130" s="264">
        <v>0</v>
      </c>
      <c r="K130" s="265">
        <f t="shared" si="18"/>
        <v>0</v>
      </c>
      <c r="O130" s="257">
        <v>2</v>
      </c>
      <c r="AA130" s="232">
        <v>1</v>
      </c>
      <c r="AB130" s="232">
        <v>7</v>
      </c>
      <c r="AC130" s="232">
        <v>7</v>
      </c>
      <c r="AZ130" s="232">
        <v>2</v>
      </c>
      <c r="BA130" s="232">
        <f t="shared" si="19"/>
        <v>0</v>
      </c>
      <c r="BB130" s="232">
        <f t="shared" si="20"/>
        <v>0</v>
      </c>
      <c r="BC130" s="232">
        <f t="shared" si="21"/>
        <v>0</v>
      </c>
      <c r="BD130" s="232">
        <f t="shared" si="22"/>
        <v>0</v>
      </c>
      <c r="BE130" s="232">
        <f t="shared" si="23"/>
        <v>0</v>
      </c>
      <c r="CA130" s="257">
        <v>1</v>
      </c>
      <c r="CB130" s="257">
        <v>7</v>
      </c>
    </row>
    <row r="131" spans="1:80">
      <c r="A131" s="258">
        <v>68</v>
      </c>
      <c r="B131" s="259" t="s">
        <v>1067</v>
      </c>
      <c r="C131" s="260" t="s">
        <v>1068</v>
      </c>
      <c r="D131" s="261" t="s">
        <v>112</v>
      </c>
      <c r="E131" s="262">
        <v>20</v>
      </c>
      <c r="F131" s="262">
        <v>0</v>
      </c>
      <c r="G131" s="263">
        <f t="shared" si="16"/>
        <v>0</v>
      </c>
      <c r="H131" s="264">
        <v>0</v>
      </c>
      <c r="I131" s="265">
        <f t="shared" si="17"/>
        <v>0</v>
      </c>
      <c r="J131" s="264">
        <v>0</v>
      </c>
      <c r="K131" s="265">
        <f t="shared" si="18"/>
        <v>0</v>
      </c>
      <c r="O131" s="257">
        <v>2</v>
      </c>
      <c r="AA131" s="232">
        <v>1</v>
      </c>
      <c r="AB131" s="232">
        <v>7</v>
      </c>
      <c r="AC131" s="232">
        <v>7</v>
      </c>
      <c r="AZ131" s="232">
        <v>2</v>
      </c>
      <c r="BA131" s="232">
        <f t="shared" si="19"/>
        <v>0</v>
      </c>
      <c r="BB131" s="232">
        <f t="shared" si="20"/>
        <v>0</v>
      </c>
      <c r="BC131" s="232">
        <f t="shared" si="21"/>
        <v>0</v>
      </c>
      <c r="BD131" s="232">
        <f t="shared" si="22"/>
        <v>0</v>
      </c>
      <c r="BE131" s="232">
        <f t="shared" si="23"/>
        <v>0</v>
      </c>
      <c r="CA131" s="257">
        <v>1</v>
      </c>
      <c r="CB131" s="257">
        <v>7</v>
      </c>
    </row>
    <row r="132" spans="1:80">
      <c r="A132" s="258">
        <v>69</v>
      </c>
      <c r="B132" s="259" t="s">
        <v>1069</v>
      </c>
      <c r="C132" s="260" t="s">
        <v>1070</v>
      </c>
      <c r="D132" s="261" t="s">
        <v>115</v>
      </c>
      <c r="E132" s="262">
        <v>2</v>
      </c>
      <c r="F132" s="262">
        <v>0</v>
      </c>
      <c r="G132" s="263">
        <f t="shared" si="16"/>
        <v>0</v>
      </c>
      <c r="H132" s="264">
        <v>0</v>
      </c>
      <c r="I132" s="265">
        <f t="shared" si="17"/>
        <v>0</v>
      </c>
      <c r="J132" s="264">
        <v>0</v>
      </c>
      <c r="K132" s="265">
        <f t="shared" si="18"/>
        <v>0</v>
      </c>
      <c r="O132" s="257">
        <v>2</v>
      </c>
      <c r="AA132" s="232">
        <v>1</v>
      </c>
      <c r="AB132" s="232">
        <v>7</v>
      </c>
      <c r="AC132" s="232">
        <v>7</v>
      </c>
      <c r="AZ132" s="232">
        <v>2</v>
      </c>
      <c r="BA132" s="232">
        <f t="shared" si="19"/>
        <v>0</v>
      </c>
      <c r="BB132" s="232">
        <f t="shared" si="20"/>
        <v>0</v>
      </c>
      <c r="BC132" s="232">
        <f t="shared" si="21"/>
        <v>0</v>
      </c>
      <c r="BD132" s="232">
        <f t="shared" si="22"/>
        <v>0</v>
      </c>
      <c r="BE132" s="232">
        <f t="shared" si="23"/>
        <v>0</v>
      </c>
      <c r="CA132" s="257">
        <v>1</v>
      </c>
      <c r="CB132" s="257">
        <v>7</v>
      </c>
    </row>
    <row r="133" spans="1:80">
      <c r="A133" s="258">
        <v>70</v>
      </c>
      <c r="B133" s="259" t="s">
        <v>1071</v>
      </c>
      <c r="C133" s="260" t="s">
        <v>1072</v>
      </c>
      <c r="D133" s="261" t="s">
        <v>115</v>
      </c>
      <c r="E133" s="262">
        <v>2</v>
      </c>
      <c r="F133" s="262">
        <v>0</v>
      </c>
      <c r="G133" s="263">
        <f t="shared" si="16"/>
        <v>0</v>
      </c>
      <c r="H133" s="264">
        <v>0</v>
      </c>
      <c r="I133" s="265">
        <f t="shared" si="17"/>
        <v>0</v>
      </c>
      <c r="J133" s="264">
        <v>0</v>
      </c>
      <c r="K133" s="265">
        <f t="shared" si="18"/>
        <v>0</v>
      </c>
      <c r="O133" s="257">
        <v>2</v>
      </c>
      <c r="AA133" s="232">
        <v>1</v>
      </c>
      <c r="AB133" s="232">
        <v>7</v>
      </c>
      <c r="AC133" s="232">
        <v>7</v>
      </c>
      <c r="AZ133" s="232">
        <v>2</v>
      </c>
      <c r="BA133" s="232">
        <f t="shared" si="19"/>
        <v>0</v>
      </c>
      <c r="BB133" s="232">
        <f t="shared" si="20"/>
        <v>0</v>
      </c>
      <c r="BC133" s="232">
        <f t="shared" si="21"/>
        <v>0</v>
      </c>
      <c r="BD133" s="232">
        <f t="shared" si="22"/>
        <v>0</v>
      </c>
      <c r="BE133" s="232">
        <f t="shared" si="23"/>
        <v>0</v>
      </c>
      <c r="CA133" s="257">
        <v>1</v>
      </c>
      <c r="CB133" s="257">
        <v>7</v>
      </c>
    </row>
    <row r="134" spans="1:80">
      <c r="A134" s="258">
        <v>71</v>
      </c>
      <c r="B134" s="259" t="s">
        <v>1073</v>
      </c>
      <c r="C134" s="260" t="s">
        <v>1074</v>
      </c>
      <c r="D134" s="261" t="s">
        <v>115</v>
      </c>
      <c r="E134" s="262">
        <v>1</v>
      </c>
      <c r="F134" s="262">
        <v>0</v>
      </c>
      <c r="G134" s="263">
        <f t="shared" si="16"/>
        <v>0</v>
      </c>
      <c r="H134" s="264">
        <v>0</v>
      </c>
      <c r="I134" s="265">
        <f t="shared" si="17"/>
        <v>0</v>
      </c>
      <c r="J134" s="264"/>
      <c r="K134" s="265">
        <f t="shared" si="18"/>
        <v>0</v>
      </c>
      <c r="O134" s="257">
        <v>2</v>
      </c>
      <c r="AA134" s="232">
        <v>12</v>
      </c>
      <c r="AB134" s="232">
        <v>0</v>
      </c>
      <c r="AC134" s="232">
        <v>71</v>
      </c>
      <c r="AZ134" s="232">
        <v>2</v>
      </c>
      <c r="BA134" s="232">
        <f t="shared" si="19"/>
        <v>0</v>
      </c>
      <c r="BB134" s="232">
        <f t="shared" si="20"/>
        <v>0</v>
      </c>
      <c r="BC134" s="232">
        <f t="shared" si="21"/>
        <v>0</v>
      </c>
      <c r="BD134" s="232">
        <f t="shared" si="22"/>
        <v>0</v>
      </c>
      <c r="BE134" s="232">
        <f t="shared" si="23"/>
        <v>0</v>
      </c>
      <c r="CA134" s="257">
        <v>12</v>
      </c>
      <c r="CB134" s="257">
        <v>0</v>
      </c>
    </row>
    <row r="135" spans="1:80">
      <c r="A135" s="258">
        <v>72</v>
      </c>
      <c r="B135" s="259" t="s">
        <v>1075</v>
      </c>
      <c r="C135" s="260" t="s">
        <v>1076</v>
      </c>
      <c r="D135" s="261" t="s">
        <v>153</v>
      </c>
      <c r="E135" s="262">
        <v>1.3</v>
      </c>
      <c r="F135" s="262">
        <v>0</v>
      </c>
      <c r="G135" s="263">
        <f t="shared" si="16"/>
        <v>0</v>
      </c>
      <c r="H135" s="264">
        <v>0</v>
      </c>
      <c r="I135" s="265">
        <f t="shared" si="17"/>
        <v>0</v>
      </c>
      <c r="J135" s="264">
        <v>0</v>
      </c>
      <c r="K135" s="265">
        <f t="shared" si="18"/>
        <v>0</v>
      </c>
      <c r="O135" s="257">
        <v>2</v>
      </c>
      <c r="AA135" s="232">
        <v>1</v>
      </c>
      <c r="AB135" s="232">
        <v>7</v>
      </c>
      <c r="AC135" s="232">
        <v>7</v>
      </c>
      <c r="AZ135" s="232">
        <v>2</v>
      </c>
      <c r="BA135" s="232">
        <f t="shared" si="19"/>
        <v>0</v>
      </c>
      <c r="BB135" s="232">
        <f t="shared" si="20"/>
        <v>0</v>
      </c>
      <c r="BC135" s="232">
        <f t="shared" si="21"/>
        <v>0</v>
      </c>
      <c r="BD135" s="232">
        <f t="shared" si="22"/>
        <v>0</v>
      </c>
      <c r="BE135" s="232">
        <f t="shared" si="23"/>
        <v>0</v>
      </c>
      <c r="CA135" s="257">
        <v>1</v>
      </c>
      <c r="CB135" s="257">
        <v>7</v>
      </c>
    </row>
    <row r="136" spans="1:80">
      <c r="A136" s="275"/>
      <c r="B136" s="276" t="s">
        <v>101</v>
      </c>
      <c r="C136" s="277" t="s">
        <v>639</v>
      </c>
      <c r="D136" s="278"/>
      <c r="E136" s="279"/>
      <c r="F136" s="280"/>
      <c r="G136" s="281">
        <f>SUM(G125:G135)</f>
        <v>0</v>
      </c>
      <c r="H136" s="282"/>
      <c r="I136" s="283">
        <f>SUM(I125:I135)</f>
        <v>0</v>
      </c>
      <c r="J136" s="282"/>
      <c r="K136" s="283">
        <f>SUM(K125:K135)</f>
        <v>0</v>
      </c>
      <c r="O136" s="257">
        <v>4</v>
      </c>
      <c r="BA136" s="284">
        <f>SUM(BA125:BA135)</f>
        <v>0</v>
      </c>
      <c r="BB136" s="284">
        <f>SUM(BB125:BB135)</f>
        <v>0</v>
      </c>
      <c r="BC136" s="284">
        <f>SUM(BC125:BC135)</f>
        <v>0</v>
      </c>
      <c r="BD136" s="284">
        <f>SUM(BD125:BD135)</f>
        <v>0</v>
      </c>
      <c r="BE136" s="284">
        <f>SUM(BE125:BE135)</f>
        <v>0</v>
      </c>
    </row>
    <row r="137" spans="1:80">
      <c r="A137" s="247" t="s">
        <v>97</v>
      </c>
      <c r="B137" s="248" t="s">
        <v>709</v>
      </c>
      <c r="C137" s="249" t="s">
        <v>710</v>
      </c>
      <c r="D137" s="250"/>
      <c r="E137" s="251"/>
      <c r="F137" s="251"/>
      <c r="G137" s="252"/>
      <c r="H137" s="253"/>
      <c r="I137" s="254"/>
      <c r="J137" s="255"/>
      <c r="K137" s="256"/>
      <c r="O137" s="257">
        <v>1</v>
      </c>
    </row>
    <row r="138" spans="1:80">
      <c r="A138" s="258">
        <v>73</v>
      </c>
      <c r="B138" s="259" t="s">
        <v>1077</v>
      </c>
      <c r="C138" s="260" t="s">
        <v>1078</v>
      </c>
      <c r="D138" s="261" t="s">
        <v>115</v>
      </c>
      <c r="E138" s="262">
        <v>1</v>
      </c>
      <c r="F138" s="262">
        <v>0</v>
      </c>
      <c r="G138" s="263">
        <f>E138*F138</f>
        <v>0</v>
      </c>
      <c r="H138" s="264">
        <v>0</v>
      </c>
      <c r="I138" s="265">
        <f>E138*H138</f>
        <v>0</v>
      </c>
      <c r="J138" s="264">
        <v>0</v>
      </c>
      <c r="K138" s="265">
        <f>E138*J138</f>
        <v>0</v>
      </c>
      <c r="O138" s="257">
        <v>2</v>
      </c>
      <c r="AA138" s="232">
        <v>1</v>
      </c>
      <c r="AB138" s="232">
        <v>7</v>
      </c>
      <c r="AC138" s="232">
        <v>7</v>
      </c>
      <c r="AZ138" s="232">
        <v>2</v>
      </c>
      <c r="BA138" s="232">
        <f>IF(AZ138=1,G138,0)</f>
        <v>0</v>
      </c>
      <c r="BB138" s="232">
        <f>IF(AZ138=2,G138,0)</f>
        <v>0</v>
      </c>
      <c r="BC138" s="232">
        <f>IF(AZ138=3,G138,0)</f>
        <v>0</v>
      </c>
      <c r="BD138" s="232">
        <f>IF(AZ138=4,G138,0)</f>
        <v>0</v>
      </c>
      <c r="BE138" s="232">
        <f>IF(AZ138=5,G138,0)</f>
        <v>0</v>
      </c>
      <c r="CA138" s="257">
        <v>1</v>
      </c>
      <c r="CB138" s="257">
        <v>7</v>
      </c>
    </row>
    <row r="139" spans="1:80">
      <c r="A139" s="258">
        <v>74</v>
      </c>
      <c r="B139" s="259" t="s">
        <v>1079</v>
      </c>
      <c r="C139" s="260" t="s">
        <v>1080</v>
      </c>
      <c r="D139" s="261" t="s">
        <v>115</v>
      </c>
      <c r="E139" s="262">
        <v>1</v>
      </c>
      <c r="F139" s="262">
        <v>0</v>
      </c>
      <c r="G139" s="263">
        <f>E139*F139</f>
        <v>0</v>
      </c>
      <c r="H139" s="264">
        <v>0</v>
      </c>
      <c r="I139" s="265">
        <f>E139*H139</f>
        <v>0</v>
      </c>
      <c r="J139" s="264">
        <v>0</v>
      </c>
      <c r="K139" s="265">
        <f>E139*J139</f>
        <v>0</v>
      </c>
      <c r="O139" s="257">
        <v>2</v>
      </c>
      <c r="AA139" s="232">
        <v>1</v>
      </c>
      <c r="AB139" s="232">
        <v>7</v>
      </c>
      <c r="AC139" s="232">
        <v>7</v>
      </c>
      <c r="AZ139" s="232">
        <v>2</v>
      </c>
      <c r="BA139" s="232">
        <f>IF(AZ139=1,G139,0)</f>
        <v>0</v>
      </c>
      <c r="BB139" s="232">
        <f>IF(AZ139=2,G139,0)</f>
        <v>0</v>
      </c>
      <c r="BC139" s="232">
        <f>IF(AZ139=3,G139,0)</f>
        <v>0</v>
      </c>
      <c r="BD139" s="232">
        <f>IF(AZ139=4,G139,0)</f>
        <v>0</v>
      </c>
      <c r="BE139" s="232">
        <f>IF(AZ139=5,G139,0)</f>
        <v>0</v>
      </c>
      <c r="CA139" s="257">
        <v>1</v>
      </c>
      <c r="CB139" s="257">
        <v>7</v>
      </c>
    </row>
    <row r="140" spans="1:80">
      <c r="A140" s="258">
        <v>75</v>
      </c>
      <c r="B140" s="259" t="s">
        <v>1081</v>
      </c>
      <c r="C140" s="260" t="s">
        <v>1082</v>
      </c>
      <c r="D140" s="261" t="s">
        <v>262</v>
      </c>
      <c r="E140" s="262">
        <v>9.1300000000000008</v>
      </c>
      <c r="F140" s="262">
        <v>0</v>
      </c>
      <c r="G140" s="263">
        <f>E140*F140</f>
        <v>0</v>
      </c>
      <c r="H140" s="264">
        <v>0</v>
      </c>
      <c r="I140" s="265">
        <f>E140*H140</f>
        <v>0</v>
      </c>
      <c r="J140" s="264">
        <v>0</v>
      </c>
      <c r="K140" s="265">
        <f>E140*J140</f>
        <v>0</v>
      </c>
      <c r="O140" s="257">
        <v>2</v>
      </c>
      <c r="AA140" s="232">
        <v>1</v>
      </c>
      <c r="AB140" s="232">
        <v>7</v>
      </c>
      <c r="AC140" s="232">
        <v>7</v>
      </c>
      <c r="AZ140" s="232">
        <v>2</v>
      </c>
      <c r="BA140" s="232">
        <f>IF(AZ140=1,G140,0)</f>
        <v>0</v>
      </c>
      <c r="BB140" s="232">
        <f>IF(AZ140=2,G140,0)</f>
        <v>0</v>
      </c>
      <c r="BC140" s="232">
        <f>IF(AZ140=3,G140,0)</f>
        <v>0</v>
      </c>
      <c r="BD140" s="232">
        <f>IF(AZ140=4,G140,0)</f>
        <v>0</v>
      </c>
      <c r="BE140" s="232">
        <f>IF(AZ140=5,G140,0)</f>
        <v>0</v>
      </c>
      <c r="CA140" s="257">
        <v>1</v>
      </c>
      <c r="CB140" s="257">
        <v>7</v>
      </c>
    </row>
    <row r="141" spans="1:80">
      <c r="A141" s="258">
        <v>76</v>
      </c>
      <c r="B141" s="259" t="s">
        <v>1083</v>
      </c>
      <c r="C141" s="260" t="s">
        <v>1084</v>
      </c>
      <c r="D141" s="261" t="s">
        <v>732</v>
      </c>
      <c r="E141" s="262">
        <v>95</v>
      </c>
      <c r="F141" s="262">
        <v>0</v>
      </c>
      <c r="G141" s="263">
        <f>E141*F141</f>
        <v>0</v>
      </c>
      <c r="H141" s="264">
        <v>0</v>
      </c>
      <c r="I141" s="265">
        <f>E141*H141</f>
        <v>0</v>
      </c>
      <c r="J141" s="264">
        <v>0</v>
      </c>
      <c r="K141" s="265">
        <f>E141*J141</f>
        <v>0</v>
      </c>
      <c r="O141" s="257">
        <v>2</v>
      </c>
      <c r="AA141" s="232">
        <v>1</v>
      </c>
      <c r="AB141" s="232">
        <v>7</v>
      </c>
      <c r="AC141" s="232">
        <v>7</v>
      </c>
      <c r="AZ141" s="232">
        <v>2</v>
      </c>
      <c r="BA141" s="232">
        <f>IF(AZ141=1,G141,0)</f>
        <v>0</v>
      </c>
      <c r="BB141" s="232">
        <f>IF(AZ141=2,G141,0)</f>
        <v>0</v>
      </c>
      <c r="BC141" s="232">
        <f>IF(AZ141=3,G141,0)</f>
        <v>0</v>
      </c>
      <c r="BD141" s="232">
        <f>IF(AZ141=4,G141,0)</f>
        <v>0</v>
      </c>
      <c r="BE141" s="232">
        <f>IF(AZ141=5,G141,0)</f>
        <v>0</v>
      </c>
      <c r="CA141" s="257">
        <v>1</v>
      </c>
      <c r="CB141" s="257">
        <v>7</v>
      </c>
    </row>
    <row r="142" spans="1:80">
      <c r="A142" s="266"/>
      <c r="B142" s="269"/>
      <c r="C142" s="325" t="s">
        <v>1085</v>
      </c>
      <c r="D142" s="326"/>
      <c r="E142" s="270">
        <v>95</v>
      </c>
      <c r="F142" s="271"/>
      <c r="G142" s="272"/>
      <c r="H142" s="273"/>
      <c r="I142" s="267"/>
      <c r="J142" s="274"/>
      <c r="K142" s="267"/>
      <c r="M142" s="268" t="s">
        <v>1085</v>
      </c>
      <c r="O142" s="257"/>
    </row>
    <row r="143" spans="1:80" ht="20.399999999999999">
      <c r="A143" s="258">
        <v>77</v>
      </c>
      <c r="B143" s="259" t="s">
        <v>1086</v>
      </c>
      <c r="C143" s="260" t="s">
        <v>1087</v>
      </c>
      <c r="D143" s="261" t="s">
        <v>732</v>
      </c>
      <c r="E143" s="262">
        <v>464</v>
      </c>
      <c r="F143" s="262">
        <v>0</v>
      </c>
      <c r="G143" s="263">
        <f>E143*F143</f>
        <v>0</v>
      </c>
      <c r="H143" s="264">
        <v>0</v>
      </c>
      <c r="I143" s="265">
        <f>E143*H143</f>
        <v>0</v>
      </c>
      <c r="J143" s="264">
        <v>0</v>
      </c>
      <c r="K143" s="265">
        <f>E143*J143</f>
        <v>0</v>
      </c>
      <c r="O143" s="257">
        <v>2</v>
      </c>
      <c r="AA143" s="232">
        <v>2</v>
      </c>
      <c r="AB143" s="232">
        <v>7</v>
      </c>
      <c r="AC143" s="232">
        <v>7</v>
      </c>
      <c r="AZ143" s="232">
        <v>2</v>
      </c>
      <c r="BA143" s="232">
        <f>IF(AZ143=1,G143,0)</f>
        <v>0</v>
      </c>
      <c r="BB143" s="232">
        <f>IF(AZ143=2,G143,0)</f>
        <v>0</v>
      </c>
      <c r="BC143" s="232">
        <f>IF(AZ143=3,G143,0)</f>
        <v>0</v>
      </c>
      <c r="BD143" s="232">
        <f>IF(AZ143=4,G143,0)</f>
        <v>0</v>
      </c>
      <c r="BE143" s="232">
        <f>IF(AZ143=5,G143,0)</f>
        <v>0</v>
      </c>
      <c r="CA143" s="257">
        <v>2</v>
      </c>
      <c r="CB143" s="257">
        <v>7</v>
      </c>
    </row>
    <row r="144" spans="1:80">
      <c r="A144" s="266"/>
      <c r="B144" s="269"/>
      <c r="C144" s="325" t="s">
        <v>1088</v>
      </c>
      <c r="D144" s="326"/>
      <c r="E144" s="270">
        <v>218</v>
      </c>
      <c r="F144" s="271"/>
      <c r="G144" s="272"/>
      <c r="H144" s="273"/>
      <c r="I144" s="267"/>
      <c r="J144" s="274"/>
      <c r="K144" s="267"/>
      <c r="M144" s="268" t="s">
        <v>1088</v>
      </c>
      <c r="O144" s="257"/>
    </row>
    <row r="145" spans="1:80">
      <c r="A145" s="266"/>
      <c r="B145" s="269"/>
      <c r="C145" s="325" t="s">
        <v>1089</v>
      </c>
      <c r="D145" s="326"/>
      <c r="E145" s="270">
        <v>246</v>
      </c>
      <c r="F145" s="271"/>
      <c r="G145" s="272"/>
      <c r="H145" s="273"/>
      <c r="I145" s="267"/>
      <c r="J145" s="274"/>
      <c r="K145" s="267"/>
      <c r="M145" s="268" t="s">
        <v>1089</v>
      </c>
      <c r="O145" s="257"/>
    </row>
    <row r="146" spans="1:80">
      <c r="A146" s="275"/>
      <c r="B146" s="276" t="s">
        <v>101</v>
      </c>
      <c r="C146" s="277" t="s">
        <v>711</v>
      </c>
      <c r="D146" s="278"/>
      <c r="E146" s="279"/>
      <c r="F146" s="280"/>
      <c r="G146" s="281">
        <f>SUM(G137:G145)</f>
        <v>0</v>
      </c>
      <c r="H146" s="282"/>
      <c r="I146" s="283">
        <f>SUM(I137:I145)</f>
        <v>0</v>
      </c>
      <c r="J146" s="282"/>
      <c r="K146" s="283">
        <f>SUM(K137:K145)</f>
        <v>0</v>
      </c>
      <c r="O146" s="257">
        <v>4</v>
      </c>
      <c r="BA146" s="284">
        <f>SUM(BA137:BA145)</f>
        <v>0</v>
      </c>
      <c r="BB146" s="284">
        <f>SUM(BB137:BB145)</f>
        <v>0</v>
      </c>
      <c r="BC146" s="284">
        <f>SUM(BC137:BC145)</f>
        <v>0</v>
      </c>
      <c r="BD146" s="284">
        <f>SUM(BD137:BD145)</f>
        <v>0</v>
      </c>
      <c r="BE146" s="284">
        <f>SUM(BE137:BE145)</f>
        <v>0</v>
      </c>
    </row>
    <row r="147" spans="1:80">
      <c r="A147" s="247" t="s">
        <v>97</v>
      </c>
      <c r="B147" s="248" t="s">
        <v>738</v>
      </c>
      <c r="C147" s="249" t="s">
        <v>739</v>
      </c>
      <c r="D147" s="250"/>
      <c r="E147" s="251"/>
      <c r="F147" s="251"/>
      <c r="G147" s="252"/>
      <c r="H147" s="253"/>
      <c r="I147" s="254"/>
      <c r="J147" s="255"/>
      <c r="K147" s="256"/>
      <c r="O147" s="257">
        <v>1</v>
      </c>
    </row>
    <row r="148" spans="1:80">
      <c r="A148" s="258">
        <v>78</v>
      </c>
      <c r="B148" s="259" t="s">
        <v>1090</v>
      </c>
      <c r="C148" s="260" t="s">
        <v>1091</v>
      </c>
      <c r="D148" s="261" t="s">
        <v>112</v>
      </c>
      <c r="E148" s="262">
        <v>104.43</v>
      </c>
      <c r="F148" s="262">
        <v>0</v>
      </c>
      <c r="G148" s="263">
        <f>E148*F148</f>
        <v>0</v>
      </c>
      <c r="H148" s="264">
        <v>0</v>
      </c>
      <c r="I148" s="265">
        <f>E148*H148</f>
        <v>0</v>
      </c>
      <c r="J148" s="264">
        <v>0</v>
      </c>
      <c r="K148" s="265">
        <f>E148*J148</f>
        <v>0</v>
      </c>
      <c r="O148" s="257">
        <v>2</v>
      </c>
      <c r="AA148" s="232">
        <v>2</v>
      </c>
      <c r="AB148" s="232">
        <v>7</v>
      </c>
      <c r="AC148" s="232">
        <v>7</v>
      </c>
      <c r="AZ148" s="232">
        <v>2</v>
      </c>
      <c r="BA148" s="232">
        <f>IF(AZ148=1,G148,0)</f>
        <v>0</v>
      </c>
      <c r="BB148" s="232">
        <f>IF(AZ148=2,G148,0)</f>
        <v>0</v>
      </c>
      <c r="BC148" s="232">
        <f>IF(AZ148=3,G148,0)</f>
        <v>0</v>
      </c>
      <c r="BD148" s="232">
        <f>IF(AZ148=4,G148,0)</f>
        <v>0</v>
      </c>
      <c r="BE148" s="232">
        <f>IF(AZ148=5,G148,0)</f>
        <v>0</v>
      </c>
      <c r="CA148" s="257">
        <v>2</v>
      </c>
      <c r="CB148" s="257">
        <v>7</v>
      </c>
    </row>
    <row r="149" spans="1:80">
      <c r="A149" s="266"/>
      <c r="B149" s="269"/>
      <c r="C149" s="325" t="s">
        <v>1092</v>
      </c>
      <c r="D149" s="326"/>
      <c r="E149" s="270">
        <v>104.43</v>
      </c>
      <c r="F149" s="271"/>
      <c r="G149" s="272"/>
      <c r="H149" s="273"/>
      <c r="I149" s="267"/>
      <c r="J149" s="274"/>
      <c r="K149" s="267"/>
      <c r="M149" s="268" t="s">
        <v>1092</v>
      </c>
      <c r="O149" s="257"/>
    </row>
    <row r="150" spans="1:80">
      <c r="A150" s="275"/>
      <c r="B150" s="276" t="s">
        <v>101</v>
      </c>
      <c r="C150" s="277" t="s">
        <v>740</v>
      </c>
      <c r="D150" s="278"/>
      <c r="E150" s="279"/>
      <c r="F150" s="280"/>
      <c r="G150" s="281">
        <f>SUM(G147:G149)</f>
        <v>0</v>
      </c>
      <c r="H150" s="282"/>
      <c r="I150" s="283">
        <f>SUM(I147:I149)</f>
        <v>0</v>
      </c>
      <c r="J150" s="282"/>
      <c r="K150" s="283">
        <f>SUM(K147:K149)</f>
        <v>0</v>
      </c>
      <c r="O150" s="257">
        <v>4</v>
      </c>
      <c r="BA150" s="284">
        <f>SUM(BA147:BA149)</f>
        <v>0</v>
      </c>
      <c r="BB150" s="284">
        <f>SUM(BB147:BB149)</f>
        <v>0</v>
      </c>
      <c r="BC150" s="284">
        <f>SUM(BC147:BC149)</f>
        <v>0</v>
      </c>
      <c r="BD150" s="284">
        <f>SUM(BD147:BD149)</f>
        <v>0</v>
      </c>
      <c r="BE150" s="284">
        <f>SUM(BE147:BE149)</f>
        <v>0</v>
      </c>
    </row>
    <row r="151" spans="1:80">
      <c r="A151" s="247" t="s">
        <v>97</v>
      </c>
      <c r="B151" s="248" t="s">
        <v>1093</v>
      </c>
      <c r="C151" s="249" t="s">
        <v>1094</v>
      </c>
      <c r="D151" s="250"/>
      <c r="E151" s="251"/>
      <c r="F151" s="251"/>
      <c r="G151" s="252"/>
      <c r="H151" s="253"/>
      <c r="I151" s="254"/>
      <c r="J151" s="255"/>
      <c r="K151" s="256"/>
      <c r="O151" s="257">
        <v>1</v>
      </c>
    </row>
    <row r="152" spans="1:80">
      <c r="A152" s="258">
        <v>79</v>
      </c>
      <c r="B152" s="259" t="s">
        <v>1096</v>
      </c>
      <c r="C152" s="260" t="s">
        <v>1097</v>
      </c>
      <c r="D152" s="261" t="s">
        <v>112</v>
      </c>
      <c r="E152" s="262">
        <v>16</v>
      </c>
      <c r="F152" s="262">
        <v>0</v>
      </c>
      <c r="G152" s="263">
        <f>E152*F152</f>
        <v>0</v>
      </c>
      <c r="H152" s="264">
        <v>0</v>
      </c>
      <c r="I152" s="265">
        <f>E152*H152</f>
        <v>0</v>
      </c>
      <c r="J152" s="264">
        <v>0</v>
      </c>
      <c r="K152" s="265">
        <f>E152*J152</f>
        <v>0</v>
      </c>
      <c r="O152" s="257">
        <v>2</v>
      </c>
      <c r="AA152" s="232">
        <v>2</v>
      </c>
      <c r="AB152" s="232">
        <v>7</v>
      </c>
      <c r="AC152" s="232">
        <v>7</v>
      </c>
      <c r="AZ152" s="232">
        <v>2</v>
      </c>
      <c r="BA152" s="232">
        <f>IF(AZ152=1,G152,0)</f>
        <v>0</v>
      </c>
      <c r="BB152" s="232">
        <f>IF(AZ152=2,G152,0)</f>
        <v>0</v>
      </c>
      <c r="BC152" s="232">
        <f>IF(AZ152=3,G152,0)</f>
        <v>0</v>
      </c>
      <c r="BD152" s="232">
        <f>IF(AZ152=4,G152,0)</f>
        <v>0</v>
      </c>
      <c r="BE152" s="232">
        <f>IF(AZ152=5,G152,0)</f>
        <v>0</v>
      </c>
      <c r="CA152" s="257">
        <v>2</v>
      </c>
      <c r="CB152" s="257">
        <v>7</v>
      </c>
    </row>
    <row r="153" spans="1:80">
      <c r="A153" s="275"/>
      <c r="B153" s="276" t="s">
        <v>101</v>
      </c>
      <c r="C153" s="277" t="s">
        <v>1095</v>
      </c>
      <c r="D153" s="278"/>
      <c r="E153" s="279"/>
      <c r="F153" s="280"/>
      <c r="G153" s="281">
        <f>SUM(G151:G152)</f>
        <v>0</v>
      </c>
      <c r="H153" s="282"/>
      <c r="I153" s="283">
        <f>SUM(I151:I152)</f>
        <v>0</v>
      </c>
      <c r="J153" s="282"/>
      <c r="K153" s="283">
        <f>SUM(K151:K152)</f>
        <v>0</v>
      </c>
      <c r="O153" s="257">
        <v>4</v>
      </c>
      <c r="BA153" s="284">
        <f>SUM(BA151:BA152)</f>
        <v>0</v>
      </c>
      <c r="BB153" s="284">
        <f>SUM(BB151:BB152)</f>
        <v>0</v>
      </c>
      <c r="BC153" s="284">
        <f>SUM(BC151:BC152)</f>
        <v>0</v>
      </c>
      <c r="BD153" s="284">
        <f>SUM(BD151:BD152)</f>
        <v>0</v>
      </c>
      <c r="BE153" s="284">
        <f>SUM(BE151:BE152)</f>
        <v>0</v>
      </c>
    </row>
    <row r="154" spans="1:80">
      <c r="A154" s="247" t="s">
        <v>97</v>
      </c>
      <c r="B154" s="248" t="s">
        <v>792</v>
      </c>
      <c r="C154" s="249" t="s">
        <v>793</v>
      </c>
      <c r="D154" s="250"/>
      <c r="E154" s="251"/>
      <c r="F154" s="251"/>
      <c r="G154" s="252"/>
      <c r="H154" s="253"/>
      <c r="I154" s="254"/>
      <c r="J154" s="255"/>
      <c r="K154" s="256"/>
      <c r="O154" s="257">
        <v>1</v>
      </c>
    </row>
    <row r="155" spans="1:80">
      <c r="A155" s="258">
        <v>80</v>
      </c>
      <c r="B155" s="259" t="s">
        <v>1098</v>
      </c>
      <c r="C155" s="260" t="s">
        <v>1099</v>
      </c>
      <c r="D155" s="261" t="s">
        <v>262</v>
      </c>
      <c r="E155" s="262">
        <v>29</v>
      </c>
      <c r="F155" s="262">
        <v>0</v>
      </c>
      <c r="G155" s="263">
        <f>E155*F155</f>
        <v>0</v>
      </c>
      <c r="H155" s="264">
        <v>0</v>
      </c>
      <c r="I155" s="265">
        <f>E155*H155</f>
        <v>0</v>
      </c>
      <c r="J155" s="264">
        <v>0</v>
      </c>
      <c r="K155" s="265">
        <f>E155*J155</f>
        <v>0</v>
      </c>
      <c r="O155" s="257">
        <v>2</v>
      </c>
      <c r="AA155" s="232">
        <v>2</v>
      </c>
      <c r="AB155" s="232">
        <v>7</v>
      </c>
      <c r="AC155" s="232">
        <v>7</v>
      </c>
      <c r="AZ155" s="232">
        <v>2</v>
      </c>
      <c r="BA155" s="232">
        <f>IF(AZ155=1,G155,0)</f>
        <v>0</v>
      </c>
      <c r="BB155" s="232">
        <f>IF(AZ155=2,G155,0)</f>
        <v>0</v>
      </c>
      <c r="BC155" s="232">
        <f>IF(AZ155=3,G155,0)</f>
        <v>0</v>
      </c>
      <c r="BD155" s="232">
        <f>IF(AZ155=4,G155,0)</f>
        <v>0</v>
      </c>
      <c r="BE155" s="232">
        <f>IF(AZ155=5,G155,0)</f>
        <v>0</v>
      </c>
      <c r="CA155" s="257">
        <v>2</v>
      </c>
      <c r="CB155" s="257">
        <v>7</v>
      </c>
    </row>
    <row r="156" spans="1:80">
      <c r="A156" s="275"/>
      <c r="B156" s="276" t="s">
        <v>101</v>
      </c>
      <c r="C156" s="277" t="s">
        <v>794</v>
      </c>
      <c r="D156" s="278"/>
      <c r="E156" s="279"/>
      <c r="F156" s="280"/>
      <c r="G156" s="281">
        <f>SUM(G154:G155)</f>
        <v>0</v>
      </c>
      <c r="H156" s="282"/>
      <c r="I156" s="283">
        <f>SUM(I154:I155)</f>
        <v>0</v>
      </c>
      <c r="J156" s="282"/>
      <c r="K156" s="283">
        <f>SUM(K154:K155)</f>
        <v>0</v>
      </c>
      <c r="O156" s="257">
        <v>4</v>
      </c>
      <c r="BA156" s="284">
        <f>SUM(BA154:BA155)</f>
        <v>0</v>
      </c>
      <c r="BB156" s="284">
        <f>SUM(BB154:BB155)</f>
        <v>0</v>
      </c>
      <c r="BC156" s="284">
        <f>SUM(BC154:BC155)</f>
        <v>0</v>
      </c>
      <c r="BD156" s="284">
        <f>SUM(BD154:BD155)</f>
        <v>0</v>
      </c>
      <c r="BE156" s="284">
        <f>SUM(BE154:BE155)</f>
        <v>0</v>
      </c>
    </row>
    <row r="157" spans="1:80">
      <c r="A157" s="247" t="s">
        <v>97</v>
      </c>
      <c r="B157" s="248" t="s">
        <v>1100</v>
      </c>
      <c r="C157" s="249" t="s">
        <v>1101</v>
      </c>
      <c r="D157" s="250"/>
      <c r="E157" s="251"/>
      <c r="F157" s="251"/>
      <c r="G157" s="252"/>
      <c r="H157" s="253"/>
      <c r="I157" s="254"/>
      <c r="J157" s="255"/>
      <c r="K157" s="256"/>
      <c r="O157" s="257">
        <v>1</v>
      </c>
    </row>
    <row r="158" spans="1:80">
      <c r="A158" s="258">
        <v>81</v>
      </c>
      <c r="B158" s="259" t="s">
        <v>1103</v>
      </c>
      <c r="C158" s="260" t="s">
        <v>1104</v>
      </c>
      <c r="D158" s="261" t="s">
        <v>112</v>
      </c>
      <c r="E158" s="262">
        <v>56</v>
      </c>
      <c r="F158" s="262">
        <v>0</v>
      </c>
      <c r="G158" s="263">
        <f>E158*F158</f>
        <v>0</v>
      </c>
      <c r="H158" s="264">
        <v>0</v>
      </c>
      <c r="I158" s="265">
        <f>E158*H158</f>
        <v>0</v>
      </c>
      <c r="J158" s="264">
        <v>0</v>
      </c>
      <c r="K158" s="265">
        <f>E158*J158</f>
        <v>0</v>
      </c>
      <c r="O158" s="257">
        <v>2</v>
      </c>
      <c r="AA158" s="232">
        <v>2</v>
      </c>
      <c r="AB158" s="232">
        <v>7</v>
      </c>
      <c r="AC158" s="232">
        <v>7</v>
      </c>
      <c r="AZ158" s="232">
        <v>2</v>
      </c>
      <c r="BA158" s="232">
        <f>IF(AZ158=1,G158,0)</f>
        <v>0</v>
      </c>
      <c r="BB158" s="232">
        <f>IF(AZ158=2,G158,0)</f>
        <v>0</v>
      </c>
      <c r="BC158" s="232">
        <f>IF(AZ158=3,G158,0)</f>
        <v>0</v>
      </c>
      <c r="BD158" s="232">
        <f>IF(AZ158=4,G158,0)</f>
        <v>0</v>
      </c>
      <c r="BE158" s="232">
        <f>IF(AZ158=5,G158,0)</f>
        <v>0</v>
      </c>
      <c r="CA158" s="257">
        <v>2</v>
      </c>
      <c r="CB158" s="257">
        <v>7</v>
      </c>
    </row>
    <row r="159" spans="1:80">
      <c r="A159" s="275"/>
      <c r="B159" s="276" t="s">
        <v>101</v>
      </c>
      <c r="C159" s="277" t="s">
        <v>1102</v>
      </c>
      <c r="D159" s="278"/>
      <c r="E159" s="279"/>
      <c r="F159" s="280"/>
      <c r="G159" s="281">
        <f>SUM(G157:G158)</f>
        <v>0</v>
      </c>
      <c r="H159" s="282"/>
      <c r="I159" s="283">
        <f>SUM(I157:I158)</f>
        <v>0</v>
      </c>
      <c r="J159" s="282"/>
      <c r="K159" s="283">
        <f>SUM(K157:K158)</f>
        <v>0</v>
      </c>
      <c r="O159" s="257">
        <v>4</v>
      </c>
      <c r="BA159" s="284">
        <f>SUM(BA157:BA158)</f>
        <v>0</v>
      </c>
      <c r="BB159" s="284">
        <f>SUM(BB157:BB158)</f>
        <v>0</v>
      </c>
      <c r="BC159" s="284">
        <f>SUM(BC157:BC158)</f>
        <v>0</v>
      </c>
      <c r="BD159" s="284">
        <f>SUM(BD157:BD158)</f>
        <v>0</v>
      </c>
      <c r="BE159" s="284">
        <f>SUM(BE157:BE158)</f>
        <v>0</v>
      </c>
    </row>
    <row r="160" spans="1:80">
      <c r="A160" s="247" t="s">
        <v>97</v>
      </c>
      <c r="B160" s="248" t="s">
        <v>841</v>
      </c>
      <c r="C160" s="249" t="s">
        <v>842</v>
      </c>
      <c r="D160" s="250"/>
      <c r="E160" s="251"/>
      <c r="F160" s="251"/>
      <c r="G160" s="252"/>
      <c r="H160" s="253"/>
      <c r="I160" s="254"/>
      <c r="J160" s="255"/>
      <c r="K160" s="256"/>
      <c r="O160" s="257">
        <v>1</v>
      </c>
    </row>
    <row r="161" spans="1:80">
      <c r="A161" s="258">
        <v>82</v>
      </c>
      <c r="B161" s="259" t="s">
        <v>1105</v>
      </c>
      <c r="C161" s="260" t="s">
        <v>1106</v>
      </c>
      <c r="D161" s="261" t="s">
        <v>112</v>
      </c>
      <c r="E161" s="262">
        <v>100</v>
      </c>
      <c r="F161" s="262">
        <v>0</v>
      </c>
      <c r="G161" s="263">
        <f>E161*F161</f>
        <v>0</v>
      </c>
      <c r="H161" s="264">
        <v>0</v>
      </c>
      <c r="I161" s="265">
        <f>E161*H161</f>
        <v>0</v>
      </c>
      <c r="J161" s="264">
        <v>0</v>
      </c>
      <c r="K161" s="265">
        <f>E161*J161</f>
        <v>0</v>
      </c>
      <c r="O161" s="257">
        <v>2</v>
      </c>
      <c r="AA161" s="232">
        <v>2</v>
      </c>
      <c r="AB161" s="232">
        <v>7</v>
      </c>
      <c r="AC161" s="232">
        <v>7</v>
      </c>
      <c r="AZ161" s="232">
        <v>2</v>
      </c>
      <c r="BA161" s="232">
        <f>IF(AZ161=1,G161,0)</f>
        <v>0</v>
      </c>
      <c r="BB161" s="232">
        <f>IF(AZ161=2,G161,0)</f>
        <v>0</v>
      </c>
      <c r="BC161" s="232">
        <f>IF(AZ161=3,G161,0)</f>
        <v>0</v>
      </c>
      <c r="BD161" s="232">
        <f>IF(AZ161=4,G161,0)</f>
        <v>0</v>
      </c>
      <c r="BE161" s="232">
        <f>IF(AZ161=5,G161,0)</f>
        <v>0</v>
      </c>
      <c r="CA161" s="257">
        <v>2</v>
      </c>
      <c r="CB161" s="257">
        <v>7</v>
      </c>
    </row>
    <row r="162" spans="1:80">
      <c r="A162" s="275"/>
      <c r="B162" s="276" t="s">
        <v>101</v>
      </c>
      <c r="C162" s="277" t="s">
        <v>843</v>
      </c>
      <c r="D162" s="278"/>
      <c r="E162" s="279"/>
      <c r="F162" s="280"/>
      <c r="G162" s="281">
        <f>SUM(G160:G161)</f>
        <v>0</v>
      </c>
      <c r="H162" s="282"/>
      <c r="I162" s="283">
        <f>SUM(I160:I161)</f>
        <v>0</v>
      </c>
      <c r="J162" s="282"/>
      <c r="K162" s="283">
        <f>SUM(K160:K161)</f>
        <v>0</v>
      </c>
      <c r="O162" s="257">
        <v>4</v>
      </c>
      <c r="BA162" s="284">
        <f>SUM(BA160:BA161)</f>
        <v>0</v>
      </c>
      <c r="BB162" s="284">
        <f>SUM(BB160:BB161)</f>
        <v>0</v>
      </c>
      <c r="BC162" s="284">
        <f>SUM(BC160:BC161)</f>
        <v>0</v>
      </c>
      <c r="BD162" s="284">
        <f>SUM(BD160:BD161)</f>
        <v>0</v>
      </c>
      <c r="BE162" s="284">
        <f>SUM(BE160:BE161)</f>
        <v>0</v>
      </c>
    </row>
    <row r="163" spans="1:80">
      <c r="A163" s="247" t="s">
        <v>97</v>
      </c>
      <c r="B163" s="248" t="s">
        <v>1107</v>
      </c>
      <c r="C163" s="249" t="s">
        <v>1108</v>
      </c>
      <c r="D163" s="250"/>
      <c r="E163" s="251"/>
      <c r="F163" s="251"/>
      <c r="G163" s="252"/>
      <c r="H163" s="253"/>
      <c r="I163" s="254"/>
      <c r="J163" s="255"/>
      <c r="K163" s="256"/>
      <c r="O163" s="257">
        <v>1</v>
      </c>
    </row>
    <row r="164" spans="1:80">
      <c r="A164" s="258">
        <v>83</v>
      </c>
      <c r="B164" s="259" t="s">
        <v>1110</v>
      </c>
      <c r="C164" s="260" t="s">
        <v>1111</v>
      </c>
      <c r="D164" s="261" t="s">
        <v>115</v>
      </c>
      <c r="E164" s="262">
        <v>1</v>
      </c>
      <c r="F164" s="262">
        <v>0</v>
      </c>
      <c r="G164" s="263">
        <f>E164*F164</f>
        <v>0</v>
      </c>
      <c r="H164" s="264">
        <v>0</v>
      </c>
      <c r="I164" s="265">
        <f>E164*H164</f>
        <v>0</v>
      </c>
      <c r="J164" s="264"/>
      <c r="K164" s="265">
        <f>E164*J164</f>
        <v>0</v>
      </c>
      <c r="O164" s="257">
        <v>2</v>
      </c>
      <c r="AA164" s="232">
        <v>12</v>
      </c>
      <c r="AB164" s="232">
        <v>0</v>
      </c>
      <c r="AC164" s="232">
        <v>83</v>
      </c>
      <c r="AZ164" s="232">
        <v>4</v>
      </c>
      <c r="BA164" s="232">
        <f>IF(AZ164=1,G164,0)</f>
        <v>0</v>
      </c>
      <c r="BB164" s="232">
        <f>IF(AZ164=2,G164,0)</f>
        <v>0</v>
      </c>
      <c r="BC164" s="232">
        <f>IF(AZ164=3,G164,0)</f>
        <v>0</v>
      </c>
      <c r="BD164" s="232">
        <f>IF(AZ164=4,G164,0)</f>
        <v>0</v>
      </c>
      <c r="BE164" s="232">
        <f>IF(AZ164=5,G164,0)</f>
        <v>0</v>
      </c>
      <c r="CA164" s="257">
        <v>12</v>
      </c>
      <c r="CB164" s="257">
        <v>0</v>
      </c>
    </row>
    <row r="165" spans="1:80">
      <c r="A165" s="258">
        <v>84</v>
      </c>
      <c r="B165" s="259" t="s">
        <v>1110</v>
      </c>
      <c r="C165" s="260" t="s">
        <v>1112</v>
      </c>
      <c r="D165" s="261" t="s">
        <v>115</v>
      </c>
      <c r="E165" s="262">
        <v>1</v>
      </c>
      <c r="F165" s="262">
        <v>0</v>
      </c>
      <c r="G165" s="263">
        <f>E165*F165</f>
        <v>0</v>
      </c>
      <c r="H165" s="264">
        <v>0</v>
      </c>
      <c r="I165" s="265">
        <f>E165*H165</f>
        <v>0</v>
      </c>
      <c r="J165" s="264"/>
      <c r="K165" s="265">
        <f>E165*J165</f>
        <v>0</v>
      </c>
      <c r="O165" s="257">
        <v>2</v>
      </c>
      <c r="AA165" s="232">
        <v>12</v>
      </c>
      <c r="AB165" s="232">
        <v>0</v>
      </c>
      <c r="AC165" s="232">
        <v>84</v>
      </c>
      <c r="AZ165" s="232">
        <v>4</v>
      </c>
      <c r="BA165" s="232">
        <f>IF(AZ165=1,G165,0)</f>
        <v>0</v>
      </c>
      <c r="BB165" s="232">
        <f>IF(AZ165=2,G165,0)</f>
        <v>0</v>
      </c>
      <c r="BC165" s="232">
        <f>IF(AZ165=3,G165,0)</f>
        <v>0</v>
      </c>
      <c r="BD165" s="232">
        <f>IF(AZ165=4,G165,0)</f>
        <v>0</v>
      </c>
      <c r="BE165" s="232">
        <f>IF(AZ165=5,G165,0)</f>
        <v>0</v>
      </c>
      <c r="CA165" s="257">
        <v>12</v>
      </c>
      <c r="CB165" s="257">
        <v>0</v>
      </c>
    </row>
    <row r="166" spans="1:80">
      <c r="A166" s="275"/>
      <c r="B166" s="276" t="s">
        <v>101</v>
      </c>
      <c r="C166" s="277" t="s">
        <v>1109</v>
      </c>
      <c r="D166" s="278"/>
      <c r="E166" s="279"/>
      <c r="F166" s="280"/>
      <c r="G166" s="281">
        <f>SUM(G163:G165)</f>
        <v>0</v>
      </c>
      <c r="H166" s="282"/>
      <c r="I166" s="283">
        <f>SUM(I163:I165)</f>
        <v>0</v>
      </c>
      <c r="J166" s="282"/>
      <c r="K166" s="283">
        <f>SUM(K163:K165)</f>
        <v>0</v>
      </c>
      <c r="O166" s="257">
        <v>4</v>
      </c>
      <c r="BA166" s="284">
        <f>SUM(BA163:BA165)</f>
        <v>0</v>
      </c>
      <c r="BB166" s="284">
        <f>SUM(BB163:BB165)</f>
        <v>0</v>
      </c>
      <c r="BC166" s="284">
        <f>SUM(BC163:BC165)</f>
        <v>0</v>
      </c>
      <c r="BD166" s="284">
        <f>SUM(BD163:BD165)</f>
        <v>0</v>
      </c>
      <c r="BE166" s="284">
        <f>SUM(BE163:BE165)</f>
        <v>0</v>
      </c>
    </row>
    <row r="167" spans="1:80">
      <c r="E167" s="232"/>
    </row>
    <row r="168" spans="1:80">
      <c r="E168" s="232"/>
    </row>
    <row r="169" spans="1:80">
      <c r="E169" s="232"/>
    </row>
    <row r="170" spans="1:80">
      <c r="E170" s="232"/>
    </row>
    <row r="171" spans="1:80">
      <c r="E171" s="232"/>
    </row>
    <row r="172" spans="1:80">
      <c r="E172" s="232"/>
    </row>
    <row r="173" spans="1:80">
      <c r="E173" s="232"/>
    </row>
    <row r="174" spans="1:80">
      <c r="E174" s="232"/>
    </row>
    <row r="175" spans="1:80">
      <c r="E175" s="232"/>
    </row>
    <row r="176" spans="1:80">
      <c r="E176" s="232"/>
    </row>
    <row r="177" spans="1:7">
      <c r="E177" s="232"/>
    </row>
    <row r="178" spans="1:7">
      <c r="E178" s="232"/>
    </row>
    <row r="179" spans="1:7">
      <c r="E179" s="232"/>
    </row>
    <row r="180" spans="1:7">
      <c r="E180" s="232"/>
    </row>
    <row r="181" spans="1:7">
      <c r="E181" s="232"/>
    </row>
    <row r="182" spans="1:7">
      <c r="E182" s="232"/>
    </row>
    <row r="183" spans="1:7">
      <c r="E183" s="232"/>
    </row>
    <row r="184" spans="1:7">
      <c r="E184" s="232"/>
    </row>
    <row r="185" spans="1:7">
      <c r="E185" s="232"/>
    </row>
    <row r="186" spans="1:7">
      <c r="E186" s="232"/>
    </row>
    <row r="187" spans="1:7">
      <c r="E187" s="232"/>
    </row>
    <row r="188" spans="1:7">
      <c r="E188" s="232"/>
    </row>
    <row r="189" spans="1:7">
      <c r="E189" s="232"/>
    </row>
    <row r="190" spans="1:7">
      <c r="A190" s="274"/>
      <c r="B190" s="274"/>
      <c r="C190" s="274"/>
      <c r="D190" s="274"/>
      <c r="E190" s="274"/>
      <c r="F190" s="274"/>
      <c r="G190" s="274"/>
    </row>
    <row r="191" spans="1:7">
      <c r="A191" s="274"/>
      <c r="B191" s="274"/>
      <c r="C191" s="274"/>
      <c r="D191" s="274"/>
      <c r="E191" s="274"/>
      <c r="F191" s="274"/>
      <c r="G191" s="274"/>
    </row>
    <row r="192" spans="1:7">
      <c r="A192" s="274"/>
      <c r="B192" s="274"/>
      <c r="C192" s="274"/>
      <c r="D192" s="274"/>
      <c r="E192" s="274"/>
      <c r="F192" s="274"/>
      <c r="G192" s="274"/>
    </row>
    <row r="193" spans="1:7">
      <c r="A193" s="274"/>
      <c r="B193" s="274"/>
      <c r="C193" s="274"/>
      <c r="D193" s="274"/>
      <c r="E193" s="274"/>
      <c r="F193" s="274"/>
      <c r="G193" s="274"/>
    </row>
    <row r="194" spans="1:7">
      <c r="E194" s="232"/>
    </row>
    <row r="195" spans="1:7">
      <c r="E195" s="232"/>
    </row>
    <row r="196" spans="1:7">
      <c r="E196" s="232"/>
    </row>
    <row r="197" spans="1:7">
      <c r="E197" s="232"/>
    </row>
    <row r="198" spans="1:7">
      <c r="E198" s="232"/>
    </row>
    <row r="199" spans="1:7">
      <c r="E199" s="232"/>
    </row>
    <row r="200" spans="1:7">
      <c r="E200" s="232"/>
    </row>
    <row r="201" spans="1:7">
      <c r="E201" s="232"/>
    </row>
    <row r="202" spans="1:7">
      <c r="E202" s="232"/>
    </row>
    <row r="203" spans="1:7">
      <c r="E203" s="232"/>
    </row>
    <row r="204" spans="1:7">
      <c r="E204" s="232"/>
    </row>
    <row r="205" spans="1:7">
      <c r="E205" s="232"/>
    </row>
    <row r="206" spans="1:7">
      <c r="E206" s="232"/>
    </row>
    <row r="207" spans="1:7">
      <c r="E207" s="232"/>
    </row>
    <row r="208" spans="1:7">
      <c r="E208" s="232"/>
    </row>
    <row r="209" spans="5:5">
      <c r="E209" s="232"/>
    </row>
    <row r="210" spans="5:5">
      <c r="E210" s="232"/>
    </row>
    <row r="211" spans="5:5">
      <c r="E211" s="232"/>
    </row>
    <row r="212" spans="5:5">
      <c r="E212" s="232"/>
    </row>
    <row r="213" spans="5:5">
      <c r="E213" s="232"/>
    </row>
    <row r="214" spans="5:5">
      <c r="E214" s="232"/>
    </row>
    <row r="215" spans="5:5">
      <c r="E215" s="232"/>
    </row>
    <row r="216" spans="5:5">
      <c r="E216" s="232"/>
    </row>
    <row r="217" spans="5:5">
      <c r="E217" s="232"/>
    </row>
    <row r="218" spans="5:5">
      <c r="E218" s="232"/>
    </row>
    <row r="219" spans="5:5">
      <c r="E219" s="232"/>
    </row>
    <row r="220" spans="5:5">
      <c r="E220" s="232"/>
    </row>
    <row r="221" spans="5:5">
      <c r="E221" s="232"/>
    </row>
    <row r="222" spans="5:5">
      <c r="E222" s="232"/>
    </row>
    <row r="223" spans="5:5">
      <c r="E223" s="232"/>
    </row>
    <row r="224" spans="5:5">
      <c r="E224" s="232"/>
    </row>
    <row r="225" spans="1:7">
      <c r="A225" s="285"/>
      <c r="B225" s="285"/>
    </row>
    <row r="226" spans="1:7">
      <c r="A226" s="274"/>
      <c r="B226" s="274"/>
      <c r="C226" s="286"/>
      <c r="D226" s="286"/>
      <c r="E226" s="287"/>
      <c r="F226" s="286"/>
      <c r="G226" s="288"/>
    </row>
    <row r="227" spans="1:7">
      <c r="A227" s="289"/>
      <c r="B227" s="289"/>
      <c r="C227" s="274"/>
      <c r="D227" s="274"/>
      <c r="E227" s="290"/>
      <c r="F227" s="274"/>
      <c r="G227" s="274"/>
    </row>
    <row r="228" spans="1:7">
      <c r="A228" s="274"/>
      <c r="B228" s="274"/>
      <c r="C228" s="274"/>
      <c r="D228" s="274"/>
      <c r="E228" s="290"/>
      <c r="F228" s="274"/>
      <c r="G228" s="274"/>
    </row>
    <row r="229" spans="1:7">
      <c r="A229" s="274"/>
      <c r="B229" s="274"/>
      <c r="C229" s="274"/>
      <c r="D229" s="274"/>
      <c r="E229" s="290"/>
      <c r="F229" s="274"/>
      <c r="G229" s="274"/>
    </row>
    <row r="230" spans="1:7">
      <c r="A230" s="274"/>
      <c r="B230" s="274"/>
      <c r="C230" s="274"/>
      <c r="D230" s="274"/>
      <c r="E230" s="290"/>
      <c r="F230" s="274"/>
      <c r="G230" s="274"/>
    </row>
    <row r="231" spans="1:7">
      <c r="A231" s="274"/>
      <c r="B231" s="274"/>
      <c r="C231" s="274"/>
      <c r="D231" s="274"/>
      <c r="E231" s="290"/>
      <c r="F231" s="274"/>
      <c r="G231" s="274"/>
    </row>
    <row r="232" spans="1:7">
      <c r="A232" s="274"/>
      <c r="B232" s="274"/>
      <c r="C232" s="274"/>
      <c r="D232" s="274"/>
      <c r="E232" s="290"/>
      <c r="F232" s="274"/>
      <c r="G232" s="274"/>
    </row>
    <row r="233" spans="1:7">
      <c r="A233" s="274"/>
      <c r="B233" s="274"/>
      <c r="C233" s="274"/>
      <c r="D233" s="274"/>
      <c r="E233" s="290"/>
      <c r="F233" s="274"/>
      <c r="G233" s="274"/>
    </row>
    <row r="234" spans="1:7">
      <c r="A234" s="274"/>
      <c r="B234" s="274"/>
      <c r="C234" s="274"/>
      <c r="D234" s="274"/>
      <c r="E234" s="290"/>
      <c r="F234" s="274"/>
      <c r="G234" s="274"/>
    </row>
    <row r="235" spans="1:7">
      <c r="A235" s="274"/>
      <c r="B235" s="274"/>
      <c r="C235" s="274"/>
      <c r="D235" s="274"/>
      <c r="E235" s="290"/>
      <c r="F235" s="274"/>
      <c r="G235" s="274"/>
    </row>
    <row r="236" spans="1:7">
      <c r="A236" s="274"/>
      <c r="B236" s="274"/>
      <c r="C236" s="274"/>
      <c r="D236" s="274"/>
      <c r="E236" s="290"/>
      <c r="F236" s="274"/>
      <c r="G236" s="274"/>
    </row>
    <row r="237" spans="1:7">
      <c r="A237" s="274"/>
      <c r="B237" s="274"/>
      <c r="C237" s="274"/>
      <c r="D237" s="274"/>
      <c r="E237" s="290"/>
      <c r="F237" s="274"/>
      <c r="G237" s="274"/>
    </row>
    <row r="238" spans="1:7">
      <c r="A238" s="274"/>
      <c r="B238" s="274"/>
      <c r="C238" s="274"/>
      <c r="D238" s="274"/>
      <c r="E238" s="290"/>
      <c r="F238" s="274"/>
      <c r="G238" s="274"/>
    </row>
    <row r="239" spans="1:7">
      <c r="A239" s="274"/>
      <c r="B239" s="274"/>
      <c r="C239" s="274"/>
      <c r="D239" s="274"/>
      <c r="E239" s="290"/>
      <c r="F239" s="274"/>
      <c r="G239" s="274"/>
    </row>
  </sheetData>
  <mergeCells count="34">
    <mergeCell ref="C149:D149"/>
    <mergeCell ref="C142:D142"/>
    <mergeCell ref="C144:D144"/>
    <mergeCell ref="C145:D145"/>
    <mergeCell ref="C91:D91"/>
    <mergeCell ref="C81:D81"/>
    <mergeCell ref="C61:D61"/>
    <mergeCell ref="C62:D62"/>
    <mergeCell ref="C63:D63"/>
    <mergeCell ref="C65:D65"/>
    <mergeCell ref="C66:D66"/>
    <mergeCell ref="C67:D67"/>
    <mergeCell ref="C68:D68"/>
    <mergeCell ref="C49:D49"/>
    <mergeCell ref="C50:D50"/>
    <mergeCell ref="C52:D52"/>
    <mergeCell ref="C53:D53"/>
    <mergeCell ref="C54:D54"/>
    <mergeCell ref="C42:D42"/>
    <mergeCell ref="C43:D43"/>
    <mergeCell ref="C44:D44"/>
    <mergeCell ref="A1:G1"/>
    <mergeCell ref="A3:B3"/>
    <mergeCell ref="A4:B4"/>
    <mergeCell ref="E4:G4"/>
    <mergeCell ref="C10:D10"/>
    <mergeCell ref="C11:D11"/>
    <mergeCell ref="C13:D13"/>
    <mergeCell ref="C17:D17"/>
    <mergeCell ref="C22:D22"/>
    <mergeCell ref="C25:D25"/>
    <mergeCell ref="C27:D27"/>
    <mergeCell ref="C37:D37"/>
    <mergeCell ref="C39:D39"/>
  </mergeCells>
  <printOptions gridLinesSet="0"/>
  <pageMargins left="0.59055118110236227" right="0.39370078740157483" top="0.59055118110236227" bottom="0.98425196850393704" header="0.19685039370078741" footer="0.51181102362204722"/>
  <pageSetup paperSize="9" orientation="portrait" horizont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List23"/>
  <dimension ref="A1:BE55"/>
  <sheetViews>
    <sheetView workbookViewId="0">
      <selection activeCell="L27" sqref="L27"/>
    </sheetView>
  </sheetViews>
  <sheetFormatPr defaultColWidth="9.109375" defaultRowHeight="13.2"/>
  <cols>
    <col min="1" max="1" width="2" style="1" customWidth="1"/>
    <col min="2" max="2" width="15" style="1" customWidth="1"/>
    <col min="3" max="3" width="15.88671875" style="1" customWidth="1"/>
    <col min="4" max="4" width="14.5546875" style="1" customWidth="1"/>
    <col min="5" max="5" width="13.5546875" style="1" customWidth="1"/>
    <col min="6" max="6" width="16.5546875" style="1" customWidth="1"/>
    <col min="7" max="7" width="15.33203125" style="1" customWidth="1"/>
    <col min="8" max="16384" width="9.109375" style="1"/>
  </cols>
  <sheetData>
    <row r="1" spans="1:57" ht="24.75" customHeight="1" thickBot="1">
      <c r="A1" s="94" t="s">
        <v>102</v>
      </c>
      <c r="B1" s="95"/>
      <c r="C1" s="95"/>
      <c r="D1" s="95"/>
      <c r="E1" s="95"/>
      <c r="F1" s="95"/>
      <c r="G1" s="95"/>
    </row>
    <row r="2" spans="1:57" ht="12.75" customHeight="1">
      <c r="A2" s="96" t="s">
        <v>32</v>
      </c>
      <c r="B2" s="97"/>
      <c r="C2" s="98">
        <v>3</v>
      </c>
      <c r="D2" s="98" t="s">
        <v>1114</v>
      </c>
      <c r="E2" s="97"/>
      <c r="F2" s="99" t="s">
        <v>33</v>
      </c>
      <c r="G2" s="100"/>
    </row>
    <row r="3" spans="1:57" ht="3" hidden="1" customHeight="1">
      <c r="A3" s="101"/>
      <c r="B3" s="102"/>
      <c r="C3" s="103"/>
      <c r="D3" s="103"/>
      <c r="E3" s="102"/>
      <c r="F3" s="104"/>
      <c r="G3" s="105"/>
    </row>
    <row r="4" spans="1:57" ht="12" customHeight="1">
      <c r="A4" s="106" t="s">
        <v>34</v>
      </c>
      <c r="B4" s="102"/>
      <c r="C4" s="103"/>
      <c r="D4" s="103"/>
      <c r="E4" s="102"/>
      <c r="F4" s="104" t="s">
        <v>35</v>
      </c>
      <c r="G4" s="107"/>
    </row>
    <row r="5" spans="1:57" ht="12.9" customHeight="1">
      <c r="A5" s="108" t="s">
        <v>98</v>
      </c>
      <c r="B5" s="109"/>
      <c r="C5" s="110" t="s">
        <v>105</v>
      </c>
      <c r="D5" s="111"/>
      <c r="E5" s="112"/>
      <c r="F5" s="104" t="s">
        <v>36</v>
      </c>
      <c r="G5" s="105"/>
    </row>
    <row r="6" spans="1:57" ht="12.9" customHeight="1">
      <c r="A6" s="106" t="s">
        <v>37</v>
      </c>
      <c r="B6" s="102"/>
      <c r="C6" s="103"/>
      <c r="D6" s="103"/>
      <c r="E6" s="102"/>
      <c r="F6" s="113" t="s">
        <v>38</v>
      </c>
      <c r="G6" s="114"/>
      <c r="O6" s="115"/>
    </row>
    <row r="7" spans="1:57" ht="12.9" customHeight="1">
      <c r="A7" s="116" t="s">
        <v>104</v>
      </c>
      <c r="B7" s="117"/>
      <c r="C7" s="118" t="s">
        <v>105</v>
      </c>
      <c r="D7" s="119"/>
      <c r="E7" s="119"/>
      <c r="F7" s="120" t="s">
        <v>39</v>
      </c>
      <c r="G7" s="114">
        <f>IF(G6=0,,ROUND((F30+F32)/G6,1))</f>
        <v>0</v>
      </c>
    </row>
    <row r="8" spans="1:57">
      <c r="A8" s="121" t="s">
        <v>40</v>
      </c>
      <c r="B8" s="104"/>
      <c r="C8" s="306"/>
      <c r="D8" s="306"/>
      <c r="E8" s="307"/>
      <c r="F8" s="122" t="s">
        <v>41</v>
      </c>
      <c r="G8" s="123"/>
      <c r="H8" s="124"/>
      <c r="I8" s="125"/>
    </row>
    <row r="9" spans="1:57">
      <c r="A9" s="121" t="s">
        <v>42</v>
      </c>
      <c r="B9" s="104"/>
      <c r="C9" s="306"/>
      <c r="D9" s="306"/>
      <c r="E9" s="307"/>
      <c r="F9" s="104"/>
      <c r="G9" s="126"/>
      <c r="H9" s="127"/>
    </row>
    <row r="10" spans="1:57">
      <c r="A10" s="121" t="s">
        <v>43</v>
      </c>
      <c r="B10" s="104"/>
      <c r="C10" s="306"/>
      <c r="D10" s="306"/>
      <c r="E10" s="306"/>
      <c r="F10" s="128"/>
      <c r="G10" s="129"/>
      <c r="H10" s="130"/>
    </row>
    <row r="11" spans="1:57" ht="13.5" customHeight="1">
      <c r="A11" s="121" t="s">
        <v>44</v>
      </c>
      <c r="B11" s="104"/>
      <c r="C11" s="306"/>
      <c r="D11" s="306"/>
      <c r="E11" s="306"/>
      <c r="F11" s="131" t="s">
        <v>45</v>
      </c>
      <c r="G11" s="132"/>
      <c r="H11" s="127"/>
      <c r="BA11" s="133"/>
      <c r="BB11" s="133"/>
      <c r="BC11" s="133"/>
      <c r="BD11" s="133"/>
      <c r="BE11" s="133"/>
    </row>
    <row r="12" spans="1:57" ht="12.75" customHeight="1">
      <c r="A12" s="134" t="s">
        <v>46</v>
      </c>
      <c r="B12" s="102"/>
      <c r="C12" s="308"/>
      <c r="D12" s="308"/>
      <c r="E12" s="308"/>
      <c r="F12" s="135" t="s">
        <v>47</v>
      </c>
      <c r="G12" s="136"/>
      <c r="H12" s="127"/>
    </row>
    <row r="13" spans="1:57" ht="28.5" customHeight="1" thickBot="1">
      <c r="A13" s="137" t="s">
        <v>48</v>
      </c>
      <c r="B13" s="138"/>
      <c r="C13" s="138"/>
      <c r="D13" s="138"/>
      <c r="E13" s="139"/>
      <c r="F13" s="139"/>
      <c r="G13" s="140"/>
      <c r="H13" s="127"/>
    </row>
    <row r="14" spans="1:57" ht="17.25" customHeight="1" thickBot="1">
      <c r="A14" s="141" t="s">
        <v>49</v>
      </c>
      <c r="B14" s="142"/>
      <c r="C14" s="143"/>
      <c r="D14" s="144" t="s">
        <v>50</v>
      </c>
      <c r="E14" s="145"/>
      <c r="F14" s="145"/>
      <c r="G14" s="143"/>
    </row>
    <row r="15" spans="1:57" ht="15.9" customHeight="1">
      <c r="A15" s="146"/>
      <c r="B15" s="147" t="s">
        <v>51</v>
      </c>
      <c r="C15" s="148">
        <f>'1 3 Rek'!E13</f>
        <v>0</v>
      </c>
      <c r="D15" s="149" t="str">
        <f>'1 3 Rek'!A18</f>
        <v>Ztížené výrobní podmínky</v>
      </c>
      <c r="E15" s="150"/>
      <c r="F15" s="151"/>
      <c r="G15" s="148">
        <f>'1 3 Rek'!I18</f>
        <v>0</v>
      </c>
    </row>
    <row r="16" spans="1:57" ht="15.9" customHeight="1">
      <c r="A16" s="146" t="s">
        <v>52</v>
      </c>
      <c r="B16" s="147" t="s">
        <v>53</v>
      </c>
      <c r="C16" s="148">
        <f>'1 3 Rek'!F13</f>
        <v>0</v>
      </c>
      <c r="D16" s="101" t="str">
        <f>'1 3 Rek'!A19</f>
        <v>Oborová přirážka</v>
      </c>
      <c r="E16" s="152"/>
      <c r="F16" s="153"/>
      <c r="G16" s="148">
        <f>'1 3 Rek'!I19</f>
        <v>0</v>
      </c>
    </row>
    <row r="17" spans="1:7" ht="15.9" customHeight="1">
      <c r="A17" s="146" t="s">
        <v>54</v>
      </c>
      <c r="B17" s="147" t="s">
        <v>55</v>
      </c>
      <c r="C17" s="148">
        <f>'1 3 Rek'!H13</f>
        <v>0</v>
      </c>
      <c r="D17" s="101" t="str">
        <f>'1 3 Rek'!A20</f>
        <v>Přesun stavebních kapacit</v>
      </c>
      <c r="E17" s="152"/>
      <c r="F17" s="153"/>
      <c r="G17" s="148">
        <f>'1 3 Rek'!I20</f>
        <v>0</v>
      </c>
    </row>
    <row r="18" spans="1:7" ht="15.9" customHeight="1">
      <c r="A18" s="154" t="s">
        <v>56</v>
      </c>
      <c r="B18" s="155" t="s">
        <v>57</v>
      </c>
      <c r="C18" s="148">
        <f>'1 3 Rek'!G13</f>
        <v>0</v>
      </c>
      <c r="D18" s="101" t="str">
        <f>'1 3 Rek'!A21</f>
        <v>Mimostaveništní doprava</v>
      </c>
      <c r="E18" s="152"/>
      <c r="F18" s="153"/>
      <c r="G18" s="148">
        <f>'1 3 Rek'!I21</f>
        <v>0</v>
      </c>
    </row>
    <row r="19" spans="1:7" ht="15.9" customHeight="1">
      <c r="A19" s="156" t="s">
        <v>58</v>
      </c>
      <c r="B19" s="147"/>
      <c r="C19" s="148">
        <f>SUM(C15:C18)</f>
        <v>0</v>
      </c>
      <c r="D19" s="101" t="str">
        <f>'1 3 Rek'!A22</f>
        <v>Zařízení staveniště</v>
      </c>
      <c r="E19" s="152"/>
      <c r="F19" s="153"/>
      <c r="G19" s="148">
        <f>'1 3 Rek'!I22</f>
        <v>0</v>
      </c>
    </row>
    <row r="20" spans="1:7" ht="15.9" customHeight="1">
      <c r="A20" s="156"/>
      <c r="B20" s="147"/>
      <c r="C20" s="148"/>
      <c r="D20" s="101" t="str">
        <f>'1 3 Rek'!A23</f>
        <v>Provoz investora</v>
      </c>
      <c r="E20" s="152"/>
      <c r="F20" s="153"/>
      <c r="G20" s="148">
        <f>'1 3 Rek'!I23</f>
        <v>0</v>
      </c>
    </row>
    <row r="21" spans="1:7" ht="15.9" customHeight="1">
      <c r="A21" s="156" t="s">
        <v>29</v>
      </c>
      <c r="B21" s="147"/>
      <c r="C21" s="148">
        <f>'1 3 Rek'!I13</f>
        <v>0</v>
      </c>
      <c r="D21" s="101" t="str">
        <f>'1 3 Rek'!A24</f>
        <v>Kompletační činnost (IČD)</v>
      </c>
      <c r="E21" s="152"/>
      <c r="F21" s="153"/>
      <c r="G21" s="148">
        <f>'1 3 Rek'!I24</f>
        <v>0</v>
      </c>
    </row>
    <row r="22" spans="1:7" ht="15.9" customHeight="1">
      <c r="A22" s="157" t="s">
        <v>59</v>
      </c>
      <c r="B22" s="127"/>
      <c r="C22" s="148">
        <f>C19+C21</f>
        <v>0</v>
      </c>
      <c r="D22" s="101" t="s">
        <v>60</v>
      </c>
      <c r="E22" s="152"/>
      <c r="F22" s="153"/>
      <c r="G22" s="148">
        <f>G23-SUM(G15:G21)</f>
        <v>0</v>
      </c>
    </row>
    <row r="23" spans="1:7" ht="15.9" customHeight="1" thickBot="1">
      <c r="A23" s="309" t="s">
        <v>61</v>
      </c>
      <c r="B23" s="310"/>
      <c r="C23" s="158">
        <f>C22+G23</f>
        <v>0</v>
      </c>
      <c r="D23" s="159" t="s">
        <v>62</v>
      </c>
      <c r="E23" s="160"/>
      <c r="F23" s="161"/>
      <c r="G23" s="148">
        <f>'1 3 Rek'!H26</f>
        <v>0</v>
      </c>
    </row>
    <row r="24" spans="1:7">
      <c r="A24" s="162" t="s">
        <v>63</v>
      </c>
      <c r="B24" s="163"/>
      <c r="C24" s="164"/>
      <c r="D24" s="163" t="s">
        <v>64</v>
      </c>
      <c r="E24" s="163"/>
      <c r="F24" s="165" t="s">
        <v>65</v>
      </c>
      <c r="G24" s="166"/>
    </row>
    <row r="25" spans="1:7">
      <c r="A25" s="157" t="s">
        <v>66</v>
      </c>
      <c r="B25" s="127"/>
      <c r="C25" s="167"/>
      <c r="D25" s="127" t="s">
        <v>66</v>
      </c>
      <c r="F25" s="168" t="s">
        <v>66</v>
      </c>
      <c r="G25" s="169"/>
    </row>
    <row r="26" spans="1:7" ht="37.5" customHeight="1">
      <c r="A26" s="157" t="s">
        <v>67</v>
      </c>
      <c r="B26" s="170"/>
      <c r="C26" s="167"/>
      <c r="D26" s="127" t="s">
        <v>67</v>
      </c>
      <c r="F26" s="168" t="s">
        <v>67</v>
      </c>
      <c r="G26" s="169"/>
    </row>
    <row r="27" spans="1:7">
      <c r="A27" s="157"/>
      <c r="B27" s="171"/>
      <c r="C27" s="167"/>
      <c r="D27" s="127"/>
      <c r="F27" s="168"/>
      <c r="G27" s="169"/>
    </row>
    <row r="28" spans="1:7">
      <c r="A28" s="157" t="s">
        <v>68</v>
      </c>
      <c r="B28" s="127"/>
      <c r="C28" s="167"/>
      <c r="D28" s="168" t="s">
        <v>69</v>
      </c>
      <c r="E28" s="167"/>
      <c r="F28" s="172" t="s">
        <v>69</v>
      </c>
      <c r="G28" s="169"/>
    </row>
    <row r="29" spans="1:7" ht="69" customHeight="1">
      <c r="A29" s="157"/>
      <c r="B29" s="127"/>
      <c r="C29" s="173"/>
      <c r="D29" s="174"/>
      <c r="E29" s="173"/>
      <c r="F29" s="127"/>
      <c r="G29" s="169"/>
    </row>
    <row r="30" spans="1:7">
      <c r="A30" s="175" t="s">
        <v>11</v>
      </c>
      <c r="B30" s="176"/>
      <c r="C30" s="177">
        <v>15</v>
      </c>
      <c r="D30" s="176" t="s">
        <v>70</v>
      </c>
      <c r="E30" s="178"/>
      <c r="F30" s="311">
        <f>ROUND(C23-F32,0)</f>
        <v>0</v>
      </c>
      <c r="G30" s="312"/>
    </row>
    <row r="31" spans="1:7">
      <c r="A31" s="175" t="s">
        <v>71</v>
      </c>
      <c r="B31" s="176"/>
      <c r="C31" s="177">
        <f>C30</f>
        <v>15</v>
      </c>
      <c r="D31" s="176" t="s">
        <v>72</v>
      </c>
      <c r="E31" s="178"/>
      <c r="F31" s="311">
        <f>ROUND(PRODUCT(F30,C31/100),1)</f>
        <v>0</v>
      </c>
      <c r="G31" s="312"/>
    </row>
    <row r="32" spans="1:7">
      <c r="A32" s="175" t="s">
        <v>11</v>
      </c>
      <c r="B32" s="176"/>
      <c r="C32" s="177">
        <v>0</v>
      </c>
      <c r="D32" s="176" t="s">
        <v>72</v>
      </c>
      <c r="E32" s="178"/>
      <c r="F32" s="311">
        <v>0</v>
      </c>
      <c r="G32" s="312"/>
    </row>
    <row r="33" spans="1:8">
      <c r="A33" s="175" t="s">
        <v>71</v>
      </c>
      <c r="B33" s="179"/>
      <c r="C33" s="180">
        <f>C32</f>
        <v>0</v>
      </c>
      <c r="D33" s="176" t="s">
        <v>72</v>
      </c>
      <c r="E33" s="153"/>
      <c r="F33" s="311">
        <f>ROUND(PRODUCT(F32,C33/100),1)</f>
        <v>0</v>
      </c>
      <c r="G33" s="312"/>
    </row>
    <row r="34" spans="1:8" s="184" customFormat="1" ht="19.5" customHeight="1" thickBot="1">
      <c r="A34" s="181" t="s">
        <v>73</v>
      </c>
      <c r="B34" s="182"/>
      <c r="C34" s="182"/>
      <c r="D34" s="182"/>
      <c r="E34" s="183"/>
      <c r="F34" s="313">
        <f>CEILING(SUM(F30:F33),IF(SUM(F30:F33)&gt;=0,1,-1))</f>
        <v>0</v>
      </c>
      <c r="G34" s="314"/>
    </row>
    <row r="36" spans="1:8">
      <c r="A36" s="2" t="s">
        <v>74</v>
      </c>
      <c r="B36" s="2"/>
      <c r="C36" s="2"/>
      <c r="D36" s="2"/>
      <c r="E36" s="2"/>
      <c r="F36" s="2"/>
      <c r="G36" s="2"/>
      <c r="H36" s="1" t="s">
        <v>1</v>
      </c>
    </row>
    <row r="37" spans="1:8" ht="14.25" customHeight="1">
      <c r="A37" s="2"/>
      <c r="B37" s="305"/>
      <c r="C37" s="305"/>
      <c r="D37" s="305"/>
      <c r="E37" s="305"/>
      <c r="F37" s="305"/>
      <c r="G37" s="305"/>
      <c r="H37" s="1" t="s">
        <v>1</v>
      </c>
    </row>
    <row r="38" spans="1:8" ht="12.75" customHeight="1">
      <c r="A38" s="185"/>
      <c r="B38" s="305"/>
      <c r="C38" s="305"/>
      <c r="D38" s="305"/>
      <c r="E38" s="305"/>
      <c r="F38" s="305"/>
      <c r="G38" s="305"/>
      <c r="H38" s="1" t="s">
        <v>1</v>
      </c>
    </row>
    <row r="39" spans="1:8">
      <c r="A39" s="185"/>
      <c r="B39" s="305"/>
      <c r="C39" s="305"/>
      <c r="D39" s="305"/>
      <c r="E39" s="305"/>
      <c r="F39" s="305"/>
      <c r="G39" s="305"/>
      <c r="H39" s="1" t="s">
        <v>1</v>
      </c>
    </row>
    <row r="40" spans="1:8">
      <c r="A40" s="185"/>
      <c r="B40" s="305"/>
      <c r="C40" s="305"/>
      <c r="D40" s="305"/>
      <c r="E40" s="305"/>
      <c r="F40" s="305"/>
      <c r="G40" s="305"/>
      <c r="H40" s="1" t="s">
        <v>1</v>
      </c>
    </row>
    <row r="41" spans="1:8">
      <c r="A41" s="185"/>
      <c r="B41" s="305"/>
      <c r="C41" s="305"/>
      <c r="D41" s="305"/>
      <c r="E41" s="305"/>
      <c r="F41" s="305"/>
      <c r="G41" s="305"/>
      <c r="H41" s="1" t="s">
        <v>1</v>
      </c>
    </row>
    <row r="42" spans="1:8">
      <c r="A42" s="185"/>
      <c r="B42" s="305"/>
      <c r="C42" s="305"/>
      <c r="D42" s="305"/>
      <c r="E42" s="305"/>
      <c r="F42" s="305"/>
      <c r="G42" s="305"/>
      <c r="H42" s="1" t="s">
        <v>1</v>
      </c>
    </row>
    <row r="43" spans="1:8">
      <c r="A43" s="185"/>
      <c r="B43" s="305"/>
      <c r="C43" s="305"/>
      <c r="D43" s="305"/>
      <c r="E43" s="305"/>
      <c r="F43" s="305"/>
      <c r="G43" s="305"/>
      <c r="H43" s="1" t="s">
        <v>1</v>
      </c>
    </row>
    <row r="44" spans="1:8">
      <c r="A44" s="185"/>
      <c r="B44" s="305"/>
      <c r="C44" s="305"/>
      <c r="D44" s="305"/>
      <c r="E44" s="305"/>
      <c r="F44" s="305"/>
      <c r="G44" s="305"/>
      <c r="H44" s="1" t="s">
        <v>1</v>
      </c>
    </row>
    <row r="45" spans="1:8" ht="0.75" customHeight="1">
      <c r="A45" s="185"/>
      <c r="B45" s="305"/>
      <c r="C45" s="305"/>
      <c r="D45" s="305"/>
      <c r="E45" s="305"/>
      <c r="F45" s="305"/>
      <c r="G45" s="305"/>
      <c r="H45" s="1" t="s">
        <v>1</v>
      </c>
    </row>
    <row r="46" spans="1:8">
      <c r="B46" s="315"/>
      <c r="C46" s="315"/>
      <c r="D46" s="315"/>
      <c r="E46" s="315"/>
      <c r="F46" s="315"/>
      <c r="G46" s="315"/>
    </row>
    <row r="47" spans="1:8">
      <c r="B47" s="315"/>
      <c r="C47" s="315"/>
      <c r="D47" s="315"/>
      <c r="E47" s="315"/>
      <c r="F47" s="315"/>
      <c r="G47" s="315"/>
    </row>
    <row r="48" spans="1:8">
      <c r="B48" s="315"/>
      <c r="C48" s="315"/>
      <c r="D48" s="315"/>
      <c r="E48" s="315"/>
      <c r="F48" s="315"/>
      <c r="G48" s="315"/>
    </row>
    <row r="49" spans="2:7">
      <c r="B49" s="315"/>
      <c r="C49" s="315"/>
      <c r="D49" s="315"/>
      <c r="E49" s="315"/>
      <c r="F49" s="315"/>
      <c r="G49" s="315"/>
    </row>
    <row r="50" spans="2:7">
      <c r="B50" s="315"/>
      <c r="C50" s="315"/>
      <c r="D50" s="315"/>
      <c r="E50" s="315"/>
      <c r="F50" s="315"/>
      <c r="G50" s="315"/>
    </row>
    <row r="51" spans="2:7">
      <c r="B51" s="315"/>
      <c r="C51" s="315"/>
      <c r="D51" s="315"/>
      <c r="E51" s="315"/>
      <c r="F51" s="315"/>
      <c r="G51" s="315"/>
    </row>
    <row r="52" spans="2:7">
      <c r="B52" s="315"/>
      <c r="C52" s="315"/>
      <c r="D52" s="315"/>
      <c r="E52" s="315"/>
      <c r="F52" s="315"/>
      <c r="G52" s="315"/>
    </row>
    <row r="53" spans="2:7">
      <c r="B53" s="315"/>
      <c r="C53" s="315"/>
      <c r="D53" s="315"/>
      <c r="E53" s="315"/>
      <c r="F53" s="315"/>
      <c r="G53" s="315"/>
    </row>
    <row r="54" spans="2:7">
      <c r="B54" s="315"/>
      <c r="C54" s="315"/>
      <c r="D54" s="315"/>
      <c r="E54" s="315"/>
      <c r="F54" s="315"/>
      <c r="G54" s="315"/>
    </row>
    <row r="55" spans="2:7">
      <c r="B55" s="315"/>
      <c r="C55" s="315"/>
      <c r="D55" s="315"/>
      <c r="E55" s="315"/>
      <c r="F55" s="315"/>
      <c r="G55" s="315"/>
    </row>
  </sheetData>
  <mergeCells count="22">
    <mergeCell ref="B52:G52"/>
    <mergeCell ref="B53:G53"/>
    <mergeCell ref="B54:G54"/>
    <mergeCell ref="B55:G55"/>
    <mergeCell ref="B46:G46"/>
    <mergeCell ref="B47:G47"/>
    <mergeCell ref="B48:G48"/>
    <mergeCell ref="B49:G49"/>
    <mergeCell ref="B50:G50"/>
    <mergeCell ref="B51:G51"/>
    <mergeCell ref="B37:G45"/>
    <mergeCell ref="C8:E8"/>
    <mergeCell ref="C9:E9"/>
    <mergeCell ref="C10:E10"/>
    <mergeCell ref="C11:E11"/>
    <mergeCell ref="C12:E12"/>
    <mergeCell ref="A23:B23"/>
    <mergeCell ref="F30:G30"/>
    <mergeCell ref="F31:G31"/>
    <mergeCell ref="F32:G32"/>
    <mergeCell ref="F33:G33"/>
    <mergeCell ref="F34:G34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List33"/>
  <dimension ref="A1:BE77"/>
  <sheetViews>
    <sheetView workbookViewId="0">
      <selection sqref="A1:B1"/>
    </sheetView>
  </sheetViews>
  <sheetFormatPr defaultColWidth="9.109375" defaultRowHeight="13.2"/>
  <cols>
    <col min="1" max="1" width="5.88671875" style="1" customWidth="1"/>
    <col min="2" max="2" width="6.109375" style="1" customWidth="1"/>
    <col min="3" max="3" width="11.44140625" style="1" customWidth="1"/>
    <col min="4" max="4" width="15.88671875" style="1" customWidth="1"/>
    <col min="5" max="5" width="11.33203125" style="1" customWidth="1"/>
    <col min="6" max="6" width="10.88671875" style="1" customWidth="1"/>
    <col min="7" max="7" width="11" style="1" customWidth="1"/>
    <col min="8" max="8" width="11.109375" style="1" customWidth="1"/>
    <col min="9" max="9" width="10.6640625" style="1" customWidth="1"/>
    <col min="10" max="16384" width="9.109375" style="1"/>
  </cols>
  <sheetData>
    <row r="1" spans="1:57" ht="13.8" thickTop="1">
      <c r="A1" s="316" t="s">
        <v>2</v>
      </c>
      <c r="B1" s="317"/>
      <c r="C1" s="186" t="s">
        <v>106</v>
      </c>
      <c r="D1" s="187"/>
      <c r="E1" s="188"/>
      <c r="F1" s="187"/>
      <c r="G1" s="189" t="s">
        <v>75</v>
      </c>
      <c r="H1" s="190">
        <v>3</v>
      </c>
      <c r="I1" s="191"/>
    </row>
    <row r="2" spans="1:57" ht="13.8" thickBot="1">
      <c r="A2" s="318" t="s">
        <v>76</v>
      </c>
      <c r="B2" s="319"/>
      <c r="C2" s="192" t="s">
        <v>107</v>
      </c>
      <c r="D2" s="193"/>
      <c r="E2" s="194"/>
      <c r="F2" s="193"/>
      <c r="G2" s="320" t="s">
        <v>1114</v>
      </c>
      <c r="H2" s="321"/>
      <c r="I2" s="322"/>
    </row>
    <row r="3" spans="1:57" ht="13.8" thickTop="1">
      <c r="F3" s="127"/>
    </row>
    <row r="4" spans="1:57" ht="19.5" customHeight="1">
      <c r="A4" s="195" t="s">
        <v>77</v>
      </c>
      <c r="B4" s="196"/>
      <c r="C4" s="196"/>
      <c r="D4" s="196"/>
      <c r="E4" s="197"/>
      <c r="F4" s="196"/>
      <c r="G4" s="196"/>
      <c r="H4" s="196"/>
      <c r="I4" s="196"/>
    </row>
    <row r="5" spans="1:57" ht="13.8" thickBot="1"/>
    <row r="6" spans="1:57" s="127" customFormat="1" ht="13.8" thickBot="1">
      <c r="A6" s="198"/>
      <c r="B6" s="199" t="s">
        <v>78</v>
      </c>
      <c r="C6" s="199"/>
      <c r="D6" s="200"/>
      <c r="E6" s="201" t="s">
        <v>25</v>
      </c>
      <c r="F6" s="202" t="s">
        <v>26</v>
      </c>
      <c r="G6" s="202" t="s">
        <v>27</v>
      </c>
      <c r="H6" s="202" t="s">
        <v>28</v>
      </c>
      <c r="I6" s="203" t="s">
        <v>29</v>
      </c>
    </row>
    <row r="7" spans="1:57" s="127" customFormat="1">
      <c r="A7" s="291" t="str">
        <f>'1 3 Pol'!B7</f>
        <v>8</v>
      </c>
      <c r="B7" s="62" t="str">
        <f>'1 3 Pol'!C7</f>
        <v>Trubní vedení</v>
      </c>
      <c r="D7" s="204"/>
      <c r="E7" s="292">
        <f>'1 3 Pol'!BA20</f>
        <v>0</v>
      </c>
      <c r="F7" s="293">
        <f>'1 3 Pol'!BB20</f>
        <v>0</v>
      </c>
      <c r="G7" s="293">
        <f>'1 3 Pol'!BC20</f>
        <v>0</v>
      </c>
      <c r="H7" s="293">
        <f>'1 3 Pol'!BD20</f>
        <v>0</v>
      </c>
      <c r="I7" s="294">
        <f>'1 3 Pol'!BE20</f>
        <v>0</v>
      </c>
    </row>
    <row r="8" spans="1:57" s="127" customFormat="1">
      <c r="A8" s="291" t="str">
        <f>'1 3 Pol'!B21</f>
        <v>97</v>
      </c>
      <c r="B8" s="62" t="str">
        <f>'1 3 Pol'!C21</f>
        <v>Prorážení otvorů</v>
      </c>
      <c r="D8" s="204"/>
      <c r="E8" s="292">
        <f>'1 3 Pol'!BA23</f>
        <v>0</v>
      </c>
      <c r="F8" s="293">
        <f>'1 3 Pol'!BB23</f>
        <v>0</v>
      </c>
      <c r="G8" s="293">
        <f>'1 3 Pol'!BC23</f>
        <v>0</v>
      </c>
      <c r="H8" s="293">
        <f>'1 3 Pol'!BD23</f>
        <v>0</v>
      </c>
      <c r="I8" s="294">
        <f>'1 3 Pol'!BE23</f>
        <v>0</v>
      </c>
    </row>
    <row r="9" spans="1:57" s="127" customFormat="1">
      <c r="A9" s="291" t="str">
        <f>'1 3 Pol'!B24</f>
        <v>721</v>
      </c>
      <c r="B9" s="62" t="str">
        <f>'1 3 Pol'!C24</f>
        <v>Vnitřní kanalizace</v>
      </c>
      <c r="D9" s="204"/>
      <c r="E9" s="292">
        <f>'1 3 Pol'!BA43</f>
        <v>0</v>
      </c>
      <c r="F9" s="293">
        <f>'1 3 Pol'!BB43</f>
        <v>0</v>
      </c>
      <c r="G9" s="293">
        <f>'1 3 Pol'!BC43</f>
        <v>0</v>
      </c>
      <c r="H9" s="293">
        <f>'1 3 Pol'!BD43</f>
        <v>0</v>
      </c>
      <c r="I9" s="294">
        <f>'1 3 Pol'!BE43</f>
        <v>0</v>
      </c>
    </row>
    <row r="10" spans="1:57" s="127" customFormat="1">
      <c r="A10" s="291" t="str">
        <f>'1 3 Pol'!B44</f>
        <v>722</v>
      </c>
      <c r="B10" s="62" t="str">
        <f>'1 3 Pol'!C44</f>
        <v>Vnitřní vodovod</v>
      </c>
      <c r="D10" s="204"/>
      <c r="E10" s="292">
        <f>'1 3 Pol'!BA77</f>
        <v>0</v>
      </c>
      <c r="F10" s="293">
        <f>'1 3 Pol'!BB77</f>
        <v>0</v>
      </c>
      <c r="G10" s="293">
        <f>'1 3 Pol'!BC77</f>
        <v>0</v>
      </c>
      <c r="H10" s="293">
        <f>'1 3 Pol'!BD77</f>
        <v>0</v>
      </c>
      <c r="I10" s="294">
        <f>'1 3 Pol'!BE77</f>
        <v>0</v>
      </c>
    </row>
    <row r="11" spans="1:57" s="127" customFormat="1">
      <c r="A11" s="291" t="str">
        <f>'1 3 Pol'!B78</f>
        <v>725</v>
      </c>
      <c r="B11" s="62" t="str">
        <f>'1 3 Pol'!C78</f>
        <v>Zařizovací předměty</v>
      </c>
      <c r="D11" s="204"/>
      <c r="E11" s="292">
        <f>'1 3 Pol'!BA114</f>
        <v>0</v>
      </c>
      <c r="F11" s="293">
        <f>'1 3 Pol'!BB114</f>
        <v>0</v>
      </c>
      <c r="G11" s="293">
        <f>'1 3 Pol'!BC114</f>
        <v>0</v>
      </c>
      <c r="H11" s="293">
        <f>'1 3 Pol'!BD114</f>
        <v>0</v>
      </c>
      <c r="I11" s="294">
        <f>'1 3 Pol'!BE114</f>
        <v>0</v>
      </c>
    </row>
    <row r="12" spans="1:57" s="127" customFormat="1" ht="13.8" thickBot="1">
      <c r="A12" s="291" t="str">
        <f>'1 3 Pol'!B115</f>
        <v>M23</v>
      </c>
      <c r="B12" s="62" t="str">
        <f>'1 3 Pol'!C115</f>
        <v>Montáže potrubí</v>
      </c>
      <c r="D12" s="204"/>
      <c r="E12" s="292">
        <f>'1 3 Pol'!BA118</f>
        <v>0</v>
      </c>
      <c r="F12" s="293">
        <f>'1 3 Pol'!BB118</f>
        <v>0</v>
      </c>
      <c r="G12" s="293">
        <f>'1 3 Pol'!BC118</f>
        <v>0</v>
      </c>
      <c r="H12" s="293">
        <f>'1 3 Pol'!BD118</f>
        <v>0</v>
      </c>
      <c r="I12" s="294">
        <f>'1 3 Pol'!BE118</f>
        <v>0</v>
      </c>
    </row>
    <row r="13" spans="1:57" s="14" customFormat="1" ht="13.8" thickBot="1">
      <c r="A13" s="205"/>
      <c r="B13" s="206" t="s">
        <v>79</v>
      </c>
      <c r="C13" s="206"/>
      <c r="D13" s="207"/>
      <c r="E13" s="208">
        <f>SUM(E7:E12)</f>
        <v>0</v>
      </c>
      <c r="F13" s="209">
        <f>SUM(F7:F12)</f>
        <v>0</v>
      </c>
      <c r="G13" s="209">
        <f>SUM(G7:G12)</f>
        <v>0</v>
      </c>
      <c r="H13" s="209">
        <f>SUM(H7:H12)</f>
        <v>0</v>
      </c>
      <c r="I13" s="210">
        <f>SUM(I7:I12)</f>
        <v>0</v>
      </c>
    </row>
    <row r="14" spans="1:57">
      <c r="A14" s="127"/>
      <c r="B14" s="127"/>
      <c r="C14" s="127"/>
      <c r="D14" s="127"/>
      <c r="E14" s="127"/>
      <c r="F14" s="127"/>
      <c r="G14" s="127"/>
      <c r="H14" s="127"/>
      <c r="I14" s="127"/>
    </row>
    <row r="15" spans="1:57" ht="19.5" customHeight="1">
      <c r="A15" s="196" t="s">
        <v>80</v>
      </c>
      <c r="B15" s="196"/>
      <c r="C15" s="196"/>
      <c r="D15" s="196"/>
      <c r="E15" s="196"/>
      <c r="F15" s="196"/>
      <c r="G15" s="211"/>
      <c r="H15" s="196"/>
      <c r="I15" s="196"/>
      <c r="BA15" s="133"/>
      <c r="BB15" s="133"/>
      <c r="BC15" s="133"/>
      <c r="BD15" s="133"/>
      <c r="BE15" s="133"/>
    </row>
    <row r="16" spans="1:57" ht="13.8" thickBot="1"/>
    <row r="17" spans="1:53">
      <c r="A17" s="162" t="s">
        <v>81</v>
      </c>
      <c r="B17" s="163"/>
      <c r="C17" s="163"/>
      <c r="D17" s="212"/>
      <c r="E17" s="213" t="s">
        <v>82</v>
      </c>
      <c r="F17" s="214" t="s">
        <v>12</v>
      </c>
      <c r="G17" s="215" t="s">
        <v>83</v>
      </c>
      <c r="H17" s="216"/>
      <c r="I17" s="217" t="s">
        <v>82</v>
      </c>
    </row>
    <row r="18" spans="1:53">
      <c r="A18" s="156" t="s">
        <v>1321</v>
      </c>
      <c r="B18" s="147"/>
      <c r="C18" s="147"/>
      <c r="D18" s="218"/>
      <c r="E18" s="219"/>
      <c r="F18" s="220"/>
      <c r="G18" s="221">
        <v>0</v>
      </c>
      <c r="H18" s="222"/>
      <c r="I18" s="223">
        <f t="shared" ref="I18:I25" si="0">E18+F18*G18/100</f>
        <v>0</v>
      </c>
      <c r="BA18" s="1">
        <v>0</v>
      </c>
    </row>
    <row r="19" spans="1:53">
      <c r="A19" s="156" t="s">
        <v>1322</v>
      </c>
      <c r="B19" s="147"/>
      <c r="C19" s="147"/>
      <c r="D19" s="218"/>
      <c r="E19" s="219"/>
      <c r="F19" s="220"/>
      <c r="G19" s="221">
        <v>0</v>
      </c>
      <c r="H19" s="222"/>
      <c r="I19" s="223">
        <f t="shared" si="0"/>
        <v>0</v>
      </c>
      <c r="BA19" s="1">
        <v>0</v>
      </c>
    </row>
    <row r="20" spans="1:53">
      <c r="A20" s="156" t="s">
        <v>1323</v>
      </c>
      <c r="B20" s="147"/>
      <c r="C20" s="147"/>
      <c r="D20" s="218"/>
      <c r="E20" s="219"/>
      <c r="F20" s="220"/>
      <c r="G20" s="221">
        <v>0</v>
      </c>
      <c r="H20" s="222"/>
      <c r="I20" s="223">
        <f t="shared" si="0"/>
        <v>0</v>
      </c>
      <c r="BA20" s="1">
        <v>0</v>
      </c>
    </row>
    <row r="21" spans="1:53">
      <c r="A21" s="156" t="s">
        <v>1324</v>
      </c>
      <c r="B21" s="147"/>
      <c r="C21" s="147"/>
      <c r="D21" s="218"/>
      <c r="E21" s="219"/>
      <c r="F21" s="220"/>
      <c r="G21" s="221">
        <v>0</v>
      </c>
      <c r="H21" s="222"/>
      <c r="I21" s="223">
        <f t="shared" si="0"/>
        <v>0</v>
      </c>
      <c r="BA21" s="1">
        <v>0</v>
      </c>
    </row>
    <row r="22" spans="1:53">
      <c r="A22" s="156" t="s">
        <v>1325</v>
      </c>
      <c r="B22" s="147"/>
      <c r="C22" s="147"/>
      <c r="D22" s="218"/>
      <c r="E22" s="219"/>
      <c r="F22" s="220"/>
      <c r="G22" s="221">
        <v>0</v>
      </c>
      <c r="H22" s="222"/>
      <c r="I22" s="223">
        <f t="shared" si="0"/>
        <v>0</v>
      </c>
      <c r="BA22" s="1">
        <v>1</v>
      </c>
    </row>
    <row r="23" spans="1:53">
      <c r="A23" s="156" t="s">
        <v>1326</v>
      </c>
      <c r="B23" s="147"/>
      <c r="C23" s="147"/>
      <c r="D23" s="218"/>
      <c r="E23" s="219"/>
      <c r="F23" s="220"/>
      <c r="G23" s="221">
        <v>0</v>
      </c>
      <c r="H23" s="222"/>
      <c r="I23" s="223">
        <f t="shared" si="0"/>
        <v>0</v>
      </c>
      <c r="BA23" s="1">
        <v>1</v>
      </c>
    </row>
    <row r="24" spans="1:53">
      <c r="A24" s="156" t="s">
        <v>1327</v>
      </c>
      <c r="B24" s="147"/>
      <c r="C24" s="147"/>
      <c r="D24" s="218"/>
      <c r="E24" s="219"/>
      <c r="F24" s="220"/>
      <c r="G24" s="221">
        <v>0</v>
      </c>
      <c r="H24" s="222"/>
      <c r="I24" s="223">
        <f t="shared" si="0"/>
        <v>0</v>
      </c>
      <c r="BA24" s="1">
        <v>2</v>
      </c>
    </row>
    <row r="25" spans="1:53">
      <c r="A25" s="156" t="s">
        <v>1328</v>
      </c>
      <c r="B25" s="147"/>
      <c r="C25" s="147"/>
      <c r="D25" s="218"/>
      <c r="E25" s="219"/>
      <c r="F25" s="220"/>
      <c r="G25" s="221">
        <v>0</v>
      </c>
      <c r="H25" s="222"/>
      <c r="I25" s="223">
        <f t="shared" si="0"/>
        <v>0</v>
      </c>
      <c r="BA25" s="1">
        <v>2</v>
      </c>
    </row>
    <row r="26" spans="1:53" ht="13.8" thickBot="1">
      <c r="A26" s="224"/>
      <c r="B26" s="225" t="s">
        <v>84</v>
      </c>
      <c r="C26" s="226"/>
      <c r="D26" s="227"/>
      <c r="E26" s="228"/>
      <c r="F26" s="229"/>
      <c r="G26" s="229"/>
      <c r="H26" s="323">
        <f>SUM(I18:I25)</f>
        <v>0</v>
      </c>
      <c r="I26" s="324"/>
    </row>
    <row r="28" spans="1:53">
      <c r="B28" s="14"/>
      <c r="F28" s="230"/>
      <c r="G28" s="231"/>
      <c r="H28" s="231"/>
      <c r="I28" s="46"/>
    </row>
    <row r="29" spans="1:53">
      <c r="F29" s="230"/>
      <c r="G29" s="231"/>
      <c r="H29" s="231"/>
      <c r="I29" s="46"/>
    </row>
    <row r="30" spans="1:53">
      <c r="F30" s="230"/>
      <c r="G30" s="231"/>
      <c r="H30" s="231"/>
      <c r="I30" s="46"/>
    </row>
    <row r="31" spans="1:53">
      <c r="F31" s="230"/>
      <c r="G31" s="231"/>
      <c r="H31" s="231"/>
      <c r="I31" s="46"/>
    </row>
    <row r="32" spans="1:53">
      <c r="F32" s="230"/>
      <c r="G32" s="231"/>
      <c r="H32" s="231"/>
      <c r="I32" s="46"/>
    </row>
    <row r="33" spans="6:9">
      <c r="F33" s="230"/>
      <c r="G33" s="231"/>
      <c r="H33" s="231"/>
      <c r="I33" s="46"/>
    </row>
    <row r="34" spans="6:9">
      <c r="F34" s="230"/>
      <c r="G34" s="231"/>
      <c r="H34" s="231"/>
      <c r="I34" s="46"/>
    </row>
    <row r="35" spans="6:9">
      <c r="F35" s="230"/>
      <c r="G35" s="231"/>
      <c r="H35" s="231"/>
      <c r="I35" s="46"/>
    </row>
    <row r="36" spans="6:9">
      <c r="F36" s="230"/>
      <c r="G36" s="231"/>
      <c r="H36" s="231"/>
      <c r="I36" s="46"/>
    </row>
    <row r="37" spans="6:9">
      <c r="F37" s="230"/>
      <c r="G37" s="231"/>
      <c r="H37" s="231"/>
      <c r="I37" s="46"/>
    </row>
    <row r="38" spans="6:9">
      <c r="F38" s="230"/>
      <c r="G38" s="231"/>
      <c r="H38" s="231"/>
      <c r="I38" s="46"/>
    </row>
    <row r="39" spans="6:9">
      <c r="F39" s="230"/>
      <c r="G39" s="231"/>
      <c r="H39" s="231"/>
      <c r="I39" s="46"/>
    </row>
    <row r="40" spans="6:9">
      <c r="F40" s="230"/>
      <c r="G40" s="231"/>
      <c r="H40" s="231"/>
      <c r="I40" s="46"/>
    </row>
    <row r="41" spans="6:9">
      <c r="F41" s="230"/>
      <c r="G41" s="231"/>
      <c r="H41" s="231"/>
      <c r="I41" s="46"/>
    </row>
    <row r="42" spans="6:9">
      <c r="F42" s="230"/>
      <c r="G42" s="231"/>
      <c r="H42" s="231"/>
      <c r="I42" s="46"/>
    </row>
    <row r="43" spans="6:9">
      <c r="F43" s="230"/>
      <c r="G43" s="231"/>
      <c r="H43" s="231"/>
      <c r="I43" s="46"/>
    </row>
    <row r="44" spans="6:9">
      <c r="F44" s="230"/>
      <c r="G44" s="231"/>
      <c r="H44" s="231"/>
      <c r="I44" s="46"/>
    </row>
    <row r="45" spans="6:9">
      <c r="F45" s="230"/>
      <c r="G45" s="231"/>
      <c r="H45" s="231"/>
      <c r="I45" s="46"/>
    </row>
    <row r="46" spans="6:9">
      <c r="F46" s="230"/>
      <c r="G46" s="231"/>
      <c r="H46" s="231"/>
      <c r="I46" s="46"/>
    </row>
    <row r="47" spans="6:9">
      <c r="F47" s="230"/>
      <c r="G47" s="231"/>
      <c r="H47" s="231"/>
      <c r="I47" s="46"/>
    </row>
    <row r="48" spans="6:9">
      <c r="F48" s="230"/>
      <c r="G48" s="231"/>
      <c r="H48" s="231"/>
      <c r="I48" s="46"/>
    </row>
    <row r="49" spans="6:9">
      <c r="F49" s="230"/>
      <c r="G49" s="231"/>
      <c r="H49" s="231"/>
      <c r="I49" s="46"/>
    </row>
    <row r="50" spans="6:9">
      <c r="F50" s="230"/>
      <c r="G50" s="231"/>
      <c r="H50" s="231"/>
      <c r="I50" s="46"/>
    </row>
    <row r="51" spans="6:9">
      <c r="F51" s="230"/>
      <c r="G51" s="231"/>
      <c r="H51" s="231"/>
      <c r="I51" s="46"/>
    </row>
    <row r="52" spans="6:9">
      <c r="F52" s="230"/>
      <c r="G52" s="231"/>
      <c r="H52" s="231"/>
      <c r="I52" s="46"/>
    </row>
    <row r="53" spans="6:9">
      <c r="F53" s="230"/>
      <c r="G53" s="231"/>
      <c r="H53" s="231"/>
      <c r="I53" s="46"/>
    </row>
    <row r="54" spans="6:9">
      <c r="F54" s="230"/>
      <c r="G54" s="231"/>
      <c r="H54" s="231"/>
      <c r="I54" s="46"/>
    </row>
    <row r="55" spans="6:9">
      <c r="F55" s="230"/>
      <c r="G55" s="231"/>
      <c r="H55" s="231"/>
      <c r="I55" s="46"/>
    </row>
    <row r="56" spans="6:9">
      <c r="F56" s="230"/>
      <c r="G56" s="231"/>
      <c r="H56" s="231"/>
      <c r="I56" s="46"/>
    </row>
    <row r="57" spans="6:9">
      <c r="F57" s="230"/>
      <c r="G57" s="231"/>
      <c r="H57" s="231"/>
      <c r="I57" s="46"/>
    </row>
    <row r="58" spans="6:9">
      <c r="F58" s="230"/>
      <c r="G58" s="231"/>
      <c r="H58" s="231"/>
      <c r="I58" s="46"/>
    </row>
    <row r="59" spans="6:9">
      <c r="F59" s="230"/>
      <c r="G59" s="231"/>
      <c r="H59" s="231"/>
      <c r="I59" s="46"/>
    </row>
    <row r="60" spans="6:9">
      <c r="F60" s="230"/>
      <c r="G60" s="231"/>
      <c r="H60" s="231"/>
      <c r="I60" s="46"/>
    </row>
    <row r="61" spans="6:9">
      <c r="F61" s="230"/>
      <c r="G61" s="231"/>
      <c r="H61" s="231"/>
      <c r="I61" s="46"/>
    </row>
    <row r="62" spans="6:9">
      <c r="F62" s="230"/>
      <c r="G62" s="231"/>
      <c r="H62" s="231"/>
      <c r="I62" s="46"/>
    </row>
    <row r="63" spans="6:9">
      <c r="F63" s="230"/>
      <c r="G63" s="231"/>
      <c r="H63" s="231"/>
      <c r="I63" s="46"/>
    </row>
    <row r="64" spans="6:9">
      <c r="F64" s="230"/>
      <c r="G64" s="231"/>
      <c r="H64" s="231"/>
      <c r="I64" s="46"/>
    </row>
    <row r="65" spans="6:9">
      <c r="F65" s="230"/>
      <c r="G65" s="231"/>
      <c r="H65" s="231"/>
      <c r="I65" s="46"/>
    </row>
    <row r="66" spans="6:9">
      <c r="F66" s="230"/>
      <c r="G66" s="231"/>
      <c r="H66" s="231"/>
      <c r="I66" s="46"/>
    </row>
    <row r="67" spans="6:9">
      <c r="F67" s="230"/>
      <c r="G67" s="231"/>
      <c r="H67" s="231"/>
      <c r="I67" s="46"/>
    </row>
    <row r="68" spans="6:9">
      <c r="F68" s="230"/>
      <c r="G68" s="231"/>
      <c r="H68" s="231"/>
      <c r="I68" s="46"/>
    </row>
    <row r="69" spans="6:9">
      <c r="F69" s="230"/>
      <c r="G69" s="231"/>
      <c r="H69" s="231"/>
      <c r="I69" s="46"/>
    </row>
    <row r="70" spans="6:9">
      <c r="F70" s="230"/>
      <c r="G70" s="231"/>
      <c r="H70" s="231"/>
      <c r="I70" s="46"/>
    </row>
    <row r="71" spans="6:9">
      <c r="F71" s="230"/>
      <c r="G71" s="231"/>
      <c r="H71" s="231"/>
      <c r="I71" s="46"/>
    </row>
    <row r="72" spans="6:9">
      <c r="F72" s="230"/>
      <c r="G72" s="231"/>
      <c r="H72" s="231"/>
      <c r="I72" s="46"/>
    </row>
    <row r="73" spans="6:9">
      <c r="F73" s="230"/>
      <c r="G73" s="231"/>
      <c r="H73" s="231"/>
      <c r="I73" s="46"/>
    </row>
    <row r="74" spans="6:9">
      <c r="F74" s="230"/>
      <c r="G74" s="231"/>
      <c r="H74" s="231"/>
      <c r="I74" s="46"/>
    </row>
    <row r="75" spans="6:9">
      <c r="F75" s="230"/>
      <c r="G75" s="231"/>
      <c r="H75" s="231"/>
      <c r="I75" s="46"/>
    </row>
    <row r="76" spans="6:9">
      <c r="F76" s="230"/>
      <c r="G76" s="231"/>
      <c r="H76" s="231"/>
      <c r="I76" s="46"/>
    </row>
    <row r="77" spans="6:9">
      <c r="F77" s="230"/>
      <c r="G77" s="231"/>
      <c r="H77" s="231"/>
      <c r="I77" s="46"/>
    </row>
  </sheetData>
  <mergeCells count="4">
    <mergeCell ref="A1:B1"/>
    <mergeCell ref="A2:B2"/>
    <mergeCell ref="G2:I2"/>
    <mergeCell ref="H26:I26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List4"/>
  <dimension ref="A1:CB191"/>
  <sheetViews>
    <sheetView showGridLines="0" showZeros="0" zoomScaleSheetLayoutView="100" workbookViewId="0">
      <selection activeCell="F25" sqref="F25"/>
    </sheetView>
  </sheetViews>
  <sheetFormatPr defaultColWidth="9.109375" defaultRowHeight="13.2"/>
  <cols>
    <col min="1" max="1" width="4.44140625" style="232" customWidth="1"/>
    <col min="2" max="2" width="11.5546875" style="232" customWidth="1"/>
    <col min="3" max="3" width="40.44140625" style="232" customWidth="1"/>
    <col min="4" max="4" width="5.5546875" style="232" customWidth="1"/>
    <col min="5" max="5" width="8.5546875" style="240" customWidth="1"/>
    <col min="6" max="6" width="9.88671875" style="232" customWidth="1"/>
    <col min="7" max="7" width="13.88671875" style="232" customWidth="1"/>
    <col min="8" max="8" width="11.6640625" style="232" hidden="1" customWidth="1"/>
    <col min="9" max="9" width="11.5546875" style="232" hidden="1" customWidth="1"/>
    <col min="10" max="10" width="11" style="232" hidden="1" customWidth="1"/>
    <col min="11" max="11" width="10.44140625" style="232" hidden="1" customWidth="1"/>
    <col min="12" max="12" width="75.44140625" style="232" customWidth="1"/>
    <col min="13" max="13" width="45.33203125" style="232" customWidth="1"/>
    <col min="14" max="16384" width="9.109375" style="232"/>
  </cols>
  <sheetData>
    <row r="1" spans="1:80" ht="15.6">
      <c r="A1" s="328" t="s">
        <v>103</v>
      </c>
      <c r="B1" s="328"/>
      <c r="C1" s="328"/>
      <c r="D1" s="328"/>
      <c r="E1" s="328"/>
      <c r="F1" s="328"/>
      <c r="G1" s="328"/>
    </row>
    <row r="2" spans="1:80" ht="14.25" customHeight="1" thickBot="1">
      <c r="B2" s="233"/>
      <c r="C2" s="234"/>
      <c r="D2" s="234"/>
      <c r="E2" s="235"/>
      <c r="F2" s="234"/>
      <c r="G2" s="234"/>
    </row>
    <row r="3" spans="1:80" ht="13.8" thickTop="1">
      <c r="A3" s="316" t="s">
        <v>2</v>
      </c>
      <c r="B3" s="317"/>
      <c r="C3" s="186" t="s">
        <v>106</v>
      </c>
      <c r="D3" s="187"/>
      <c r="E3" s="236" t="s">
        <v>85</v>
      </c>
      <c r="F3" s="237">
        <f>'1 3 Rek'!H1</f>
        <v>3</v>
      </c>
      <c r="G3" s="238"/>
    </row>
    <row r="4" spans="1:80" ht="13.8" thickBot="1">
      <c r="A4" s="329" t="s">
        <v>76</v>
      </c>
      <c r="B4" s="319"/>
      <c r="C4" s="192" t="s">
        <v>107</v>
      </c>
      <c r="D4" s="193"/>
      <c r="E4" s="330" t="str">
        <f>'1 3 Rek'!G2</f>
        <v>ZTI</v>
      </c>
      <c r="F4" s="331"/>
      <c r="G4" s="332"/>
    </row>
    <row r="5" spans="1:80" ht="13.8" thickTop="1">
      <c r="A5" s="239"/>
      <c r="G5" s="241"/>
    </row>
    <row r="6" spans="1:80" ht="27" customHeight="1">
      <c r="A6" s="242" t="s">
        <v>86</v>
      </c>
      <c r="B6" s="243" t="s">
        <v>87</v>
      </c>
      <c r="C6" s="243" t="s">
        <v>88</v>
      </c>
      <c r="D6" s="243" t="s">
        <v>89</v>
      </c>
      <c r="E6" s="244" t="s">
        <v>90</v>
      </c>
      <c r="F6" s="243" t="s">
        <v>91</v>
      </c>
      <c r="G6" s="245" t="s">
        <v>92</v>
      </c>
      <c r="H6" s="246" t="s">
        <v>93</v>
      </c>
      <c r="I6" s="246" t="s">
        <v>94</v>
      </c>
      <c r="J6" s="246" t="s">
        <v>95</v>
      </c>
      <c r="K6" s="246" t="s">
        <v>96</v>
      </c>
    </row>
    <row r="7" spans="1:80">
      <c r="A7" s="247" t="s">
        <v>97</v>
      </c>
      <c r="B7" s="248" t="s">
        <v>191</v>
      </c>
      <c r="C7" s="249" t="s">
        <v>415</v>
      </c>
      <c r="D7" s="250"/>
      <c r="E7" s="251"/>
      <c r="F7" s="251"/>
      <c r="G7" s="252"/>
      <c r="H7" s="253"/>
      <c r="I7" s="254"/>
      <c r="J7" s="255"/>
      <c r="K7" s="256"/>
      <c r="O7" s="257">
        <v>1</v>
      </c>
    </row>
    <row r="8" spans="1:80">
      <c r="A8" s="258">
        <v>1</v>
      </c>
      <c r="B8" s="259" t="s">
        <v>1115</v>
      </c>
      <c r="C8" s="260" t="s">
        <v>1116</v>
      </c>
      <c r="D8" s="261" t="s">
        <v>262</v>
      </c>
      <c r="E8" s="262">
        <v>40</v>
      </c>
      <c r="F8" s="262">
        <v>0</v>
      </c>
      <c r="G8" s="263">
        <f t="shared" ref="G8:G19" si="0">E8*F8</f>
        <v>0</v>
      </c>
      <c r="H8" s="264">
        <v>0</v>
      </c>
      <c r="I8" s="265">
        <f t="shared" ref="I8:I19" si="1">E8*H8</f>
        <v>0</v>
      </c>
      <c r="J8" s="264">
        <v>0</v>
      </c>
      <c r="K8" s="265">
        <f t="shared" ref="K8:K19" si="2">E8*J8</f>
        <v>0</v>
      </c>
      <c r="O8" s="257">
        <v>2</v>
      </c>
      <c r="AA8" s="232">
        <v>1</v>
      </c>
      <c r="AB8" s="232">
        <v>1</v>
      </c>
      <c r="AC8" s="232">
        <v>1</v>
      </c>
      <c r="AZ8" s="232">
        <v>1</v>
      </c>
      <c r="BA8" s="232">
        <f t="shared" ref="BA8:BA19" si="3">IF(AZ8=1,G8,0)</f>
        <v>0</v>
      </c>
      <c r="BB8" s="232">
        <f t="shared" ref="BB8:BB19" si="4">IF(AZ8=2,G8,0)</f>
        <v>0</v>
      </c>
      <c r="BC8" s="232">
        <f t="shared" ref="BC8:BC19" si="5">IF(AZ8=3,G8,0)</f>
        <v>0</v>
      </c>
      <c r="BD8" s="232">
        <f t="shared" ref="BD8:BD19" si="6">IF(AZ8=4,G8,0)</f>
        <v>0</v>
      </c>
      <c r="BE8" s="232">
        <f t="shared" ref="BE8:BE19" si="7">IF(AZ8=5,G8,0)</f>
        <v>0</v>
      </c>
      <c r="CA8" s="257">
        <v>1</v>
      </c>
      <c r="CB8" s="257">
        <v>1</v>
      </c>
    </row>
    <row r="9" spans="1:80">
      <c r="A9" s="258">
        <v>2</v>
      </c>
      <c r="B9" s="259" t="s">
        <v>1117</v>
      </c>
      <c r="C9" s="260" t="s">
        <v>1118</v>
      </c>
      <c r="D9" s="261" t="s">
        <v>115</v>
      </c>
      <c r="E9" s="262">
        <v>25</v>
      </c>
      <c r="F9" s="262">
        <v>0</v>
      </c>
      <c r="G9" s="263">
        <f t="shared" si="0"/>
        <v>0</v>
      </c>
      <c r="H9" s="264">
        <v>0</v>
      </c>
      <c r="I9" s="265">
        <f t="shared" si="1"/>
        <v>0</v>
      </c>
      <c r="J9" s="264">
        <v>0</v>
      </c>
      <c r="K9" s="265">
        <f t="shared" si="2"/>
        <v>0</v>
      </c>
      <c r="O9" s="257">
        <v>2</v>
      </c>
      <c r="AA9" s="232">
        <v>1</v>
      </c>
      <c r="AB9" s="232">
        <v>1</v>
      </c>
      <c r="AC9" s="232">
        <v>1</v>
      </c>
      <c r="AZ9" s="232">
        <v>1</v>
      </c>
      <c r="BA9" s="232">
        <f t="shared" si="3"/>
        <v>0</v>
      </c>
      <c r="BB9" s="232">
        <f t="shared" si="4"/>
        <v>0</v>
      </c>
      <c r="BC9" s="232">
        <f t="shared" si="5"/>
        <v>0</v>
      </c>
      <c r="BD9" s="232">
        <f t="shared" si="6"/>
        <v>0</v>
      </c>
      <c r="BE9" s="232">
        <f t="shared" si="7"/>
        <v>0</v>
      </c>
      <c r="CA9" s="257">
        <v>1</v>
      </c>
      <c r="CB9" s="257">
        <v>1</v>
      </c>
    </row>
    <row r="10" spans="1:80">
      <c r="A10" s="258">
        <v>3</v>
      </c>
      <c r="B10" s="259" t="s">
        <v>1119</v>
      </c>
      <c r="C10" s="260" t="s">
        <v>1120</v>
      </c>
      <c r="D10" s="261" t="s">
        <v>115</v>
      </c>
      <c r="E10" s="262">
        <v>15</v>
      </c>
      <c r="F10" s="262">
        <v>0</v>
      </c>
      <c r="G10" s="263">
        <f t="shared" si="0"/>
        <v>0</v>
      </c>
      <c r="H10" s="264">
        <v>0</v>
      </c>
      <c r="I10" s="265">
        <f t="shared" si="1"/>
        <v>0</v>
      </c>
      <c r="J10" s="264"/>
      <c r="K10" s="265">
        <f t="shared" si="2"/>
        <v>0</v>
      </c>
      <c r="O10" s="257">
        <v>2</v>
      </c>
      <c r="AA10" s="232">
        <v>3</v>
      </c>
      <c r="AB10" s="232">
        <v>1</v>
      </c>
      <c r="AC10" s="232" t="s">
        <v>1119</v>
      </c>
      <c r="AZ10" s="232">
        <v>1</v>
      </c>
      <c r="BA10" s="232">
        <f t="shared" si="3"/>
        <v>0</v>
      </c>
      <c r="BB10" s="232">
        <f t="shared" si="4"/>
        <v>0</v>
      </c>
      <c r="BC10" s="232">
        <f t="shared" si="5"/>
        <v>0</v>
      </c>
      <c r="BD10" s="232">
        <f t="shared" si="6"/>
        <v>0</v>
      </c>
      <c r="BE10" s="232">
        <f t="shared" si="7"/>
        <v>0</v>
      </c>
      <c r="CA10" s="257">
        <v>3</v>
      </c>
      <c r="CB10" s="257">
        <v>1</v>
      </c>
    </row>
    <row r="11" spans="1:80">
      <c r="A11" s="258">
        <v>4</v>
      </c>
      <c r="B11" s="259" t="s">
        <v>1121</v>
      </c>
      <c r="C11" s="260" t="s">
        <v>1122</v>
      </c>
      <c r="D11" s="261" t="s">
        <v>115</v>
      </c>
      <c r="E11" s="262">
        <v>15</v>
      </c>
      <c r="F11" s="262">
        <v>0</v>
      </c>
      <c r="G11" s="263">
        <f t="shared" si="0"/>
        <v>0</v>
      </c>
      <c r="H11" s="264">
        <v>0</v>
      </c>
      <c r="I11" s="265">
        <f t="shared" si="1"/>
        <v>0</v>
      </c>
      <c r="J11" s="264"/>
      <c r="K11" s="265">
        <f t="shared" si="2"/>
        <v>0</v>
      </c>
      <c r="O11" s="257">
        <v>2</v>
      </c>
      <c r="AA11" s="232">
        <v>3</v>
      </c>
      <c r="AB11" s="232">
        <v>1</v>
      </c>
      <c r="AC11" s="232" t="s">
        <v>1121</v>
      </c>
      <c r="AZ11" s="232">
        <v>1</v>
      </c>
      <c r="BA11" s="232">
        <f t="shared" si="3"/>
        <v>0</v>
      </c>
      <c r="BB11" s="232">
        <f t="shared" si="4"/>
        <v>0</v>
      </c>
      <c r="BC11" s="232">
        <f t="shared" si="5"/>
        <v>0</v>
      </c>
      <c r="BD11" s="232">
        <f t="shared" si="6"/>
        <v>0</v>
      </c>
      <c r="BE11" s="232">
        <f t="shared" si="7"/>
        <v>0</v>
      </c>
      <c r="CA11" s="257">
        <v>3</v>
      </c>
      <c r="CB11" s="257">
        <v>1</v>
      </c>
    </row>
    <row r="12" spans="1:80">
      <c r="A12" s="258">
        <v>5</v>
      </c>
      <c r="B12" s="259" t="s">
        <v>1123</v>
      </c>
      <c r="C12" s="260" t="s">
        <v>1124</v>
      </c>
      <c r="D12" s="261" t="s">
        <v>115</v>
      </c>
      <c r="E12" s="262">
        <v>10</v>
      </c>
      <c r="F12" s="262">
        <v>0</v>
      </c>
      <c r="G12" s="263">
        <f t="shared" si="0"/>
        <v>0</v>
      </c>
      <c r="H12" s="264">
        <v>0</v>
      </c>
      <c r="I12" s="265">
        <f t="shared" si="1"/>
        <v>0</v>
      </c>
      <c r="J12" s="264"/>
      <c r="K12" s="265">
        <f t="shared" si="2"/>
        <v>0</v>
      </c>
      <c r="O12" s="257">
        <v>2</v>
      </c>
      <c r="AA12" s="232">
        <v>3</v>
      </c>
      <c r="AB12" s="232">
        <v>1</v>
      </c>
      <c r="AC12" s="232" t="s">
        <v>1123</v>
      </c>
      <c r="AZ12" s="232">
        <v>1</v>
      </c>
      <c r="BA12" s="232">
        <f t="shared" si="3"/>
        <v>0</v>
      </c>
      <c r="BB12" s="232">
        <f t="shared" si="4"/>
        <v>0</v>
      </c>
      <c r="BC12" s="232">
        <f t="shared" si="5"/>
        <v>0</v>
      </c>
      <c r="BD12" s="232">
        <f t="shared" si="6"/>
        <v>0</v>
      </c>
      <c r="BE12" s="232">
        <f t="shared" si="7"/>
        <v>0</v>
      </c>
      <c r="CA12" s="257">
        <v>3</v>
      </c>
      <c r="CB12" s="257">
        <v>1</v>
      </c>
    </row>
    <row r="13" spans="1:80">
      <c r="A13" s="258">
        <v>6</v>
      </c>
      <c r="B13" s="259" t="s">
        <v>1125</v>
      </c>
      <c r="C13" s="260" t="s">
        <v>1126</v>
      </c>
      <c r="D13" s="261" t="s">
        <v>115</v>
      </c>
      <c r="E13" s="262">
        <v>10</v>
      </c>
      <c r="F13" s="262">
        <v>0</v>
      </c>
      <c r="G13" s="263">
        <f t="shared" si="0"/>
        <v>0</v>
      </c>
      <c r="H13" s="264">
        <v>0</v>
      </c>
      <c r="I13" s="265">
        <f t="shared" si="1"/>
        <v>0</v>
      </c>
      <c r="J13" s="264"/>
      <c r="K13" s="265">
        <f t="shared" si="2"/>
        <v>0</v>
      </c>
      <c r="O13" s="257">
        <v>2</v>
      </c>
      <c r="AA13" s="232">
        <v>3</v>
      </c>
      <c r="AB13" s="232">
        <v>1</v>
      </c>
      <c r="AC13" s="232" t="s">
        <v>1125</v>
      </c>
      <c r="AZ13" s="232">
        <v>1</v>
      </c>
      <c r="BA13" s="232">
        <f t="shared" si="3"/>
        <v>0</v>
      </c>
      <c r="BB13" s="232">
        <f t="shared" si="4"/>
        <v>0</v>
      </c>
      <c r="BC13" s="232">
        <f t="shared" si="5"/>
        <v>0</v>
      </c>
      <c r="BD13" s="232">
        <f t="shared" si="6"/>
        <v>0</v>
      </c>
      <c r="BE13" s="232">
        <f t="shared" si="7"/>
        <v>0</v>
      </c>
      <c r="CA13" s="257">
        <v>3</v>
      </c>
      <c r="CB13" s="257">
        <v>1</v>
      </c>
    </row>
    <row r="14" spans="1:80">
      <c r="A14" s="258">
        <v>7</v>
      </c>
      <c r="B14" s="259" t="s">
        <v>1127</v>
      </c>
      <c r="C14" s="260" t="s">
        <v>1128</v>
      </c>
      <c r="D14" s="261" t="s">
        <v>115</v>
      </c>
      <c r="E14" s="262">
        <v>6</v>
      </c>
      <c r="F14" s="262">
        <v>0</v>
      </c>
      <c r="G14" s="263">
        <f t="shared" si="0"/>
        <v>0</v>
      </c>
      <c r="H14" s="264">
        <v>0</v>
      </c>
      <c r="I14" s="265">
        <f t="shared" si="1"/>
        <v>0</v>
      </c>
      <c r="J14" s="264"/>
      <c r="K14" s="265">
        <f t="shared" si="2"/>
        <v>0</v>
      </c>
      <c r="O14" s="257">
        <v>2</v>
      </c>
      <c r="AA14" s="232">
        <v>3</v>
      </c>
      <c r="AB14" s="232">
        <v>1</v>
      </c>
      <c r="AC14" s="232" t="s">
        <v>1127</v>
      </c>
      <c r="AZ14" s="232">
        <v>1</v>
      </c>
      <c r="BA14" s="232">
        <f t="shared" si="3"/>
        <v>0</v>
      </c>
      <c r="BB14" s="232">
        <f t="shared" si="4"/>
        <v>0</v>
      </c>
      <c r="BC14" s="232">
        <f t="shared" si="5"/>
        <v>0</v>
      </c>
      <c r="BD14" s="232">
        <f t="shared" si="6"/>
        <v>0</v>
      </c>
      <c r="BE14" s="232">
        <f t="shared" si="7"/>
        <v>0</v>
      </c>
      <c r="CA14" s="257">
        <v>3</v>
      </c>
      <c r="CB14" s="257">
        <v>1</v>
      </c>
    </row>
    <row r="15" spans="1:80">
      <c r="A15" s="258">
        <v>8</v>
      </c>
      <c r="B15" s="259" t="s">
        <v>1129</v>
      </c>
      <c r="C15" s="260" t="s">
        <v>1130</v>
      </c>
      <c r="D15" s="261" t="s">
        <v>115</v>
      </c>
      <c r="E15" s="262">
        <v>2</v>
      </c>
      <c r="F15" s="262">
        <v>0</v>
      </c>
      <c r="G15" s="263">
        <f t="shared" si="0"/>
        <v>0</v>
      </c>
      <c r="H15" s="264">
        <v>0</v>
      </c>
      <c r="I15" s="265">
        <f t="shared" si="1"/>
        <v>0</v>
      </c>
      <c r="J15" s="264"/>
      <c r="K15" s="265">
        <f t="shared" si="2"/>
        <v>0</v>
      </c>
      <c r="O15" s="257">
        <v>2</v>
      </c>
      <c r="AA15" s="232">
        <v>3</v>
      </c>
      <c r="AB15" s="232">
        <v>1</v>
      </c>
      <c r="AC15" s="232" t="s">
        <v>1129</v>
      </c>
      <c r="AZ15" s="232">
        <v>1</v>
      </c>
      <c r="BA15" s="232">
        <f t="shared" si="3"/>
        <v>0</v>
      </c>
      <c r="BB15" s="232">
        <f t="shared" si="4"/>
        <v>0</v>
      </c>
      <c r="BC15" s="232">
        <f t="shared" si="5"/>
        <v>0</v>
      </c>
      <c r="BD15" s="232">
        <f t="shared" si="6"/>
        <v>0</v>
      </c>
      <c r="BE15" s="232">
        <f t="shared" si="7"/>
        <v>0</v>
      </c>
      <c r="CA15" s="257">
        <v>3</v>
      </c>
      <c r="CB15" s="257">
        <v>1</v>
      </c>
    </row>
    <row r="16" spans="1:80">
      <c r="A16" s="258">
        <v>9</v>
      </c>
      <c r="B16" s="259" t="s">
        <v>1131</v>
      </c>
      <c r="C16" s="260" t="s">
        <v>1132</v>
      </c>
      <c r="D16" s="261" t="s">
        <v>115</v>
      </c>
      <c r="E16" s="262">
        <v>1</v>
      </c>
      <c r="F16" s="262">
        <v>0</v>
      </c>
      <c r="G16" s="263">
        <f t="shared" si="0"/>
        <v>0</v>
      </c>
      <c r="H16" s="264">
        <v>0</v>
      </c>
      <c r="I16" s="265">
        <f t="shared" si="1"/>
        <v>0</v>
      </c>
      <c r="J16" s="264"/>
      <c r="K16" s="265">
        <f t="shared" si="2"/>
        <v>0</v>
      </c>
      <c r="O16" s="257">
        <v>2</v>
      </c>
      <c r="AA16" s="232">
        <v>3</v>
      </c>
      <c r="AB16" s="232">
        <v>1</v>
      </c>
      <c r="AC16" s="232" t="s">
        <v>1131</v>
      </c>
      <c r="AZ16" s="232">
        <v>1</v>
      </c>
      <c r="BA16" s="232">
        <f t="shared" si="3"/>
        <v>0</v>
      </c>
      <c r="BB16" s="232">
        <f t="shared" si="4"/>
        <v>0</v>
      </c>
      <c r="BC16" s="232">
        <f t="shared" si="5"/>
        <v>0</v>
      </c>
      <c r="BD16" s="232">
        <f t="shared" si="6"/>
        <v>0</v>
      </c>
      <c r="BE16" s="232">
        <f t="shared" si="7"/>
        <v>0</v>
      </c>
      <c r="CA16" s="257">
        <v>3</v>
      </c>
      <c r="CB16" s="257">
        <v>1</v>
      </c>
    </row>
    <row r="17" spans="1:80">
      <c r="A17" s="258">
        <v>10</v>
      </c>
      <c r="B17" s="259" t="s">
        <v>1133</v>
      </c>
      <c r="C17" s="260" t="s">
        <v>1134</v>
      </c>
      <c r="D17" s="261" t="s">
        <v>115</v>
      </c>
      <c r="E17" s="262">
        <v>3</v>
      </c>
      <c r="F17" s="262">
        <v>0</v>
      </c>
      <c r="G17" s="263">
        <f t="shared" si="0"/>
        <v>0</v>
      </c>
      <c r="H17" s="264">
        <v>0</v>
      </c>
      <c r="I17" s="265">
        <f t="shared" si="1"/>
        <v>0</v>
      </c>
      <c r="J17" s="264"/>
      <c r="K17" s="265">
        <f t="shared" si="2"/>
        <v>0</v>
      </c>
      <c r="O17" s="257">
        <v>2</v>
      </c>
      <c r="AA17" s="232">
        <v>3</v>
      </c>
      <c r="AB17" s="232">
        <v>1</v>
      </c>
      <c r="AC17" s="232" t="s">
        <v>1133</v>
      </c>
      <c r="AZ17" s="232">
        <v>1</v>
      </c>
      <c r="BA17" s="232">
        <f t="shared" si="3"/>
        <v>0</v>
      </c>
      <c r="BB17" s="232">
        <f t="shared" si="4"/>
        <v>0</v>
      </c>
      <c r="BC17" s="232">
        <f t="shared" si="5"/>
        <v>0</v>
      </c>
      <c r="BD17" s="232">
        <f t="shared" si="6"/>
        <v>0</v>
      </c>
      <c r="BE17" s="232">
        <f t="shared" si="7"/>
        <v>0</v>
      </c>
      <c r="CA17" s="257">
        <v>3</v>
      </c>
      <c r="CB17" s="257">
        <v>1</v>
      </c>
    </row>
    <row r="18" spans="1:80">
      <c r="A18" s="258">
        <v>11</v>
      </c>
      <c r="B18" s="259" t="s">
        <v>1135</v>
      </c>
      <c r="C18" s="260" t="s">
        <v>1136</v>
      </c>
      <c r="D18" s="261" t="s">
        <v>115</v>
      </c>
      <c r="E18" s="262">
        <v>1</v>
      </c>
      <c r="F18" s="262">
        <v>0</v>
      </c>
      <c r="G18" s="263">
        <f t="shared" si="0"/>
        <v>0</v>
      </c>
      <c r="H18" s="264">
        <v>0</v>
      </c>
      <c r="I18" s="265">
        <f t="shared" si="1"/>
        <v>0</v>
      </c>
      <c r="J18" s="264"/>
      <c r="K18" s="265">
        <f t="shared" si="2"/>
        <v>0</v>
      </c>
      <c r="O18" s="257">
        <v>2</v>
      </c>
      <c r="AA18" s="232">
        <v>3</v>
      </c>
      <c r="AB18" s="232">
        <v>1</v>
      </c>
      <c r="AC18" s="232" t="s">
        <v>1135</v>
      </c>
      <c r="AZ18" s="232">
        <v>1</v>
      </c>
      <c r="BA18" s="232">
        <f t="shared" si="3"/>
        <v>0</v>
      </c>
      <c r="BB18" s="232">
        <f t="shared" si="4"/>
        <v>0</v>
      </c>
      <c r="BC18" s="232">
        <f t="shared" si="5"/>
        <v>0</v>
      </c>
      <c r="BD18" s="232">
        <f t="shared" si="6"/>
        <v>0</v>
      </c>
      <c r="BE18" s="232">
        <f t="shared" si="7"/>
        <v>0</v>
      </c>
      <c r="CA18" s="257">
        <v>3</v>
      </c>
      <c r="CB18" s="257">
        <v>1</v>
      </c>
    </row>
    <row r="19" spans="1:80">
      <c r="A19" s="258">
        <v>12</v>
      </c>
      <c r="B19" s="259" t="s">
        <v>1137</v>
      </c>
      <c r="C19" s="260" t="s">
        <v>1138</v>
      </c>
      <c r="D19" s="261" t="s">
        <v>115</v>
      </c>
      <c r="E19" s="262">
        <v>3</v>
      </c>
      <c r="F19" s="262">
        <v>0</v>
      </c>
      <c r="G19" s="263">
        <f t="shared" si="0"/>
        <v>0</v>
      </c>
      <c r="H19" s="264">
        <v>0</v>
      </c>
      <c r="I19" s="265">
        <f t="shared" si="1"/>
        <v>0</v>
      </c>
      <c r="J19" s="264"/>
      <c r="K19" s="265">
        <f t="shared" si="2"/>
        <v>0</v>
      </c>
      <c r="O19" s="257">
        <v>2</v>
      </c>
      <c r="AA19" s="232">
        <v>3</v>
      </c>
      <c r="AB19" s="232">
        <v>1</v>
      </c>
      <c r="AC19" s="232" t="s">
        <v>1137</v>
      </c>
      <c r="AZ19" s="232">
        <v>1</v>
      </c>
      <c r="BA19" s="232">
        <f t="shared" si="3"/>
        <v>0</v>
      </c>
      <c r="BB19" s="232">
        <f t="shared" si="4"/>
        <v>0</v>
      </c>
      <c r="BC19" s="232">
        <f t="shared" si="5"/>
        <v>0</v>
      </c>
      <c r="BD19" s="232">
        <f t="shared" si="6"/>
        <v>0</v>
      </c>
      <c r="BE19" s="232">
        <f t="shared" si="7"/>
        <v>0</v>
      </c>
      <c r="CA19" s="257">
        <v>3</v>
      </c>
      <c r="CB19" s="257">
        <v>1</v>
      </c>
    </row>
    <row r="20" spans="1:80">
      <c r="A20" s="275"/>
      <c r="B20" s="276" t="s">
        <v>101</v>
      </c>
      <c r="C20" s="277" t="s">
        <v>416</v>
      </c>
      <c r="D20" s="278"/>
      <c r="E20" s="279"/>
      <c r="F20" s="280"/>
      <c r="G20" s="281">
        <f>SUM(G7:G19)</f>
        <v>0</v>
      </c>
      <c r="H20" s="282"/>
      <c r="I20" s="283">
        <f>SUM(I7:I19)</f>
        <v>0</v>
      </c>
      <c r="J20" s="282"/>
      <c r="K20" s="283">
        <f>SUM(K7:K19)</f>
        <v>0</v>
      </c>
      <c r="O20" s="257">
        <v>4</v>
      </c>
      <c r="BA20" s="284">
        <f>SUM(BA7:BA19)</f>
        <v>0</v>
      </c>
      <c r="BB20" s="284">
        <f>SUM(BB7:BB19)</f>
        <v>0</v>
      </c>
      <c r="BC20" s="284">
        <f>SUM(BC7:BC19)</f>
        <v>0</v>
      </c>
      <c r="BD20" s="284">
        <f>SUM(BD7:BD19)</f>
        <v>0</v>
      </c>
      <c r="BE20" s="284">
        <f>SUM(BE7:BE19)</f>
        <v>0</v>
      </c>
    </row>
    <row r="21" spans="1:80">
      <c r="A21" s="247" t="s">
        <v>97</v>
      </c>
      <c r="B21" s="248" t="s">
        <v>450</v>
      </c>
      <c r="C21" s="249" t="s">
        <v>451</v>
      </c>
      <c r="D21" s="250"/>
      <c r="E21" s="251"/>
      <c r="F21" s="251"/>
      <c r="G21" s="252"/>
      <c r="H21" s="253"/>
      <c r="I21" s="254"/>
      <c r="J21" s="255"/>
      <c r="K21" s="256"/>
      <c r="O21" s="257">
        <v>1</v>
      </c>
    </row>
    <row r="22" spans="1:80" ht="20.399999999999999">
      <c r="A22" s="258">
        <v>13</v>
      </c>
      <c r="B22" s="259" t="s">
        <v>1139</v>
      </c>
      <c r="C22" s="260" t="s">
        <v>1140</v>
      </c>
      <c r="D22" s="261" t="s">
        <v>1141</v>
      </c>
      <c r="E22" s="262">
        <v>80</v>
      </c>
      <c r="F22" s="262">
        <v>0</v>
      </c>
      <c r="G22" s="263">
        <f>E22*F22</f>
        <v>0</v>
      </c>
      <c r="H22" s="264">
        <v>0</v>
      </c>
      <c r="I22" s="265">
        <f>E22*H22</f>
        <v>0</v>
      </c>
      <c r="J22" s="264"/>
      <c r="K22" s="265">
        <f>E22*J22</f>
        <v>0</v>
      </c>
      <c r="O22" s="257">
        <v>2</v>
      </c>
      <c r="AA22" s="232">
        <v>10</v>
      </c>
      <c r="AB22" s="232">
        <v>0</v>
      </c>
      <c r="AC22" s="232">
        <v>8</v>
      </c>
      <c r="AZ22" s="232">
        <v>5</v>
      </c>
      <c r="BA22" s="232">
        <f>IF(AZ22=1,G22,0)</f>
        <v>0</v>
      </c>
      <c r="BB22" s="232">
        <f>IF(AZ22=2,G22,0)</f>
        <v>0</v>
      </c>
      <c r="BC22" s="232">
        <f>IF(AZ22=3,G22,0)</f>
        <v>0</v>
      </c>
      <c r="BD22" s="232">
        <f>IF(AZ22=4,G22,0)</f>
        <v>0</v>
      </c>
      <c r="BE22" s="232">
        <f>IF(AZ22=5,G22,0)</f>
        <v>0</v>
      </c>
      <c r="CA22" s="257">
        <v>10</v>
      </c>
      <c r="CB22" s="257">
        <v>0</v>
      </c>
    </row>
    <row r="23" spans="1:80">
      <c r="A23" s="275"/>
      <c r="B23" s="276" t="s">
        <v>101</v>
      </c>
      <c r="C23" s="277" t="s">
        <v>452</v>
      </c>
      <c r="D23" s="278"/>
      <c r="E23" s="279"/>
      <c r="F23" s="280"/>
      <c r="G23" s="281">
        <f>SUM(G21:G22)</f>
        <v>0</v>
      </c>
      <c r="H23" s="282"/>
      <c r="I23" s="283">
        <f>SUM(I21:I22)</f>
        <v>0</v>
      </c>
      <c r="J23" s="282"/>
      <c r="K23" s="283">
        <f>SUM(K21:K22)</f>
        <v>0</v>
      </c>
      <c r="O23" s="257">
        <v>4</v>
      </c>
      <c r="BA23" s="284">
        <f>SUM(BA21:BA22)</f>
        <v>0</v>
      </c>
      <c r="BB23" s="284">
        <f>SUM(BB21:BB22)</f>
        <v>0</v>
      </c>
      <c r="BC23" s="284">
        <f>SUM(BC21:BC22)</f>
        <v>0</v>
      </c>
      <c r="BD23" s="284">
        <f>SUM(BD21:BD22)</f>
        <v>0</v>
      </c>
      <c r="BE23" s="284">
        <f>SUM(BE21:BE22)</f>
        <v>0</v>
      </c>
    </row>
    <row r="24" spans="1:80">
      <c r="A24" s="247" t="s">
        <v>97</v>
      </c>
      <c r="B24" s="248" t="s">
        <v>1003</v>
      </c>
      <c r="C24" s="249" t="s">
        <v>1004</v>
      </c>
      <c r="D24" s="250"/>
      <c r="E24" s="251"/>
      <c r="F24" s="251"/>
      <c r="G24" s="252"/>
      <c r="H24" s="253"/>
      <c r="I24" s="254"/>
      <c r="J24" s="255"/>
      <c r="K24" s="256"/>
      <c r="O24" s="257">
        <v>1</v>
      </c>
    </row>
    <row r="25" spans="1:80">
      <c r="A25" s="258">
        <v>14</v>
      </c>
      <c r="B25" s="259" t="s">
        <v>1142</v>
      </c>
      <c r="C25" s="260" t="s">
        <v>1143</v>
      </c>
      <c r="D25" s="261" t="s">
        <v>262</v>
      </c>
      <c r="E25" s="262">
        <v>130</v>
      </c>
      <c r="F25" s="262">
        <v>0</v>
      </c>
      <c r="G25" s="263">
        <f t="shared" ref="G25:G42" si="8">E25*F25</f>
        <v>0</v>
      </c>
      <c r="H25" s="264">
        <v>0</v>
      </c>
      <c r="I25" s="265">
        <f t="shared" ref="I25:I42" si="9">E25*H25</f>
        <v>0</v>
      </c>
      <c r="J25" s="264">
        <v>0</v>
      </c>
      <c r="K25" s="265">
        <f t="shared" ref="K25:K42" si="10">E25*J25</f>
        <v>0</v>
      </c>
      <c r="O25" s="257">
        <v>2</v>
      </c>
      <c r="AA25" s="232">
        <v>1</v>
      </c>
      <c r="AB25" s="232">
        <v>7</v>
      </c>
      <c r="AC25" s="232">
        <v>7</v>
      </c>
      <c r="AZ25" s="232">
        <v>2</v>
      </c>
      <c r="BA25" s="232">
        <f t="shared" ref="BA25:BA42" si="11">IF(AZ25=1,G25,0)</f>
        <v>0</v>
      </c>
      <c r="BB25" s="232">
        <f t="shared" ref="BB25:BB42" si="12">IF(AZ25=2,G25,0)</f>
        <v>0</v>
      </c>
      <c r="BC25" s="232">
        <f t="shared" ref="BC25:BC42" si="13">IF(AZ25=3,G25,0)</f>
        <v>0</v>
      </c>
      <c r="BD25" s="232">
        <f t="shared" ref="BD25:BD42" si="14">IF(AZ25=4,G25,0)</f>
        <v>0</v>
      </c>
      <c r="BE25" s="232">
        <f t="shared" ref="BE25:BE42" si="15">IF(AZ25=5,G25,0)</f>
        <v>0</v>
      </c>
      <c r="CA25" s="257">
        <v>1</v>
      </c>
      <c r="CB25" s="257">
        <v>7</v>
      </c>
    </row>
    <row r="26" spans="1:80">
      <c r="A26" s="258">
        <v>15</v>
      </c>
      <c r="B26" s="259" t="s">
        <v>1144</v>
      </c>
      <c r="C26" s="260" t="s">
        <v>1145</v>
      </c>
      <c r="D26" s="261" t="s">
        <v>262</v>
      </c>
      <c r="E26" s="262">
        <v>10</v>
      </c>
      <c r="F26" s="262">
        <v>0</v>
      </c>
      <c r="G26" s="263">
        <f t="shared" si="8"/>
        <v>0</v>
      </c>
      <c r="H26" s="264">
        <v>0</v>
      </c>
      <c r="I26" s="265">
        <f t="shared" si="9"/>
        <v>0</v>
      </c>
      <c r="J26" s="264">
        <v>0</v>
      </c>
      <c r="K26" s="265">
        <f t="shared" si="10"/>
        <v>0</v>
      </c>
      <c r="O26" s="257">
        <v>2</v>
      </c>
      <c r="AA26" s="232">
        <v>1</v>
      </c>
      <c r="AB26" s="232">
        <v>7</v>
      </c>
      <c r="AC26" s="232">
        <v>7</v>
      </c>
      <c r="AZ26" s="232">
        <v>2</v>
      </c>
      <c r="BA26" s="232">
        <f t="shared" si="11"/>
        <v>0</v>
      </c>
      <c r="BB26" s="232">
        <f t="shared" si="12"/>
        <v>0</v>
      </c>
      <c r="BC26" s="232">
        <f t="shared" si="13"/>
        <v>0</v>
      </c>
      <c r="BD26" s="232">
        <f t="shared" si="14"/>
        <v>0</v>
      </c>
      <c r="BE26" s="232">
        <f t="shared" si="15"/>
        <v>0</v>
      </c>
      <c r="CA26" s="257">
        <v>1</v>
      </c>
      <c r="CB26" s="257">
        <v>7</v>
      </c>
    </row>
    <row r="27" spans="1:80">
      <c r="A27" s="258">
        <v>16</v>
      </c>
      <c r="B27" s="259" t="s">
        <v>1146</v>
      </c>
      <c r="C27" s="260" t="s">
        <v>1147</v>
      </c>
      <c r="D27" s="261" t="s">
        <v>262</v>
      </c>
      <c r="E27" s="262">
        <v>30</v>
      </c>
      <c r="F27" s="262">
        <v>0</v>
      </c>
      <c r="G27" s="263">
        <f t="shared" si="8"/>
        <v>0</v>
      </c>
      <c r="H27" s="264">
        <v>0</v>
      </c>
      <c r="I27" s="265">
        <f t="shared" si="9"/>
        <v>0</v>
      </c>
      <c r="J27" s="264">
        <v>0</v>
      </c>
      <c r="K27" s="265">
        <f t="shared" si="10"/>
        <v>0</v>
      </c>
      <c r="O27" s="257">
        <v>2</v>
      </c>
      <c r="AA27" s="232">
        <v>1</v>
      </c>
      <c r="AB27" s="232">
        <v>7</v>
      </c>
      <c r="AC27" s="232">
        <v>7</v>
      </c>
      <c r="AZ27" s="232">
        <v>2</v>
      </c>
      <c r="BA27" s="232">
        <f t="shared" si="11"/>
        <v>0</v>
      </c>
      <c r="BB27" s="232">
        <f t="shared" si="12"/>
        <v>0</v>
      </c>
      <c r="BC27" s="232">
        <f t="shared" si="13"/>
        <v>0</v>
      </c>
      <c r="BD27" s="232">
        <f t="shared" si="14"/>
        <v>0</v>
      </c>
      <c r="BE27" s="232">
        <f t="shared" si="15"/>
        <v>0</v>
      </c>
      <c r="CA27" s="257">
        <v>1</v>
      </c>
      <c r="CB27" s="257">
        <v>7</v>
      </c>
    </row>
    <row r="28" spans="1:80">
      <c r="A28" s="258">
        <v>17</v>
      </c>
      <c r="B28" s="259" t="s">
        <v>1148</v>
      </c>
      <c r="C28" s="260" t="s">
        <v>1149</v>
      </c>
      <c r="D28" s="261" t="s">
        <v>262</v>
      </c>
      <c r="E28" s="262">
        <v>30</v>
      </c>
      <c r="F28" s="262">
        <v>0</v>
      </c>
      <c r="G28" s="263">
        <f t="shared" si="8"/>
        <v>0</v>
      </c>
      <c r="H28" s="264">
        <v>0</v>
      </c>
      <c r="I28" s="265">
        <f t="shared" si="9"/>
        <v>0</v>
      </c>
      <c r="J28" s="264">
        <v>0</v>
      </c>
      <c r="K28" s="265">
        <f t="shared" si="10"/>
        <v>0</v>
      </c>
      <c r="O28" s="257">
        <v>2</v>
      </c>
      <c r="AA28" s="232">
        <v>1</v>
      </c>
      <c r="AB28" s="232">
        <v>7</v>
      </c>
      <c r="AC28" s="232">
        <v>7</v>
      </c>
      <c r="AZ28" s="232">
        <v>2</v>
      </c>
      <c r="BA28" s="232">
        <f t="shared" si="11"/>
        <v>0</v>
      </c>
      <c r="BB28" s="232">
        <f t="shared" si="12"/>
        <v>0</v>
      </c>
      <c r="BC28" s="232">
        <f t="shared" si="13"/>
        <v>0</v>
      </c>
      <c r="BD28" s="232">
        <f t="shared" si="14"/>
        <v>0</v>
      </c>
      <c r="BE28" s="232">
        <f t="shared" si="15"/>
        <v>0</v>
      </c>
      <c r="CA28" s="257">
        <v>1</v>
      </c>
      <c r="CB28" s="257">
        <v>7</v>
      </c>
    </row>
    <row r="29" spans="1:80">
      <c r="A29" s="258">
        <v>18</v>
      </c>
      <c r="B29" s="259" t="s">
        <v>1150</v>
      </c>
      <c r="C29" s="260" t="s">
        <v>1151</v>
      </c>
      <c r="D29" s="261" t="s">
        <v>262</v>
      </c>
      <c r="E29" s="262">
        <v>60</v>
      </c>
      <c r="F29" s="262">
        <v>0</v>
      </c>
      <c r="G29" s="263">
        <f t="shared" si="8"/>
        <v>0</v>
      </c>
      <c r="H29" s="264">
        <v>0</v>
      </c>
      <c r="I29" s="265">
        <f t="shared" si="9"/>
        <v>0</v>
      </c>
      <c r="J29" s="264">
        <v>0</v>
      </c>
      <c r="K29" s="265">
        <f t="shared" si="10"/>
        <v>0</v>
      </c>
      <c r="O29" s="257">
        <v>2</v>
      </c>
      <c r="AA29" s="232">
        <v>1</v>
      </c>
      <c r="AB29" s="232">
        <v>7</v>
      </c>
      <c r="AC29" s="232">
        <v>7</v>
      </c>
      <c r="AZ29" s="232">
        <v>2</v>
      </c>
      <c r="BA29" s="232">
        <f t="shared" si="11"/>
        <v>0</v>
      </c>
      <c r="BB29" s="232">
        <f t="shared" si="12"/>
        <v>0</v>
      </c>
      <c r="BC29" s="232">
        <f t="shared" si="13"/>
        <v>0</v>
      </c>
      <c r="BD29" s="232">
        <f t="shared" si="14"/>
        <v>0</v>
      </c>
      <c r="BE29" s="232">
        <f t="shared" si="15"/>
        <v>0</v>
      </c>
      <c r="CA29" s="257">
        <v>1</v>
      </c>
      <c r="CB29" s="257">
        <v>7</v>
      </c>
    </row>
    <row r="30" spans="1:80">
      <c r="A30" s="258">
        <v>19</v>
      </c>
      <c r="B30" s="259" t="s">
        <v>1152</v>
      </c>
      <c r="C30" s="260" t="s">
        <v>1153</v>
      </c>
      <c r="D30" s="261" t="s">
        <v>1154</v>
      </c>
      <c r="E30" s="262">
        <v>1</v>
      </c>
      <c r="F30" s="262">
        <v>0</v>
      </c>
      <c r="G30" s="263">
        <f t="shared" si="8"/>
        <v>0</v>
      </c>
      <c r="H30" s="264">
        <v>0</v>
      </c>
      <c r="I30" s="265">
        <f t="shared" si="9"/>
        <v>0</v>
      </c>
      <c r="J30" s="264"/>
      <c r="K30" s="265">
        <f t="shared" si="10"/>
        <v>0</v>
      </c>
      <c r="O30" s="257">
        <v>2</v>
      </c>
      <c r="AA30" s="232">
        <v>12</v>
      </c>
      <c r="AB30" s="232">
        <v>0</v>
      </c>
      <c r="AC30" s="232">
        <v>19</v>
      </c>
      <c r="AZ30" s="232">
        <v>2</v>
      </c>
      <c r="BA30" s="232">
        <f t="shared" si="11"/>
        <v>0</v>
      </c>
      <c r="BB30" s="232">
        <f t="shared" si="12"/>
        <v>0</v>
      </c>
      <c r="BC30" s="232">
        <f t="shared" si="13"/>
        <v>0</v>
      </c>
      <c r="BD30" s="232">
        <f t="shared" si="14"/>
        <v>0</v>
      </c>
      <c r="BE30" s="232">
        <f t="shared" si="15"/>
        <v>0</v>
      </c>
      <c r="CA30" s="257">
        <v>12</v>
      </c>
      <c r="CB30" s="257">
        <v>0</v>
      </c>
    </row>
    <row r="31" spans="1:80">
      <c r="A31" s="258">
        <v>20</v>
      </c>
      <c r="B31" s="259" t="s">
        <v>1155</v>
      </c>
      <c r="C31" s="260" t="s">
        <v>1156</v>
      </c>
      <c r="D31" s="261" t="s">
        <v>115</v>
      </c>
      <c r="E31" s="262">
        <v>5</v>
      </c>
      <c r="F31" s="262">
        <v>0</v>
      </c>
      <c r="G31" s="263">
        <f t="shared" si="8"/>
        <v>0</v>
      </c>
      <c r="H31" s="264">
        <v>0</v>
      </c>
      <c r="I31" s="265">
        <f t="shared" si="9"/>
        <v>0</v>
      </c>
      <c r="J31" s="264"/>
      <c r="K31" s="265">
        <f t="shared" si="10"/>
        <v>0</v>
      </c>
      <c r="O31" s="257">
        <v>2</v>
      </c>
      <c r="AA31" s="232">
        <v>3</v>
      </c>
      <c r="AB31" s="232">
        <v>7</v>
      </c>
      <c r="AC31" s="232">
        <v>28349014</v>
      </c>
      <c r="AZ31" s="232">
        <v>2</v>
      </c>
      <c r="BA31" s="232">
        <f t="shared" si="11"/>
        <v>0</v>
      </c>
      <c r="BB31" s="232">
        <f t="shared" si="12"/>
        <v>0</v>
      </c>
      <c r="BC31" s="232">
        <f t="shared" si="13"/>
        <v>0</v>
      </c>
      <c r="BD31" s="232">
        <f t="shared" si="14"/>
        <v>0</v>
      </c>
      <c r="BE31" s="232">
        <f t="shared" si="15"/>
        <v>0</v>
      </c>
      <c r="CA31" s="257">
        <v>3</v>
      </c>
      <c r="CB31" s="257">
        <v>7</v>
      </c>
    </row>
    <row r="32" spans="1:80">
      <c r="A32" s="258">
        <v>21</v>
      </c>
      <c r="B32" s="259" t="s">
        <v>1157</v>
      </c>
      <c r="C32" s="260" t="s">
        <v>1158</v>
      </c>
      <c r="D32" s="261" t="s">
        <v>115</v>
      </c>
      <c r="E32" s="262">
        <v>10</v>
      </c>
      <c r="F32" s="262">
        <v>0</v>
      </c>
      <c r="G32" s="263">
        <f t="shared" si="8"/>
        <v>0</v>
      </c>
      <c r="H32" s="264">
        <v>0</v>
      </c>
      <c r="I32" s="265">
        <f t="shared" si="9"/>
        <v>0</v>
      </c>
      <c r="J32" s="264"/>
      <c r="K32" s="265">
        <f t="shared" si="10"/>
        <v>0</v>
      </c>
      <c r="O32" s="257">
        <v>2</v>
      </c>
      <c r="AA32" s="232">
        <v>3</v>
      </c>
      <c r="AB32" s="232">
        <v>7</v>
      </c>
      <c r="AC32" s="232" t="s">
        <v>1157</v>
      </c>
      <c r="AZ32" s="232">
        <v>2</v>
      </c>
      <c r="BA32" s="232">
        <f t="shared" si="11"/>
        <v>0</v>
      </c>
      <c r="BB32" s="232">
        <f t="shared" si="12"/>
        <v>0</v>
      </c>
      <c r="BC32" s="232">
        <f t="shared" si="13"/>
        <v>0</v>
      </c>
      <c r="BD32" s="232">
        <f t="shared" si="14"/>
        <v>0</v>
      </c>
      <c r="BE32" s="232">
        <f t="shared" si="15"/>
        <v>0</v>
      </c>
      <c r="CA32" s="257">
        <v>3</v>
      </c>
      <c r="CB32" s="257">
        <v>7</v>
      </c>
    </row>
    <row r="33" spans="1:80">
      <c r="A33" s="258">
        <v>22</v>
      </c>
      <c r="B33" s="259" t="s">
        <v>1159</v>
      </c>
      <c r="C33" s="260" t="s">
        <v>1160</v>
      </c>
      <c r="D33" s="261" t="s">
        <v>115</v>
      </c>
      <c r="E33" s="262">
        <v>30</v>
      </c>
      <c r="F33" s="262">
        <v>0</v>
      </c>
      <c r="G33" s="263">
        <f t="shared" si="8"/>
        <v>0</v>
      </c>
      <c r="H33" s="264">
        <v>0</v>
      </c>
      <c r="I33" s="265">
        <f t="shared" si="9"/>
        <v>0</v>
      </c>
      <c r="J33" s="264"/>
      <c r="K33" s="265">
        <f t="shared" si="10"/>
        <v>0</v>
      </c>
      <c r="O33" s="257">
        <v>2</v>
      </c>
      <c r="AA33" s="232">
        <v>3</v>
      </c>
      <c r="AB33" s="232">
        <v>7</v>
      </c>
      <c r="AC33" s="232" t="s">
        <v>1159</v>
      </c>
      <c r="AZ33" s="232">
        <v>2</v>
      </c>
      <c r="BA33" s="232">
        <f t="shared" si="11"/>
        <v>0</v>
      </c>
      <c r="BB33" s="232">
        <f t="shared" si="12"/>
        <v>0</v>
      </c>
      <c r="BC33" s="232">
        <f t="shared" si="13"/>
        <v>0</v>
      </c>
      <c r="BD33" s="232">
        <f t="shared" si="14"/>
        <v>0</v>
      </c>
      <c r="BE33" s="232">
        <f t="shared" si="15"/>
        <v>0</v>
      </c>
      <c r="CA33" s="257">
        <v>3</v>
      </c>
      <c r="CB33" s="257">
        <v>7</v>
      </c>
    </row>
    <row r="34" spans="1:80">
      <c r="A34" s="258">
        <v>23</v>
      </c>
      <c r="B34" s="259" t="s">
        <v>1161</v>
      </c>
      <c r="C34" s="260" t="s">
        <v>1162</v>
      </c>
      <c r="D34" s="261" t="s">
        <v>115</v>
      </c>
      <c r="E34" s="262">
        <v>30</v>
      </c>
      <c r="F34" s="262">
        <v>0</v>
      </c>
      <c r="G34" s="263">
        <f t="shared" si="8"/>
        <v>0</v>
      </c>
      <c r="H34" s="264">
        <v>0</v>
      </c>
      <c r="I34" s="265">
        <f t="shared" si="9"/>
        <v>0</v>
      </c>
      <c r="J34" s="264"/>
      <c r="K34" s="265">
        <f t="shared" si="10"/>
        <v>0</v>
      </c>
      <c r="O34" s="257">
        <v>2</v>
      </c>
      <c r="AA34" s="232">
        <v>3</v>
      </c>
      <c r="AB34" s="232">
        <v>7</v>
      </c>
      <c r="AC34" s="232" t="s">
        <v>1161</v>
      </c>
      <c r="AZ34" s="232">
        <v>2</v>
      </c>
      <c r="BA34" s="232">
        <f t="shared" si="11"/>
        <v>0</v>
      </c>
      <c r="BB34" s="232">
        <f t="shared" si="12"/>
        <v>0</v>
      </c>
      <c r="BC34" s="232">
        <f t="shared" si="13"/>
        <v>0</v>
      </c>
      <c r="BD34" s="232">
        <f t="shared" si="14"/>
        <v>0</v>
      </c>
      <c r="BE34" s="232">
        <f t="shared" si="15"/>
        <v>0</v>
      </c>
      <c r="CA34" s="257">
        <v>3</v>
      </c>
      <c r="CB34" s="257">
        <v>7</v>
      </c>
    </row>
    <row r="35" spans="1:80">
      <c r="A35" s="258">
        <v>24</v>
      </c>
      <c r="B35" s="259" t="s">
        <v>1163</v>
      </c>
      <c r="C35" s="260" t="s">
        <v>1164</v>
      </c>
      <c r="D35" s="261" t="s">
        <v>115</v>
      </c>
      <c r="E35" s="262">
        <v>60</v>
      </c>
      <c r="F35" s="262">
        <v>0</v>
      </c>
      <c r="G35" s="263">
        <f t="shared" si="8"/>
        <v>0</v>
      </c>
      <c r="H35" s="264">
        <v>0</v>
      </c>
      <c r="I35" s="265">
        <f t="shared" si="9"/>
        <v>0</v>
      </c>
      <c r="J35" s="264"/>
      <c r="K35" s="265">
        <f t="shared" si="10"/>
        <v>0</v>
      </c>
      <c r="O35" s="257">
        <v>2</v>
      </c>
      <c r="AA35" s="232">
        <v>3</v>
      </c>
      <c r="AB35" s="232">
        <v>7</v>
      </c>
      <c r="AC35" s="232" t="s">
        <v>1163</v>
      </c>
      <c r="AZ35" s="232">
        <v>2</v>
      </c>
      <c r="BA35" s="232">
        <f t="shared" si="11"/>
        <v>0</v>
      </c>
      <c r="BB35" s="232">
        <f t="shared" si="12"/>
        <v>0</v>
      </c>
      <c r="BC35" s="232">
        <f t="shared" si="13"/>
        <v>0</v>
      </c>
      <c r="BD35" s="232">
        <f t="shared" si="14"/>
        <v>0</v>
      </c>
      <c r="BE35" s="232">
        <f t="shared" si="15"/>
        <v>0</v>
      </c>
      <c r="CA35" s="257">
        <v>3</v>
      </c>
      <c r="CB35" s="257">
        <v>7</v>
      </c>
    </row>
    <row r="36" spans="1:80">
      <c r="A36" s="258">
        <v>25</v>
      </c>
      <c r="B36" s="259" t="s">
        <v>1165</v>
      </c>
      <c r="C36" s="260" t="s">
        <v>1166</v>
      </c>
      <c r="D36" s="261" t="s">
        <v>115</v>
      </c>
      <c r="E36" s="262">
        <v>60</v>
      </c>
      <c r="F36" s="262">
        <v>0</v>
      </c>
      <c r="G36" s="263">
        <f t="shared" si="8"/>
        <v>0</v>
      </c>
      <c r="H36" s="264">
        <v>0</v>
      </c>
      <c r="I36" s="265">
        <f t="shared" si="9"/>
        <v>0</v>
      </c>
      <c r="J36" s="264"/>
      <c r="K36" s="265">
        <f t="shared" si="10"/>
        <v>0</v>
      </c>
      <c r="O36" s="257">
        <v>2</v>
      </c>
      <c r="AA36" s="232">
        <v>3</v>
      </c>
      <c r="AB36" s="232">
        <v>7</v>
      </c>
      <c r="AC36" s="232" t="s">
        <v>1165</v>
      </c>
      <c r="AZ36" s="232">
        <v>2</v>
      </c>
      <c r="BA36" s="232">
        <f t="shared" si="11"/>
        <v>0</v>
      </c>
      <c r="BB36" s="232">
        <f t="shared" si="12"/>
        <v>0</v>
      </c>
      <c r="BC36" s="232">
        <f t="shared" si="13"/>
        <v>0</v>
      </c>
      <c r="BD36" s="232">
        <f t="shared" si="14"/>
        <v>0</v>
      </c>
      <c r="BE36" s="232">
        <f t="shared" si="15"/>
        <v>0</v>
      </c>
      <c r="CA36" s="257">
        <v>3</v>
      </c>
      <c r="CB36" s="257">
        <v>7</v>
      </c>
    </row>
    <row r="37" spans="1:80">
      <c r="A37" s="258">
        <v>26</v>
      </c>
      <c r="B37" s="259" t="s">
        <v>1167</v>
      </c>
      <c r="C37" s="260" t="s">
        <v>1168</v>
      </c>
      <c r="D37" s="261" t="s">
        <v>115</v>
      </c>
      <c r="E37" s="262">
        <v>60</v>
      </c>
      <c r="F37" s="262">
        <v>0</v>
      </c>
      <c r="G37" s="263">
        <f t="shared" si="8"/>
        <v>0</v>
      </c>
      <c r="H37" s="264">
        <v>0</v>
      </c>
      <c r="I37" s="265">
        <f t="shared" si="9"/>
        <v>0</v>
      </c>
      <c r="J37" s="264"/>
      <c r="K37" s="265">
        <f t="shared" si="10"/>
        <v>0</v>
      </c>
      <c r="O37" s="257">
        <v>2</v>
      </c>
      <c r="AA37" s="232">
        <v>3</v>
      </c>
      <c r="AB37" s="232">
        <v>7</v>
      </c>
      <c r="AC37" s="232" t="s">
        <v>1167</v>
      </c>
      <c r="AZ37" s="232">
        <v>2</v>
      </c>
      <c r="BA37" s="232">
        <f t="shared" si="11"/>
        <v>0</v>
      </c>
      <c r="BB37" s="232">
        <f t="shared" si="12"/>
        <v>0</v>
      </c>
      <c r="BC37" s="232">
        <f t="shared" si="13"/>
        <v>0</v>
      </c>
      <c r="BD37" s="232">
        <f t="shared" si="14"/>
        <v>0</v>
      </c>
      <c r="BE37" s="232">
        <f t="shared" si="15"/>
        <v>0</v>
      </c>
      <c r="CA37" s="257">
        <v>3</v>
      </c>
      <c r="CB37" s="257">
        <v>7</v>
      </c>
    </row>
    <row r="38" spans="1:80">
      <c r="A38" s="258">
        <v>27</v>
      </c>
      <c r="B38" s="259" t="s">
        <v>1169</v>
      </c>
      <c r="C38" s="260" t="s">
        <v>1170</v>
      </c>
      <c r="D38" s="261" t="s">
        <v>115</v>
      </c>
      <c r="E38" s="262">
        <v>60</v>
      </c>
      <c r="F38" s="262">
        <v>0</v>
      </c>
      <c r="G38" s="263">
        <f t="shared" si="8"/>
        <v>0</v>
      </c>
      <c r="H38" s="264">
        <v>0</v>
      </c>
      <c r="I38" s="265">
        <f t="shared" si="9"/>
        <v>0</v>
      </c>
      <c r="J38" s="264"/>
      <c r="K38" s="265">
        <f t="shared" si="10"/>
        <v>0</v>
      </c>
      <c r="O38" s="257">
        <v>2</v>
      </c>
      <c r="AA38" s="232">
        <v>3</v>
      </c>
      <c r="AB38" s="232">
        <v>7</v>
      </c>
      <c r="AC38" s="232" t="s">
        <v>1169</v>
      </c>
      <c r="AZ38" s="232">
        <v>2</v>
      </c>
      <c r="BA38" s="232">
        <f t="shared" si="11"/>
        <v>0</v>
      </c>
      <c r="BB38" s="232">
        <f t="shared" si="12"/>
        <v>0</v>
      </c>
      <c r="BC38" s="232">
        <f t="shared" si="13"/>
        <v>0</v>
      </c>
      <c r="BD38" s="232">
        <f t="shared" si="14"/>
        <v>0</v>
      </c>
      <c r="BE38" s="232">
        <f t="shared" si="15"/>
        <v>0</v>
      </c>
      <c r="CA38" s="257">
        <v>3</v>
      </c>
      <c r="CB38" s="257">
        <v>7</v>
      </c>
    </row>
    <row r="39" spans="1:80">
      <c r="A39" s="258">
        <v>28</v>
      </c>
      <c r="B39" s="259" t="s">
        <v>1171</v>
      </c>
      <c r="C39" s="260" t="s">
        <v>1172</v>
      </c>
      <c r="D39" s="261" t="s">
        <v>115</v>
      </c>
      <c r="E39" s="262">
        <v>80</v>
      </c>
      <c r="F39" s="262">
        <v>0</v>
      </c>
      <c r="G39" s="263">
        <f t="shared" si="8"/>
        <v>0</v>
      </c>
      <c r="H39" s="264">
        <v>0</v>
      </c>
      <c r="I39" s="265">
        <f t="shared" si="9"/>
        <v>0</v>
      </c>
      <c r="J39" s="264"/>
      <c r="K39" s="265">
        <f t="shared" si="10"/>
        <v>0</v>
      </c>
      <c r="O39" s="257">
        <v>2</v>
      </c>
      <c r="AA39" s="232">
        <v>3</v>
      </c>
      <c r="AB39" s="232">
        <v>7</v>
      </c>
      <c r="AC39" s="232" t="s">
        <v>1171</v>
      </c>
      <c r="AZ39" s="232">
        <v>2</v>
      </c>
      <c r="BA39" s="232">
        <f t="shared" si="11"/>
        <v>0</v>
      </c>
      <c r="BB39" s="232">
        <f t="shared" si="12"/>
        <v>0</v>
      </c>
      <c r="BC39" s="232">
        <f t="shared" si="13"/>
        <v>0</v>
      </c>
      <c r="BD39" s="232">
        <f t="shared" si="14"/>
        <v>0</v>
      </c>
      <c r="BE39" s="232">
        <f t="shared" si="15"/>
        <v>0</v>
      </c>
      <c r="CA39" s="257">
        <v>3</v>
      </c>
      <c r="CB39" s="257">
        <v>7</v>
      </c>
    </row>
    <row r="40" spans="1:80">
      <c r="A40" s="258">
        <v>29</v>
      </c>
      <c r="B40" s="259" t="s">
        <v>1173</v>
      </c>
      <c r="C40" s="260" t="s">
        <v>1174</v>
      </c>
      <c r="D40" s="261" t="s">
        <v>115</v>
      </c>
      <c r="E40" s="262">
        <v>5</v>
      </c>
      <c r="F40" s="262">
        <v>0</v>
      </c>
      <c r="G40" s="263">
        <f t="shared" si="8"/>
        <v>0</v>
      </c>
      <c r="H40" s="264">
        <v>0</v>
      </c>
      <c r="I40" s="265">
        <f t="shared" si="9"/>
        <v>0</v>
      </c>
      <c r="J40" s="264"/>
      <c r="K40" s="265">
        <f t="shared" si="10"/>
        <v>0</v>
      </c>
      <c r="O40" s="257">
        <v>2</v>
      </c>
      <c r="AA40" s="232">
        <v>3</v>
      </c>
      <c r="AB40" s="232">
        <v>7</v>
      </c>
      <c r="AC40" s="232" t="s">
        <v>1173</v>
      </c>
      <c r="AZ40" s="232">
        <v>2</v>
      </c>
      <c r="BA40" s="232">
        <f t="shared" si="11"/>
        <v>0</v>
      </c>
      <c r="BB40" s="232">
        <f t="shared" si="12"/>
        <v>0</v>
      </c>
      <c r="BC40" s="232">
        <f t="shared" si="13"/>
        <v>0</v>
      </c>
      <c r="BD40" s="232">
        <f t="shared" si="14"/>
        <v>0</v>
      </c>
      <c r="BE40" s="232">
        <f t="shared" si="15"/>
        <v>0</v>
      </c>
      <c r="CA40" s="257">
        <v>3</v>
      </c>
      <c r="CB40" s="257">
        <v>7</v>
      </c>
    </row>
    <row r="41" spans="1:80" ht="20.399999999999999">
      <c r="A41" s="258">
        <v>30</v>
      </c>
      <c r="B41" s="259" t="s">
        <v>1175</v>
      </c>
      <c r="C41" s="260" t="s">
        <v>1176</v>
      </c>
      <c r="D41" s="261" t="s">
        <v>115</v>
      </c>
      <c r="E41" s="262">
        <v>2</v>
      </c>
      <c r="F41" s="262">
        <v>0</v>
      </c>
      <c r="G41" s="263">
        <f t="shared" si="8"/>
        <v>0</v>
      </c>
      <c r="H41" s="264">
        <v>0</v>
      </c>
      <c r="I41" s="265">
        <f t="shared" si="9"/>
        <v>0</v>
      </c>
      <c r="J41" s="264"/>
      <c r="K41" s="265">
        <f t="shared" si="10"/>
        <v>0</v>
      </c>
      <c r="O41" s="257">
        <v>2</v>
      </c>
      <c r="AA41" s="232">
        <v>3</v>
      </c>
      <c r="AB41" s="232">
        <v>7</v>
      </c>
      <c r="AC41" s="232" t="s">
        <v>1175</v>
      </c>
      <c r="AZ41" s="232">
        <v>2</v>
      </c>
      <c r="BA41" s="232">
        <f t="shared" si="11"/>
        <v>0</v>
      </c>
      <c r="BB41" s="232">
        <f t="shared" si="12"/>
        <v>0</v>
      </c>
      <c r="BC41" s="232">
        <f t="shared" si="13"/>
        <v>0</v>
      </c>
      <c r="BD41" s="232">
        <f t="shared" si="14"/>
        <v>0</v>
      </c>
      <c r="BE41" s="232">
        <f t="shared" si="15"/>
        <v>0</v>
      </c>
      <c r="CA41" s="257">
        <v>3</v>
      </c>
      <c r="CB41" s="257">
        <v>7</v>
      </c>
    </row>
    <row r="42" spans="1:80">
      <c r="A42" s="258">
        <v>31</v>
      </c>
      <c r="B42" s="259" t="s">
        <v>1177</v>
      </c>
      <c r="C42" s="260" t="s">
        <v>1178</v>
      </c>
      <c r="D42" s="261" t="s">
        <v>12</v>
      </c>
      <c r="E42" s="262">
        <v>562.90150000000006</v>
      </c>
      <c r="F42" s="262">
        <v>0</v>
      </c>
      <c r="G42" s="263">
        <f t="shared" si="8"/>
        <v>0</v>
      </c>
      <c r="H42" s="264">
        <v>0</v>
      </c>
      <c r="I42" s="265">
        <f t="shared" si="9"/>
        <v>0</v>
      </c>
      <c r="J42" s="264">
        <v>0</v>
      </c>
      <c r="K42" s="265">
        <f t="shared" si="10"/>
        <v>0</v>
      </c>
      <c r="O42" s="257">
        <v>2</v>
      </c>
      <c r="AA42" s="232">
        <v>1</v>
      </c>
      <c r="AB42" s="232">
        <v>7</v>
      </c>
      <c r="AC42" s="232">
        <v>7</v>
      </c>
      <c r="AZ42" s="232">
        <v>2</v>
      </c>
      <c r="BA42" s="232">
        <f t="shared" si="11"/>
        <v>0</v>
      </c>
      <c r="BB42" s="232">
        <f t="shared" si="12"/>
        <v>0</v>
      </c>
      <c r="BC42" s="232">
        <f t="shared" si="13"/>
        <v>0</v>
      </c>
      <c r="BD42" s="232">
        <f t="shared" si="14"/>
        <v>0</v>
      </c>
      <c r="BE42" s="232">
        <f t="shared" si="15"/>
        <v>0</v>
      </c>
      <c r="CA42" s="257">
        <v>1</v>
      </c>
      <c r="CB42" s="257">
        <v>7</v>
      </c>
    </row>
    <row r="43" spans="1:80">
      <c r="A43" s="275"/>
      <c r="B43" s="276" t="s">
        <v>101</v>
      </c>
      <c r="C43" s="277" t="s">
        <v>1005</v>
      </c>
      <c r="D43" s="278"/>
      <c r="E43" s="279"/>
      <c r="F43" s="280"/>
      <c r="G43" s="281">
        <f>SUM(G24:G42)</f>
        <v>0</v>
      </c>
      <c r="H43" s="282"/>
      <c r="I43" s="283">
        <f>SUM(I24:I42)</f>
        <v>0</v>
      </c>
      <c r="J43" s="282"/>
      <c r="K43" s="283">
        <f>SUM(K24:K42)</f>
        <v>0</v>
      </c>
      <c r="O43" s="257">
        <v>4</v>
      </c>
      <c r="BA43" s="284">
        <f>SUM(BA24:BA42)</f>
        <v>0</v>
      </c>
      <c r="BB43" s="284">
        <f>SUM(BB24:BB42)</f>
        <v>0</v>
      </c>
      <c r="BC43" s="284">
        <f>SUM(BC24:BC42)</f>
        <v>0</v>
      </c>
      <c r="BD43" s="284">
        <f>SUM(BD24:BD42)</f>
        <v>0</v>
      </c>
      <c r="BE43" s="284">
        <f>SUM(BE24:BE42)</f>
        <v>0</v>
      </c>
    </row>
    <row r="44" spans="1:80">
      <c r="A44" s="247" t="s">
        <v>97</v>
      </c>
      <c r="B44" s="248" t="s">
        <v>1009</v>
      </c>
      <c r="C44" s="249" t="s">
        <v>1010</v>
      </c>
      <c r="D44" s="250"/>
      <c r="E44" s="251"/>
      <c r="F44" s="251"/>
      <c r="G44" s="252"/>
      <c r="H44" s="253"/>
      <c r="I44" s="254"/>
      <c r="J44" s="255"/>
      <c r="K44" s="256"/>
      <c r="O44" s="257">
        <v>1</v>
      </c>
    </row>
    <row r="45" spans="1:80">
      <c r="A45" s="258">
        <v>32</v>
      </c>
      <c r="B45" s="259" t="s">
        <v>1179</v>
      </c>
      <c r="C45" s="260" t="s">
        <v>1180</v>
      </c>
      <c r="D45" s="261" t="s">
        <v>262</v>
      </c>
      <c r="E45" s="262">
        <v>150</v>
      </c>
      <c r="F45" s="262">
        <v>0</v>
      </c>
      <c r="G45" s="263">
        <f t="shared" ref="G45:G76" si="16">E45*F45</f>
        <v>0</v>
      </c>
      <c r="H45" s="264">
        <v>0</v>
      </c>
      <c r="I45" s="265">
        <f t="shared" ref="I45:I76" si="17">E45*H45</f>
        <v>0</v>
      </c>
      <c r="J45" s="264">
        <v>0</v>
      </c>
      <c r="K45" s="265">
        <f t="shared" ref="K45:K76" si="18">E45*J45</f>
        <v>0</v>
      </c>
      <c r="O45" s="257">
        <v>2</v>
      </c>
      <c r="AA45" s="232">
        <v>1</v>
      </c>
      <c r="AB45" s="232">
        <v>7</v>
      </c>
      <c r="AC45" s="232">
        <v>7</v>
      </c>
      <c r="AZ45" s="232">
        <v>2</v>
      </c>
      <c r="BA45" s="232">
        <f t="shared" ref="BA45:BA76" si="19">IF(AZ45=1,G45,0)</f>
        <v>0</v>
      </c>
      <c r="BB45" s="232">
        <f t="shared" ref="BB45:BB76" si="20">IF(AZ45=2,G45,0)</f>
        <v>0</v>
      </c>
      <c r="BC45" s="232">
        <f t="shared" ref="BC45:BC76" si="21">IF(AZ45=3,G45,0)</f>
        <v>0</v>
      </c>
      <c r="BD45" s="232">
        <f t="shared" ref="BD45:BD76" si="22">IF(AZ45=4,G45,0)</f>
        <v>0</v>
      </c>
      <c r="BE45" s="232">
        <f t="shared" ref="BE45:BE76" si="23">IF(AZ45=5,G45,0)</f>
        <v>0</v>
      </c>
      <c r="CA45" s="257">
        <v>1</v>
      </c>
      <c r="CB45" s="257">
        <v>7</v>
      </c>
    </row>
    <row r="46" spans="1:80">
      <c r="A46" s="258">
        <v>33</v>
      </c>
      <c r="B46" s="259" t="s">
        <v>1181</v>
      </c>
      <c r="C46" s="260" t="s">
        <v>1182</v>
      </c>
      <c r="D46" s="261" t="s">
        <v>262</v>
      </c>
      <c r="E46" s="262">
        <v>150</v>
      </c>
      <c r="F46" s="262">
        <v>0</v>
      </c>
      <c r="G46" s="263">
        <f t="shared" si="16"/>
        <v>0</v>
      </c>
      <c r="H46" s="264">
        <v>0</v>
      </c>
      <c r="I46" s="265">
        <f t="shared" si="17"/>
        <v>0</v>
      </c>
      <c r="J46" s="264">
        <v>0</v>
      </c>
      <c r="K46" s="265">
        <f t="shared" si="18"/>
        <v>0</v>
      </c>
      <c r="O46" s="257">
        <v>2</v>
      </c>
      <c r="AA46" s="232">
        <v>1</v>
      </c>
      <c r="AB46" s="232">
        <v>7</v>
      </c>
      <c r="AC46" s="232">
        <v>7</v>
      </c>
      <c r="AZ46" s="232">
        <v>2</v>
      </c>
      <c r="BA46" s="232">
        <f t="shared" si="19"/>
        <v>0</v>
      </c>
      <c r="BB46" s="232">
        <f t="shared" si="20"/>
        <v>0</v>
      </c>
      <c r="BC46" s="232">
        <f t="shared" si="21"/>
        <v>0</v>
      </c>
      <c r="BD46" s="232">
        <f t="shared" si="22"/>
        <v>0</v>
      </c>
      <c r="BE46" s="232">
        <f t="shared" si="23"/>
        <v>0</v>
      </c>
      <c r="CA46" s="257">
        <v>1</v>
      </c>
      <c r="CB46" s="257">
        <v>7</v>
      </c>
    </row>
    <row r="47" spans="1:80">
      <c r="A47" s="258">
        <v>34</v>
      </c>
      <c r="B47" s="259" t="s">
        <v>1183</v>
      </c>
      <c r="C47" s="260" t="s">
        <v>1184</v>
      </c>
      <c r="D47" s="261" t="s">
        <v>262</v>
      </c>
      <c r="E47" s="262">
        <v>100</v>
      </c>
      <c r="F47" s="262">
        <v>0</v>
      </c>
      <c r="G47" s="263">
        <f t="shared" si="16"/>
        <v>0</v>
      </c>
      <c r="H47" s="264">
        <v>0</v>
      </c>
      <c r="I47" s="265">
        <f t="shared" si="17"/>
        <v>0</v>
      </c>
      <c r="J47" s="264">
        <v>0</v>
      </c>
      <c r="K47" s="265">
        <f t="shared" si="18"/>
        <v>0</v>
      </c>
      <c r="O47" s="257">
        <v>2</v>
      </c>
      <c r="AA47" s="232">
        <v>1</v>
      </c>
      <c r="AB47" s="232">
        <v>7</v>
      </c>
      <c r="AC47" s="232">
        <v>7</v>
      </c>
      <c r="AZ47" s="232">
        <v>2</v>
      </c>
      <c r="BA47" s="232">
        <f t="shared" si="19"/>
        <v>0</v>
      </c>
      <c r="BB47" s="232">
        <f t="shared" si="20"/>
        <v>0</v>
      </c>
      <c r="BC47" s="232">
        <f t="shared" si="21"/>
        <v>0</v>
      </c>
      <c r="BD47" s="232">
        <f t="shared" si="22"/>
        <v>0</v>
      </c>
      <c r="BE47" s="232">
        <f t="shared" si="23"/>
        <v>0</v>
      </c>
      <c r="CA47" s="257">
        <v>1</v>
      </c>
      <c r="CB47" s="257">
        <v>7</v>
      </c>
    </row>
    <row r="48" spans="1:80">
      <c r="A48" s="258">
        <v>35</v>
      </c>
      <c r="B48" s="259" t="s">
        <v>1185</v>
      </c>
      <c r="C48" s="260" t="s">
        <v>1186</v>
      </c>
      <c r="D48" s="261" t="s">
        <v>262</v>
      </c>
      <c r="E48" s="262">
        <v>50</v>
      </c>
      <c r="F48" s="262">
        <v>0</v>
      </c>
      <c r="G48" s="263">
        <f t="shared" si="16"/>
        <v>0</v>
      </c>
      <c r="H48" s="264">
        <v>0</v>
      </c>
      <c r="I48" s="265">
        <f t="shared" si="17"/>
        <v>0</v>
      </c>
      <c r="J48" s="264">
        <v>0</v>
      </c>
      <c r="K48" s="265">
        <f t="shared" si="18"/>
        <v>0</v>
      </c>
      <c r="O48" s="257">
        <v>2</v>
      </c>
      <c r="AA48" s="232">
        <v>1</v>
      </c>
      <c r="AB48" s="232">
        <v>7</v>
      </c>
      <c r="AC48" s="232">
        <v>7</v>
      </c>
      <c r="AZ48" s="232">
        <v>2</v>
      </c>
      <c r="BA48" s="232">
        <f t="shared" si="19"/>
        <v>0</v>
      </c>
      <c r="BB48" s="232">
        <f t="shared" si="20"/>
        <v>0</v>
      </c>
      <c r="BC48" s="232">
        <f t="shared" si="21"/>
        <v>0</v>
      </c>
      <c r="BD48" s="232">
        <f t="shared" si="22"/>
        <v>0</v>
      </c>
      <c r="BE48" s="232">
        <f t="shared" si="23"/>
        <v>0</v>
      </c>
      <c r="CA48" s="257">
        <v>1</v>
      </c>
      <c r="CB48" s="257">
        <v>7</v>
      </c>
    </row>
    <row r="49" spans="1:80">
      <c r="A49" s="258">
        <v>36</v>
      </c>
      <c r="B49" s="259" t="s">
        <v>1187</v>
      </c>
      <c r="C49" s="260" t="s">
        <v>1188</v>
      </c>
      <c r="D49" s="261" t="s">
        <v>262</v>
      </c>
      <c r="E49" s="262">
        <v>150</v>
      </c>
      <c r="F49" s="262">
        <v>0</v>
      </c>
      <c r="G49" s="263">
        <f t="shared" si="16"/>
        <v>0</v>
      </c>
      <c r="H49" s="264">
        <v>0</v>
      </c>
      <c r="I49" s="265">
        <f t="shared" si="17"/>
        <v>0</v>
      </c>
      <c r="J49" s="264">
        <v>0</v>
      </c>
      <c r="K49" s="265">
        <f t="shared" si="18"/>
        <v>0</v>
      </c>
      <c r="O49" s="257">
        <v>2</v>
      </c>
      <c r="AA49" s="232">
        <v>1</v>
      </c>
      <c r="AB49" s="232">
        <v>7</v>
      </c>
      <c r="AC49" s="232">
        <v>7</v>
      </c>
      <c r="AZ49" s="232">
        <v>2</v>
      </c>
      <c r="BA49" s="232">
        <f t="shared" si="19"/>
        <v>0</v>
      </c>
      <c r="BB49" s="232">
        <f t="shared" si="20"/>
        <v>0</v>
      </c>
      <c r="BC49" s="232">
        <f t="shared" si="21"/>
        <v>0</v>
      </c>
      <c r="BD49" s="232">
        <f t="shared" si="22"/>
        <v>0</v>
      </c>
      <c r="BE49" s="232">
        <f t="shared" si="23"/>
        <v>0</v>
      </c>
      <c r="CA49" s="257">
        <v>1</v>
      </c>
      <c r="CB49" s="257">
        <v>7</v>
      </c>
    </row>
    <row r="50" spans="1:80">
      <c r="A50" s="258">
        <v>37</v>
      </c>
      <c r="B50" s="259" t="s">
        <v>1189</v>
      </c>
      <c r="C50" s="260" t="s">
        <v>1190</v>
      </c>
      <c r="D50" s="261" t="s">
        <v>262</v>
      </c>
      <c r="E50" s="262">
        <v>150</v>
      </c>
      <c r="F50" s="262">
        <v>0</v>
      </c>
      <c r="G50" s="263">
        <f t="shared" si="16"/>
        <v>0</v>
      </c>
      <c r="H50" s="264">
        <v>0</v>
      </c>
      <c r="I50" s="265">
        <f t="shared" si="17"/>
        <v>0</v>
      </c>
      <c r="J50" s="264">
        <v>0</v>
      </c>
      <c r="K50" s="265">
        <f t="shared" si="18"/>
        <v>0</v>
      </c>
      <c r="O50" s="257">
        <v>2</v>
      </c>
      <c r="AA50" s="232">
        <v>1</v>
      </c>
      <c r="AB50" s="232">
        <v>7</v>
      </c>
      <c r="AC50" s="232">
        <v>7</v>
      </c>
      <c r="AZ50" s="232">
        <v>2</v>
      </c>
      <c r="BA50" s="232">
        <f t="shared" si="19"/>
        <v>0</v>
      </c>
      <c r="BB50" s="232">
        <f t="shared" si="20"/>
        <v>0</v>
      </c>
      <c r="BC50" s="232">
        <f t="shared" si="21"/>
        <v>0</v>
      </c>
      <c r="BD50" s="232">
        <f t="shared" si="22"/>
        <v>0</v>
      </c>
      <c r="BE50" s="232">
        <f t="shared" si="23"/>
        <v>0</v>
      </c>
      <c r="CA50" s="257">
        <v>1</v>
      </c>
      <c r="CB50" s="257">
        <v>7</v>
      </c>
    </row>
    <row r="51" spans="1:80">
      <c r="A51" s="258">
        <v>38</v>
      </c>
      <c r="B51" s="259" t="s">
        <v>1191</v>
      </c>
      <c r="C51" s="260" t="s">
        <v>1192</v>
      </c>
      <c r="D51" s="261" t="s">
        <v>262</v>
      </c>
      <c r="E51" s="262">
        <v>100</v>
      </c>
      <c r="F51" s="262">
        <v>0</v>
      </c>
      <c r="G51" s="263">
        <f t="shared" si="16"/>
        <v>0</v>
      </c>
      <c r="H51" s="264">
        <v>0</v>
      </c>
      <c r="I51" s="265">
        <f t="shared" si="17"/>
        <v>0</v>
      </c>
      <c r="J51" s="264">
        <v>0</v>
      </c>
      <c r="K51" s="265">
        <f t="shared" si="18"/>
        <v>0</v>
      </c>
      <c r="O51" s="257">
        <v>2</v>
      </c>
      <c r="AA51" s="232">
        <v>1</v>
      </c>
      <c r="AB51" s="232">
        <v>7</v>
      </c>
      <c r="AC51" s="232">
        <v>7</v>
      </c>
      <c r="AZ51" s="232">
        <v>2</v>
      </c>
      <c r="BA51" s="232">
        <f t="shared" si="19"/>
        <v>0</v>
      </c>
      <c r="BB51" s="232">
        <f t="shared" si="20"/>
        <v>0</v>
      </c>
      <c r="BC51" s="232">
        <f t="shared" si="21"/>
        <v>0</v>
      </c>
      <c r="BD51" s="232">
        <f t="shared" si="22"/>
        <v>0</v>
      </c>
      <c r="BE51" s="232">
        <f t="shared" si="23"/>
        <v>0</v>
      </c>
      <c r="CA51" s="257">
        <v>1</v>
      </c>
      <c r="CB51" s="257">
        <v>7</v>
      </c>
    </row>
    <row r="52" spans="1:80">
      <c r="A52" s="258">
        <v>39</v>
      </c>
      <c r="B52" s="259" t="s">
        <v>1193</v>
      </c>
      <c r="C52" s="260" t="s">
        <v>1194</v>
      </c>
      <c r="D52" s="261" t="s">
        <v>262</v>
      </c>
      <c r="E52" s="262">
        <v>50</v>
      </c>
      <c r="F52" s="262">
        <v>0</v>
      </c>
      <c r="G52" s="263">
        <f t="shared" si="16"/>
        <v>0</v>
      </c>
      <c r="H52" s="264">
        <v>0</v>
      </c>
      <c r="I52" s="265">
        <f t="shared" si="17"/>
        <v>0</v>
      </c>
      <c r="J52" s="264">
        <v>0</v>
      </c>
      <c r="K52" s="265">
        <f t="shared" si="18"/>
        <v>0</v>
      </c>
      <c r="O52" s="257">
        <v>2</v>
      </c>
      <c r="AA52" s="232">
        <v>1</v>
      </c>
      <c r="AB52" s="232">
        <v>7</v>
      </c>
      <c r="AC52" s="232">
        <v>7</v>
      </c>
      <c r="AZ52" s="232">
        <v>2</v>
      </c>
      <c r="BA52" s="232">
        <f t="shared" si="19"/>
        <v>0</v>
      </c>
      <c r="BB52" s="232">
        <f t="shared" si="20"/>
        <v>0</v>
      </c>
      <c r="BC52" s="232">
        <f t="shared" si="21"/>
        <v>0</v>
      </c>
      <c r="BD52" s="232">
        <f t="shared" si="22"/>
        <v>0</v>
      </c>
      <c r="BE52" s="232">
        <f t="shared" si="23"/>
        <v>0</v>
      </c>
      <c r="CA52" s="257">
        <v>1</v>
      </c>
      <c r="CB52" s="257">
        <v>7</v>
      </c>
    </row>
    <row r="53" spans="1:80">
      <c r="A53" s="258">
        <v>40</v>
      </c>
      <c r="B53" s="259" t="s">
        <v>1195</v>
      </c>
      <c r="C53" s="260" t="s">
        <v>1196</v>
      </c>
      <c r="D53" s="261" t="s">
        <v>115</v>
      </c>
      <c r="E53" s="262">
        <v>15</v>
      </c>
      <c r="F53" s="262">
        <v>0</v>
      </c>
      <c r="G53" s="263">
        <f t="shared" si="16"/>
        <v>0</v>
      </c>
      <c r="H53" s="264">
        <v>0</v>
      </c>
      <c r="I53" s="265">
        <f t="shared" si="17"/>
        <v>0</v>
      </c>
      <c r="J53" s="264">
        <v>0</v>
      </c>
      <c r="K53" s="265">
        <f t="shared" si="18"/>
        <v>0</v>
      </c>
      <c r="O53" s="257">
        <v>2</v>
      </c>
      <c r="AA53" s="232">
        <v>1</v>
      </c>
      <c r="AB53" s="232">
        <v>7</v>
      </c>
      <c r="AC53" s="232">
        <v>7</v>
      </c>
      <c r="AZ53" s="232">
        <v>2</v>
      </c>
      <c r="BA53" s="232">
        <f t="shared" si="19"/>
        <v>0</v>
      </c>
      <c r="BB53" s="232">
        <f t="shared" si="20"/>
        <v>0</v>
      </c>
      <c r="BC53" s="232">
        <f t="shared" si="21"/>
        <v>0</v>
      </c>
      <c r="BD53" s="232">
        <f t="shared" si="22"/>
        <v>0</v>
      </c>
      <c r="BE53" s="232">
        <f t="shared" si="23"/>
        <v>0</v>
      </c>
      <c r="CA53" s="257">
        <v>1</v>
      </c>
      <c r="CB53" s="257">
        <v>7</v>
      </c>
    </row>
    <row r="54" spans="1:80">
      <c r="A54" s="258">
        <v>41</v>
      </c>
      <c r="B54" s="259" t="s">
        <v>1197</v>
      </c>
      <c r="C54" s="260" t="s">
        <v>1198</v>
      </c>
      <c r="D54" s="261" t="s">
        <v>115</v>
      </c>
      <c r="E54" s="262">
        <v>1</v>
      </c>
      <c r="F54" s="262">
        <v>0</v>
      </c>
      <c r="G54" s="263">
        <f t="shared" si="16"/>
        <v>0</v>
      </c>
      <c r="H54" s="264">
        <v>0</v>
      </c>
      <c r="I54" s="265">
        <f t="shared" si="17"/>
        <v>0</v>
      </c>
      <c r="J54" s="264">
        <v>0</v>
      </c>
      <c r="K54" s="265">
        <f t="shared" si="18"/>
        <v>0</v>
      </c>
      <c r="O54" s="257">
        <v>2</v>
      </c>
      <c r="AA54" s="232">
        <v>1</v>
      </c>
      <c r="AB54" s="232">
        <v>7</v>
      </c>
      <c r="AC54" s="232">
        <v>7</v>
      </c>
      <c r="AZ54" s="232">
        <v>2</v>
      </c>
      <c r="BA54" s="232">
        <f t="shared" si="19"/>
        <v>0</v>
      </c>
      <c r="BB54" s="232">
        <f t="shared" si="20"/>
        <v>0</v>
      </c>
      <c r="BC54" s="232">
        <f t="shared" si="21"/>
        <v>0</v>
      </c>
      <c r="BD54" s="232">
        <f t="shared" si="22"/>
        <v>0</v>
      </c>
      <c r="BE54" s="232">
        <f t="shared" si="23"/>
        <v>0</v>
      </c>
      <c r="CA54" s="257">
        <v>1</v>
      </c>
      <c r="CB54" s="257">
        <v>7</v>
      </c>
    </row>
    <row r="55" spans="1:80">
      <c r="A55" s="258">
        <v>42</v>
      </c>
      <c r="B55" s="259" t="s">
        <v>1199</v>
      </c>
      <c r="C55" s="260" t="s">
        <v>1200</v>
      </c>
      <c r="D55" s="261" t="s">
        <v>262</v>
      </c>
      <c r="E55" s="262">
        <v>450</v>
      </c>
      <c r="F55" s="262">
        <v>0</v>
      </c>
      <c r="G55" s="263">
        <f t="shared" si="16"/>
        <v>0</v>
      </c>
      <c r="H55" s="264">
        <v>0</v>
      </c>
      <c r="I55" s="265">
        <f t="shared" si="17"/>
        <v>0</v>
      </c>
      <c r="J55" s="264">
        <v>0</v>
      </c>
      <c r="K55" s="265">
        <f t="shared" si="18"/>
        <v>0</v>
      </c>
      <c r="O55" s="257">
        <v>2</v>
      </c>
      <c r="AA55" s="232">
        <v>1</v>
      </c>
      <c r="AB55" s="232">
        <v>7</v>
      </c>
      <c r="AC55" s="232">
        <v>7</v>
      </c>
      <c r="AZ55" s="232">
        <v>2</v>
      </c>
      <c r="BA55" s="232">
        <f t="shared" si="19"/>
        <v>0</v>
      </c>
      <c r="BB55" s="232">
        <f t="shared" si="20"/>
        <v>0</v>
      </c>
      <c r="BC55" s="232">
        <f t="shared" si="21"/>
        <v>0</v>
      </c>
      <c r="BD55" s="232">
        <f t="shared" si="22"/>
        <v>0</v>
      </c>
      <c r="BE55" s="232">
        <f t="shared" si="23"/>
        <v>0</v>
      </c>
      <c r="CA55" s="257">
        <v>1</v>
      </c>
      <c r="CB55" s="257">
        <v>7</v>
      </c>
    </row>
    <row r="56" spans="1:80">
      <c r="A56" s="258">
        <v>43</v>
      </c>
      <c r="B56" s="259" t="s">
        <v>1201</v>
      </c>
      <c r="C56" s="260" t="s">
        <v>1202</v>
      </c>
      <c r="D56" s="261" t="s">
        <v>240</v>
      </c>
      <c r="E56" s="262">
        <v>1</v>
      </c>
      <c r="F56" s="262">
        <v>0</v>
      </c>
      <c r="G56" s="263">
        <f t="shared" si="16"/>
        <v>0</v>
      </c>
      <c r="H56" s="264">
        <v>0</v>
      </c>
      <c r="I56" s="265">
        <f t="shared" si="17"/>
        <v>0</v>
      </c>
      <c r="J56" s="264">
        <v>0</v>
      </c>
      <c r="K56" s="265">
        <f t="shared" si="18"/>
        <v>0</v>
      </c>
      <c r="O56" s="257">
        <v>2</v>
      </c>
      <c r="AA56" s="232">
        <v>1</v>
      </c>
      <c r="AB56" s="232">
        <v>7</v>
      </c>
      <c r="AC56" s="232">
        <v>7</v>
      </c>
      <c r="AZ56" s="232">
        <v>2</v>
      </c>
      <c r="BA56" s="232">
        <f t="shared" si="19"/>
        <v>0</v>
      </c>
      <c r="BB56" s="232">
        <f t="shared" si="20"/>
        <v>0</v>
      </c>
      <c r="BC56" s="232">
        <f t="shared" si="21"/>
        <v>0</v>
      </c>
      <c r="BD56" s="232">
        <f t="shared" si="22"/>
        <v>0</v>
      </c>
      <c r="BE56" s="232">
        <f t="shared" si="23"/>
        <v>0</v>
      </c>
      <c r="CA56" s="257">
        <v>1</v>
      </c>
      <c r="CB56" s="257">
        <v>7</v>
      </c>
    </row>
    <row r="57" spans="1:80">
      <c r="A57" s="258">
        <v>44</v>
      </c>
      <c r="B57" s="259" t="s">
        <v>1203</v>
      </c>
      <c r="C57" s="260" t="s">
        <v>1204</v>
      </c>
      <c r="D57" s="261" t="s">
        <v>262</v>
      </c>
      <c r="E57" s="262">
        <v>150</v>
      </c>
      <c r="F57" s="262">
        <v>0</v>
      </c>
      <c r="G57" s="263">
        <f t="shared" si="16"/>
        <v>0</v>
      </c>
      <c r="H57" s="264">
        <v>0</v>
      </c>
      <c r="I57" s="265">
        <f t="shared" si="17"/>
        <v>0</v>
      </c>
      <c r="J57" s="264"/>
      <c r="K57" s="265">
        <f t="shared" si="18"/>
        <v>0</v>
      </c>
      <c r="O57" s="257">
        <v>2</v>
      </c>
      <c r="AA57" s="232">
        <v>3</v>
      </c>
      <c r="AB57" s="232">
        <v>7</v>
      </c>
      <c r="AC57" s="232">
        <v>28615133</v>
      </c>
      <c r="AZ57" s="232">
        <v>2</v>
      </c>
      <c r="BA57" s="232">
        <f t="shared" si="19"/>
        <v>0</v>
      </c>
      <c r="BB57" s="232">
        <f t="shared" si="20"/>
        <v>0</v>
      </c>
      <c r="BC57" s="232">
        <f t="shared" si="21"/>
        <v>0</v>
      </c>
      <c r="BD57" s="232">
        <f t="shared" si="22"/>
        <v>0</v>
      </c>
      <c r="BE57" s="232">
        <f t="shared" si="23"/>
        <v>0</v>
      </c>
      <c r="CA57" s="257">
        <v>3</v>
      </c>
      <c r="CB57" s="257">
        <v>7</v>
      </c>
    </row>
    <row r="58" spans="1:80">
      <c r="A58" s="258">
        <v>45</v>
      </c>
      <c r="B58" s="259" t="s">
        <v>1205</v>
      </c>
      <c r="C58" s="260" t="s">
        <v>1206</v>
      </c>
      <c r="D58" s="261" t="s">
        <v>262</v>
      </c>
      <c r="E58" s="262">
        <v>150</v>
      </c>
      <c r="F58" s="262">
        <v>0</v>
      </c>
      <c r="G58" s="263">
        <f t="shared" si="16"/>
        <v>0</v>
      </c>
      <c r="H58" s="264">
        <v>0</v>
      </c>
      <c r="I58" s="265">
        <f t="shared" si="17"/>
        <v>0</v>
      </c>
      <c r="J58" s="264"/>
      <c r="K58" s="265">
        <f t="shared" si="18"/>
        <v>0</v>
      </c>
      <c r="O58" s="257">
        <v>2</v>
      </c>
      <c r="AA58" s="232">
        <v>3</v>
      </c>
      <c r="AB58" s="232">
        <v>7</v>
      </c>
      <c r="AC58" s="232">
        <v>28615135</v>
      </c>
      <c r="AZ58" s="232">
        <v>2</v>
      </c>
      <c r="BA58" s="232">
        <f t="shared" si="19"/>
        <v>0</v>
      </c>
      <c r="BB58" s="232">
        <f t="shared" si="20"/>
        <v>0</v>
      </c>
      <c r="BC58" s="232">
        <f t="shared" si="21"/>
        <v>0</v>
      </c>
      <c r="BD58" s="232">
        <f t="shared" si="22"/>
        <v>0</v>
      </c>
      <c r="BE58" s="232">
        <f t="shared" si="23"/>
        <v>0</v>
      </c>
      <c r="CA58" s="257">
        <v>3</v>
      </c>
      <c r="CB58" s="257">
        <v>7</v>
      </c>
    </row>
    <row r="59" spans="1:80">
      <c r="A59" s="258">
        <v>46</v>
      </c>
      <c r="B59" s="259" t="s">
        <v>1207</v>
      </c>
      <c r="C59" s="260" t="s">
        <v>1208</v>
      </c>
      <c r="D59" s="261" t="s">
        <v>262</v>
      </c>
      <c r="E59" s="262">
        <v>100</v>
      </c>
      <c r="F59" s="262">
        <v>0</v>
      </c>
      <c r="G59" s="263">
        <f t="shared" si="16"/>
        <v>0</v>
      </c>
      <c r="H59" s="264">
        <v>0</v>
      </c>
      <c r="I59" s="265">
        <f t="shared" si="17"/>
        <v>0</v>
      </c>
      <c r="J59" s="264"/>
      <c r="K59" s="265">
        <f t="shared" si="18"/>
        <v>0</v>
      </c>
      <c r="O59" s="257">
        <v>2</v>
      </c>
      <c r="AA59" s="232">
        <v>3</v>
      </c>
      <c r="AB59" s="232">
        <v>7</v>
      </c>
      <c r="AC59" s="232">
        <v>28615138</v>
      </c>
      <c r="AZ59" s="232">
        <v>2</v>
      </c>
      <c r="BA59" s="232">
        <f t="shared" si="19"/>
        <v>0</v>
      </c>
      <c r="BB59" s="232">
        <f t="shared" si="20"/>
        <v>0</v>
      </c>
      <c r="BC59" s="232">
        <f t="shared" si="21"/>
        <v>0</v>
      </c>
      <c r="BD59" s="232">
        <f t="shared" si="22"/>
        <v>0</v>
      </c>
      <c r="BE59" s="232">
        <f t="shared" si="23"/>
        <v>0</v>
      </c>
      <c r="CA59" s="257">
        <v>3</v>
      </c>
      <c r="CB59" s="257">
        <v>7</v>
      </c>
    </row>
    <row r="60" spans="1:80">
      <c r="A60" s="258">
        <v>47</v>
      </c>
      <c r="B60" s="259" t="s">
        <v>1209</v>
      </c>
      <c r="C60" s="260" t="s">
        <v>1210</v>
      </c>
      <c r="D60" s="261" t="s">
        <v>262</v>
      </c>
      <c r="E60" s="262">
        <v>50</v>
      </c>
      <c r="F60" s="262">
        <v>0</v>
      </c>
      <c r="G60" s="263">
        <f t="shared" si="16"/>
        <v>0</v>
      </c>
      <c r="H60" s="264">
        <v>0</v>
      </c>
      <c r="I60" s="265">
        <f t="shared" si="17"/>
        <v>0</v>
      </c>
      <c r="J60" s="264"/>
      <c r="K60" s="265">
        <f t="shared" si="18"/>
        <v>0</v>
      </c>
      <c r="O60" s="257">
        <v>2</v>
      </c>
      <c r="AA60" s="232">
        <v>3</v>
      </c>
      <c r="AB60" s="232">
        <v>7</v>
      </c>
      <c r="AC60" s="232">
        <v>28615140</v>
      </c>
      <c r="AZ60" s="232">
        <v>2</v>
      </c>
      <c r="BA60" s="232">
        <f t="shared" si="19"/>
        <v>0</v>
      </c>
      <c r="BB60" s="232">
        <f t="shared" si="20"/>
        <v>0</v>
      </c>
      <c r="BC60" s="232">
        <f t="shared" si="21"/>
        <v>0</v>
      </c>
      <c r="BD60" s="232">
        <f t="shared" si="22"/>
        <v>0</v>
      </c>
      <c r="BE60" s="232">
        <f t="shared" si="23"/>
        <v>0</v>
      </c>
      <c r="CA60" s="257">
        <v>3</v>
      </c>
      <c r="CB60" s="257">
        <v>7</v>
      </c>
    </row>
    <row r="61" spans="1:80">
      <c r="A61" s="258">
        <v>48</v>
      </c>
      <c r="B61" s="259" t="s">
        <v>1211</v>
      </c>
      <c r="C61" s="260" t="s">
        <v>1212</v>
      </c>
      <c r="D61" s="261" t="s">
        <v>115</v>
      </c>
      <c r="E61" s="262">
        <v>300</v>
      </c>
      <c r="F61" s="262">
        <v>0</v>
      </c>
      <c r="G61" s="263">
        <f t="shared" si="16"/>
        <v>0</v>
      </c>
      <c r="H61" s="264">
        <v>0</v>
      </c>
      <c r="I61" s="265">
        <f t="shared" si="17"/>
        <v>0</v>
      </c>
      <c r="J61" s="264"/>
      <c r="K61" s="265">
        <f t="shared" si="18"/>
        <v>0</v>
      </c>
      <c r="O61" s="257">
        <v>2</v>
      </c>
      <c r="AA61" s="232">
        <v>3</v>
      </c>
      <c r="AB61" s="232">
        <v>7</v>
      </c>
      <c r="AC61" s="232">
        <v>28654002</v>
      </c>
      <c r="AZ61" s="232">
        <v>2</v>
      </c>
      <c r="BA61" s="232">
        <f t="shared" si="19"/>
        <v>0</v>
      </c>
      <c r="BB61" s="232">
        <f t="shared" si="20"/>
        <v>0</v>
      </c>
      <c r="BC61" s="232">
        <f t="shared" si="21"/>
        <v>0</v>
      </c>
      <c r="BD61" s="232">
        <f t="shared" si="22"/>
        <v>0</v>
      </c>
      <c r="BE61" s="232">
        <f t="shared" si="23"/>
        <v>0</v>
      </c>
      <c r="CA61" s="257">
        <v>3</v>
      </c>
      <c r="CB61" s="257">
        <v>7</v>
      </c>
    </row>
    <row r="62" spans="1:80">
      <c r="A62" s="258">
        <v>49</v>
      </c>
      <c r="B62" s="259" t="s">
        <v>1213</v>
      </c>
      <c r="C62" s="260" t="s">
        <v>1214</v>
      </c>
      <c r="D62" s="261" t="s">
        <v>115</v>
      </c>
      <c r="E62" s="262">
        <v>300</v>
      </c>
      <c r="F62" s="262">
        <v>0</v>
      </c>
      <c r="G62" s="263">
        <f t="shared" si="16"/>
        <v>0</v>
      </c>
      <c r="H62" s="264">
        <v>0</v>
      </c>
      <c r="I62" s="265">
        <f t="shared" si="17"/>
        <v>0</v>
      </c>
      <c r="J62" s="264"/>
      <c r="K62" s="265">
        <f t="shared" si="18"/>
        <v>0</v>
      </c>
      <c r="O62" s="257">
        <v>2</v>
      </c>
      <c r="AA62" s="232">
        <v>3</v>
      </c>
      <c r="AB62" s="232">
        <v>7</v>
      </c>
      <c r="AC62" s="232">
        <v>28654004</v>
      </c>
      <c r="AZ62" s="232">
        <v>2</v>
      </c>
      <c r="BA62" s="232">
        <f t="shared" si="19"/>
        <v>0</v>
      </c>
      <c r="BB62" s="232">
        <f t="shared" si="20"/>
        <v>0</v>
      </c>
      <c r="BC62" s="232">
        <f t="shared" si="21"/>
        <v>0</v>
      </c>
      <c r="BD62" s="232">
        <f t="shared" si="22"/>
        <v>0</v>
      </c>
      <c r="BE62" s="232">
        <f t="shared" si="23"/>
        <v>0</v>
      </c>
      <c r="CA62" s="257">
        <v>3</v>
      </c>
      <c r="CB62" s="257">
        <v>7</v>
      </c>
    </row>
    <row r="63" spans="1:80">
      <c r="A63" s="258">
        <v>50</v>
      </c>
      <c r="B63" s="259" t="s">
        <v>1215</v>
      </c>
      <c r="C63" s="260" t="s">
        <v>1216</v>
      </c>
      <c r="D63" s="261" t="s">
        <v>115</v>
      </c>
      <c r="E63" s="262">
        <v>200</v>
      </c>
      <c r="F63" s="262">
        <v>0</v>
      </c>
      <c r="G63" s="263">
        <f t="shared" si="16"/>
        <v>0</v>
      </c>
      <c r="H63" s="264">
        <v>0</v>
      </c>
      <c r="I63" s="265">
        <f t="shared" si="17"/>
        <v>0</v>
      </c>
      <c r="J63" s="264"/>
      <c r="K63" s="265">
        <f t="shared" si="18"/>
        <v>0</v>
      </c>
      <c r="O63" s="257">
        <v>2</v>
      </c>
      <c r="AA63" s="232">
        <v>3</v>
      </c>
      <c r="AB63" s="232">
        <v>7</v>
      </c>
      <c r="AC63" s="232">
        <v>28654006</v>
      </c>
      <c r="AZ63" s="232">
        <v>2</v>
      </c>
      <c r="BA63" s="232">
        <f t="shared" si="19"/>
        <v>0</v>
      </c>
      <c r="BB63" s="232">
        <f t="shared" si="20"/>
        <v>0</v>
      </c>
      <c r="BC63" s="232">
        <f t="shared" si="21"/>
        <v>0</v>
      </c>
      <c r="BD63" s="232">
        <f t="shared" si="22"/>
        <v>0</v>
      </c>
      <c r="BE63" s="232">
        <f t="shared" si="23"/>
        <v>0</v>
      </c>
      <c r="CA63" s="257">
        <v>3</v>
      </c>
      <c r="CB63" s="257">
        <v>7</v>
      </c>
    </row>
    <row r="64" spans="1:80">
      <c r="A64" s="258">
        <v>51</v>
      </c>
      <c r="B64" s="259" t="s">
        <v>1217</v>
      </c>
      <c r="C64" s="260" t="s">
        <v>1218</v>
      </c>
      <c r="D64" s="261" t="s">
        <v>115</v>
      </c>
      <c r="E64" s="262">
        <v>100</v>
      </c>
      <c r="F64" s="262">
        <v>0</v>
      </c>
      <c r="G64" s="263">
        <f t="shared" si="16"/>
        <v>0</v>
      </c>
      <c r="H64" s="264">
        <v>0</v>
      </c>
      <c r="I64" s="265">
        <f t="shared" si="17"/>
        <v>0</v>
      </c>
      <c r="J64" s="264"/>
      <c r="K64" s="265">
        <f t="shared" si="18"/>
        <v>0</v>
      </c>
      <c r="O64" s="257">
        <v>2</v>
      </c>
      <c r="AA64" s="232">
        <v>3</v>
      </c>
      <c r="AB64" s="232">
        <v>7</v>
      </c>
      <c r="AC64" s="232">
        <v>28654008</v>
      </c>
      <c r="AZ64" s="232">
        <v>2</v>
      </c>
      <c r="BA64" s="232">
        <f t="shared" si="19"/>
        <v>0</v>
      </c>
      <c r="BB64" s="232">
        <f t="shared" si="20"/>
        <v>0</v>
      </c>
      <c r="BC64" s="232">
        <f t="shared" si="21"/>
        <v>0</v>
      </c>
      <c r="BD64" s="232">
        <f t="shared" si="22"/>
        <v>0</v>
      </c>
      <c r="BE64" s="232">
        <f t="shared" si="23"/>
        <v>0</v>
      </c>
      <c r="CA64" s="257">
        <v>3</v>
      </c>
      <c r="CB64" s="257">
        <v>7</v>
      </c>
    </row>
    <row r="65" spans="1:80">
      <c r="A65" s="258">
        <v>52</v>
      </c>
      <c r="B65" s="259" t="s">
        <v>1219</v>
      </c>
      <c r="C65" s="260" t="s">
        <v>1220</v>
      </c>
      <c r="D65" s="261" t="s">
        <v>262</v>
      </c>
      <c r="E65" s="262">
        <v>50</v>
      </c>
      <c r="F65" s="262">
        <v>0</v>
      </c>
      <c r="G65" s="263">
        <f t="shared" si="16"/>
        <v>0</v>
      </c>
      <c r="H65" s="264">
        <v>0</v>
      </c>
      <c r="I65" s="265">
        <f t="shared" si="17"/>
        <v>0</v>
      </c>
      <c r="J65" s="264"/>
      <c r="K65" s="265">
        <f t="shared" si="18"/>
        <v>0</v>
      </c>
      <c r="O65" s="257">
        <v>2</v>
      </c>
      <c r="AA65" s="232">
        <v>3</v>
      </c>
      <c r="AB65" s="232">
        <v>7</v>
      </c>
      <c r="AC65" s="232">
        <v>31179107</v>
      </c>
      <c r="AZ65" s="232">
        <v>2</v>
      </c>
      <c r="BA65" s="232">
        <f t="shared" si="19"/>
        <v>0</v>
      </c>
      <c r="BB65" s="232">
        <f t="shared" si="20"/>
        <v>0</v>
      </c>
      <c r="BC65" s="232">
        <f t="shared" si="21"/>
        <v>0</v>
      </c>
      <c r="BD65" s="232">
        <f t="shared" si="22"/>
        <v>0</v>
      </c>
      <c r="BE65" s="232">
        <f t="shared" si="23"/>
        <v>0</v>
      </c>
      <c r="CA65" s="257">
        <v>3</v>
      </c>
      <c r="CB65" s="257">
        <v>7</v>
      </c>
    </row>
    <row r="66" spans="1:80">
      <c r="A66" s="258">
        <v>53</v>
      </c>
      <c r="B66" s="259" t="s">
        <v>1221</v>
      </c>
      <c r="C66" s="260" t="s">
        <v>1222</v>
      </c>
      <c r="D66" s="261" t="s">
        <v>115</v>
      </c>
      <c r="E66" s="262">
        <v>1</v>
      </c>
      <c r="F66" s="262">
        <v>0</v>
      </c>
      <c r="G66" s="263">
        <f t="shared" si="16"/>
        <v>0</v>
      </c>
      <c r="H66" s="264">
        <v>0</v>
      </c>
      <c r="I66" s="265">
        <f t="shared" si="17"/>
        <v>0</v>
      </c>
      <c r="J66" s="264"/>
      <c r="K66" s="265">
        <f t="shared" si="18"/>
        <v>0</v>
      </c>
      <c r="O66" s="257">
        <v>2</v>
      </c>
      <c r="AA66" s="232">
        <v>3</v>
      </c>
      <c r="AB66" s="232">
        <v>7</v>
      </c>
      <c r="AC66" s="232">
        <v>38821352</v>
      </c>
      <c r="AZ66" s="232">
        <v>2</v>
      </c>
      <c r="BA66" s="232">
        <f t="shared" si="19"/>
        <v>0</v>
      </c>
      <c r="BB66" s="232">
        <f t="shared" si="20"/>
        <v>0</v>
      </c>
      <c r="BC66" s="232">
        <f t="shared" si="21"/>
        <v>0</v>
      </c>
      <c r="BD66" s="232">
        <f t="shared" si="22"/>
        <v>0</v>
      </c>
      <c r="BE66" s="232">
        <f t="shared" si="23"/>
        <v>0</v>
      </c>
      <c r="CA66" s="257">
        <v>3</v>
      </c>
      <c r="CB66" s="257">
        <v>7</v>
      </c>
    </row>
    <row r="67" spans="1:80">
      <c r="A67" s="258">
        <v>54</v>
      </c>
      <c r="B67" s="259" t="s">
        <v>1223</v>
      </c>
      <c r="C67" s="260" t="s">
        <v>1224</v>
      </c>
      <c r="D67" s="261" t="s">
        <v>115</v>
      </c>
      <c r="E67" s="262">
        <v>75</v>
      </c>
      <c r="F67" s="262">
        <v>0</v>
      </c>
      <c r="G67" s="263">
        <f t="shared" si="16"/>
        <v>0</v>
      </c>
      <c r="H67" s="264">
        <v>0</v>
      </c>
      <c r="I67" s="265">
        <f t="shared" si="17"/>
        <v>0</v>
      </c>
      <c r="J67" s="264"/>
      <c r="K67" s="265">
        <f t="shared" si="18"/>
        <v>0</v>
      </c>
      <c r="O67" s="257">
        <v>2</v>
      </c>
      <c r="AA67" s="232">
        <v>3</v>
      </c>
      <c r="AB67" s="232">
        <v>7</v>
      </c>
      <c r="AC67" s="232">
        <v>42310113</v>
      </c>
      <c r="AZ67" s="232">
        <v>2</v>
      </c>
      <c r="BA67" s="232">
        <f t="shared" si="19"/>
        <v>0</v>
      </c>
      <c r="BB67" s="232">
        <f t="shared" si="20"/>
        <v>0</v>
      </c>
      <c r="BC67" s="232">
        <f t="shared" si="21"/>
        <v>0</v>
      </c>
      <c r="BD67" s="232">
        <f t="shared" si="22"/>
        <v>0</v>
      </c>
      <c r="BE67" s="232">
        <f t="shared" si="23"/>
        <v>0</v>
      </c>
      <c r="CA67" s="257">
        <v>3</v>
      </c>
      <c r="CB67" s="257">
        <v>7</v>
      </c>
    </row>
    <row r="68" spans="1:80">
      <c r="A68" s="258">
        <v>55</v>
      </c>
      <c r="B68" s="259" t="s">
        <v>1225</v>
      </c>
      <c r="C68" s="260" t="s">
        <v>1226</v>
      </c>
      <c r="D68" s="261" t="s">
        <v>115</v>
      </c>
      <c r="E68" s="262">
        <v>50</v>
      </c>
      <c r="F68" s="262">
        <v>0</v>
      </c>
      <c r="G68" s="263">
        <f t="shared" si="16"/>
        <v>0</v>
      </c>
      <c r="H68" s="264">
        <v>0</v>
      </c>
      <c r="I68" s="265">
        <f t="shared" si="17"/>
        <v>0</v>
      </c>
      <c r="J68" s="264"/>
      <c r="K68" s="265">
        <f t="shared" si="18"/>
        <v>0</v>
      </c>
      <c r="O68" s="257">
        <v>2</v>
      </c>
      <c r="AA68" s="232">
        <v>3</v>
      </c>
      <c r="AB68" s="232">
        <v>7</v>
      </c>
      <c r="AC68" s="232">
        <v>42310114</v>
      </c>
      <c r="AZ68" s="232">
        <v>2</v>
      </c>
      <c r="BA68" s="232">
        <f t="shared" si="19"/>
        <v>0</v>
      </c>
      <c r="BB68" s="232">
        <f t="shared" si="20"/>
        <v>0</v>
      </c>
      <c r="BC68" s="232">
        <f t="shared" si="21"/>
        <v>0</v>
      </c>
      <c r="BD68" s="232">
        <f t="shared" si="22"/>
        <v>0</v>
      </c>
      <c r="BE68" s="232">
        <f t="shared" si="23"/>
        <v>0</v>
      </c>
      <c r="CA68" s="257">
        <v>3</v>
      </c>
      <c r="CB68" s="257">
        <v>7</v>
      </c>
    </row>
    <row r="69" spans="1:80">
      <c r="A69" s="258">
        <v>56</v>
      </c>
      <c r="B69" s="259" t="s">
        <v>1227</v>
      </c>
      <c r="C69" s="260" t="s">
        <v>1228</v>
      </c>
      <c r="D69" s="261" t="s">
        <v>115</v>
      </c>
      <c r="E69" s="262">
        <v>30</v>
      </c>
      <c r="F69" s="262">
        <v>0</v>
      </c>
      <c r="G69" s="263">
        <f t="shared" si="16"/>
        <v>0</v>
      </c>
      <c r="H69" s="264">
        <v>0</v>
      </c>
      <c r="I69" s="265">
        <f t="shared" si="17"/>
        <v>0</v>
      </c>
      <c r="J69" s="264"/>
      <c r="K69" s="265">
        <f t="shared" si="18"/>
        <v>0</v>
      </c>
      <c r="O69" s="257">
        <v>2</v>
      </c>
      <c r="AA69" s="232">
        <v>3</v>
      </c>
      <c r="AB69" s="232">
        <v>7</v>
      </c>
      <c r="AC69" s="232">
        <v>42310115</v>
      </c>
      <c r="AZ69" s="232">
        <v>2</v>
      </c>
      <c r="BA69" s="232">
        <f t="shared" si="19"/>
        <v>0</v>
      </c>
      <c r="BB69" s="232">
        <f t="shared" si="20"/>
        <v>0</v>
      </c>
      <c r="BC69" s="232">
        <f t="shared" si="21"/>
        <v>0</v>
      </c>
      <c r="BD69" s="232">
        <f t="shared" si="22"/>
        <v>0</v>
      </c>
      <c r="BE69" s="232">
        <f t="shared" si="23"/>
        <v>0</v>
      </c>
      <c r="CA69" s="257">
        <v>3</v>
      </c>
      <c r="CB69" s="257">
        <v>7</v>
      </c>
    </row>
    <row r="70" spans="1:80">
      <c r="A70" s="258">
        <v>57</v>
      </c>
      <c r="B70" s="259" t="s">
        <v>1229</v>
      </c>
      <c r="C70" s="260" t="s">
        <v>1230</v>
      </c>
      <c r="D70" s="261" t="s">
        <v>115</v>
      </c>
      <c r="E70" s="262">
        <v>15</v>
      </c>
      <c r="F70" s="262">
        <v>0</v>
      </c>
      <c r="G70" s="263">
        <f t="shared" si="16"/>
        <v>0</v>
      </c>
      <c r="H70" s="264">
        <v>0</v>
      </c>
      <c r="I70" s="265">
        <f t="shared" si="17"/>
        <v>0</v>
      </c>
      <c r="J70" s="264">
        <v>0</v>
      </c>
      <c r="K70" s="265">
        <f t="shared" si="18"/>
        <v>0</v>
      </c>
      <c r="O70" s="257">
        <v>2</v>
      </c>
      <c r="AA70" s="232">
        <v>1</v>
      </c>
      <c r="AB70" s="232">
        <v>7</v>
      </c>
      <c r="AC70" s="232">
        <v>7</v>
      </c>
      <c r="AZ70" s="232">
        <v>2</v>
      </c>
      <c r="BA70" s="232">
        <f t="shared" si="19"/>
        <v>0</v>
      </c>
      <c r="BB70" s="232">
        <f t="shared" si="20"/>
        <v>0</v>
      </c>
      <c r="BC70" s="232">
        <f t="shared" si="21"/>
        <v>0</v>
      </c>
      <c r="BD70" s="232">
        <f t="shared" si="22"/>
        <v>0</v>
      </c>
      <c r="BE70" s="232">
        <f t="shared" si="23"/>
        <v>0</v>
      </c>
      <c r="CA70" s="257">
        <v>1</v>
      </c>
      <c r="CB70" s="257">
        <v>7</v>
      </c>
    </row>
    <row r="71" spans="1:80">
      <c r="A71" s="258">
        <v>58</v>
      </c>
      <c r="B71" s="259" t="s">
        <v>1231</v>
      </c>
      <c r="C71" s="260" t="s">
        <v>1232</v>
      </c>
      <c r="D71" s="261" t="s">
        <v>115</v>
      </c>
      <c r="E71" s="262">
        <v>3</v>
      </c>
      <c r="F71" s="262">
        <v>0</v>
      </c>
      <c r="G71" s="263">
        <f t="shared" si="16"/>
        <v>0</v>
      </c>
      <c r="H71" s="264">
        <v>0</v>
      </c>
      <c r="I71" s="265">
        <f t="shared" si="17"/>
        <v>0</v>
      </c>
      <c r="J71" s="264">
        <v>0</v>
      </c>
      <c r="K71" s="265">
        <f t="shared" si="18"/>
        <v>0</v>
      </c>
      <c r="O71" s="257">
        <v>2</v>
      </c>
      <c r="AA71" s="232">
        <v>1</v>
      </c>
      <c r="AB71" s="232">
        <v>7</v>
      </c>
      <c r="AC71" s="232">
        <v>7</v>
      </c>
      <c r="AZ71" s="232">
        <v>2</v>
      </c>
      <c r="BA71" s="232">
        <f t="shared" si="19"/>
        <v>0</v>
      </c>
      <c r="BB71" s="232">
        <f t="shared" si="20"/>
        <v>0</v>
      </c>
      <c r="BC71" s="232">
        <f t="shared" si="21"/>
        <v>0</v>
      </c>
      <c r="BD71" s="232">
        <f t="shared" si="22"/>
        <v>0</v>
      </c>
      <c r="BE71" s="232">
        <f t="shared" si="23"/>
        <v>0</v>
      </c>
      <c r="CA71" s="257">
        <v>1</v>
      </c>
      <c r="CB71" s="257">
        <v>7</v>
      </c>
    </row>
    <row r="72" spans="1:80">
      <c r="A72" s="258">
        <v>59</v>
      </c>
      <c r="B72" s="259" t="s">
        <v>1233</v>
      </c>
      <c r="C72" s="260" t="s">
        <v>1234</v>
      </c>
      <c r="D72" s="261" t="s">
        <v>115</v>
      </c>
      <c r="E72" s="262">
        <v>1</v>
      </c>
      <c r="F72" s="262">
        <v>0</v>
      </c>
      <c r="G72" s="263">
        <f t="shared" si="16"/>
        <v>0</v>
      </c>
      <c r="H72" s="264">
        <v>0</v>
      </c>
      <c r="I72" s="265">
        <f t="shared" si="17"/>
        <v>0</v>
      </c>
      <c r="J72" s="264">
        <v>0</v>
      </c>
      <c r="K72" s="265">
        <f t="shared" si="18"/>
        <v>0</v>
      </c>
      <c r="O72" s="257">
        <v>2</v>
      </c>
      <c r="AA72" s="232">
        <v>1</v>
      </c>
      <c r="AB72" s="232">
        <v>7</v>
      </c>
      <c r="AC72" s="232">
        <v>7</v>
      </c>
      <c r="AZ72" s="232">
        <v>2</v>
      </c>
      <c r="BA72" s="232">
        <f t="shared" si="19"/>
        <v>0</v>
      </c>
      <c r="BB72" s="232">
        <f t="shared" si="20"/>
        <v>0</v>
      </c>
      <c r="BC72" s="232">
        <f t="shared" si="21"/>
        <v>0</v>
      </c>
      <c r="BD72" s="232">
        <f t="shared" si="22"/>
        <v>0</v>
      </c>
      <c r="BE72" s="232">
        <f t="shared" si="23"/>
        <v>0</v>
      </c>
      <c r="CA72" s="257">
        <v>1</v>
      </c>
      <c r="CB72" s="257">
        <v>7</v>
      </c>
    </row>
    <row r="73" spans="1:80">
      <c r="A73" s="258">
        <v>60</v>
      </c>
      <c r="B73" s="259" t="s">
        <v>1235</v>
      </c>
      <c r="C73" s="260" t="s">
        <v>1236</v>
      </c>
      <c r="D73" s="261" t="s">
        <v>115</v>
      </c>
      <c r="E73" s="262">
        <v>3</v>
      </c>
      <c r="F73" s="262">
        <v>0</v>
      </c>
      <c r="G73" s="263">
        <f t="shared" si="16"/>
        <v>0</v>
      </c>
      <c r="H73" s="264">
        <v>0</v>
      </c>
      <c r="I73" s="265">
        <f t="shared" si="17"/>
        <v>0</v>
      </c>
      <c r="J73" s="264">
        <v>0</v>
      </c>
      <c r="K73" s="265">
        <f t="shared" si="18"/>
        <v>0</v>
      </c>
      <c r="O73" s="257">
        <v>2</v>
      </c>
      <c r="AA73" s="232">
        <v>1</v>
      </c>
      <c r="AB73" s="232">
        <v>7</v>
      </c>
      <c r="AC73" s="232">
        <v>7</v>
      </c>
      <c r="AZ73" s="232">
        <v>2</v>
      </c>
      <c r="BA73" s="232">
        <f t="shared" si="19"/>
        <v>0</v>
      </c>
      <c r="BB73" s="232">
        <f t="shared" si="20"/>
        <v>0</v>
      </c>
      <c r="BC73" s="232">
        <f t="shared" si="21"/>
        <v>0</v>
      </c>
      <c r="BD73" s="232">
        <f t="shared" si="22"/>
        <v>0</v>
      </c>
      <c r="BE73" s="232">
        <f t="shared" si="23"/>
        <v>0</v>
      </c>
      <c r="CA73" s="257">
        <v>1</v>
      </c>
      <c r="CB73" s="257">
        <v>7</v>
      </c>
    </row>
    <row r="74" spans="1:80">
      <c r="A74" s="258">
        <v>61</v>
      </c>
      <c r="B74" s="259" t="s">
        <v>1237</v>
      </c>
      <c r="C74" s="260" t="s">
        <v>1238</v>
      </c>
      <c r="D74" s="261" t="s">
        <v>115</v>
      </c>
      <c r="E74" s="262">
        <v>3</v>
      </c>
      <c r="F74" s="262">
        <v>0</v>
      </c>
      <c r="G74" s="263">
        <f t="shared" si="16"/>
        <v>0</v>
      </c>
      <c r="H74" s="264">
        <v>0</v>
      </c>
      <c r="I74" s="265">
        <f t="shared" si="17"/>
        <v>0</v>
      </c>
      <c r="J74" s="264"/>
      <c r="K74" s="265">
        <f t="shared" si="18"/>
        <v>0</v>
      </c>
      <c r="O74" s="257">
        <v>2</v>
      </c>
      <c r="AA74" s="232">
        <v>3</v>
      </c>
      <c r="AB74" s="232">
        <v>7</v>
      </c>
      <c r="AC74" s="232">
        <v>55166501</v>
      </c>
      <c r="AZ74" s="232">
        <v>2</v>
      </c>
      <c r="BA74" s="232">
        <f t="shared" si="19"/>
        <v>0</v>
      </c>
      <c r="BB74" s="232">
        <f t="shared" si="20"/>
        <v>0</v>
      </c>
      <c r="BC74" s="232">
        <f t="shared" si="21"/>
        <v>0</v>
      </c>
      <c r="BD74" s="232">
        <f t="shared" si="22"/>
        <v>0</v>
      </c>
      <c r="BE74" s="232">
        <f t="shared" si="23"/>
        <v>0</v>
      </c>
      <c r="CA74" s="257">
        <v>3</v>
      </c>
      <c r="CB74" s="257">
        <v>7</v>
      </c>
    </row>
    <row r="75" spans="1:80">
      <c r="A75" s="258">
        <v>62</v>
      </c>
      <c r="B75" s="259" t="s">
        <v>1239</v>
      </c>
      <c r="C75" s="260" t="s">
        <v>1240</v>
      </c>
      <c r="D75" s="261" t="s">
        <v>1154</v>
      </c>
      <c r="E75" s="262">
        <v>1</v>
      </c>
      <c r="F75" s="262">
        <v>0</v>
      </c>
      <c r="G75" s="263">
        <f t="shared" si="16"/>
        <v>0</v>
      </c>
      <c r="H75" s="264">
        <v>0</v>
      </c>
      <c r="I75" s="265">
        <f t="shared" si="17"/>
        <v>0</v>
      </c>
      <c r="J75" s="264"/>
      <c r="K75" s="265">
        <f t="shared" si="18"/>
        <v>0</v>
      </c>
      <c r="O75" s="257">
        <v>2</v>
      </c>
      <c r="AA75" s="232">
        <v>3</v>
      </c>
      <c r="AB75" s="232">
        <v>7</v>
      </c>
      <c r="AC75" s="232" t="s">
        <v>1239</v>
      </c>
      <c r="AZ75" s="232">
        <v>2</v>
      </c>
      <c r="BA75" s="232">
        <f t="shared" si="19"/>
        <v>0</v>
      </c>
      <c r="BB75" s="232">
        <f t="shared" si="20"/>
        <v>0</v>
      </c>
      <c r="BC75" s="232">
        <f t="shared" si="21"/>
        <v>0</v>
      </c>
      <c r="BD75" s="232">
        <f t="shared" si="22"/>
        <v>0</v>
      </c>
      <c r="BE75" s="232">
        <f t="shared" si="23"/>
        <v>0</v>
      </c>
      <c r="CA75" s="257">
        <v>3</v>
      </c>
      <c r="CB75" s="257">
        <v>7</v>
      </c>
    </row>
    <row r="76" spans="1:80">
      <c r="A76" s="258">
        <v>63</v>
      </c>
      <c r="B76" s="259" t="s">
        <v>1241</v>
      </c>
      <c r="C76" s="260" t="s">
        <v>1242</v>
      </c>
      <c r="D76" s="261" t="s">
        <v>12</v>
      </c>
      <c r="E76" s="262">
        <v>1766.7858000000001</v>
      </c>
      <c r="F76" s="262">
        <v>0</v>
      </c>
      <c r="G76" s="263">
        <f t="shared" si="16"/>
        <v>0</v>
      </c>
      <c r="H76" s="264">
        <v>0</v>
      </c>
      <c r="I76" s="265">
        <f t="shared" si="17"/>
        <v>0</v>
      </c>
      <c r="J76" s="264">
        <v>0</v>
      </c>
      <c r="K76" s="265">
        <f t="shared" si="18"/>
        <v>0</v>
      </c>
      <c r="O76" s="257">
        <v>2</v>
      </c>
      <c r="AA76" s="232">
        <v>1</v>
      </c>
      <c r="AB76" s="232">
        <v>7</v>
      </c>
      <c r="AC76" s="232">
        <v>7</v>
      </c>
      <c r="AZ76" s="232">
        <v>2</v>
      </c>
      <c r="BA76" s="232">
        <f t="shared" si="19"/>
        <v>0</v>
      </c>
      <c r="BB76" s="232">
        <f t="shared" si="20"/>
        <v>0</v>
      </c>
      <c r="BC76" s="232">
        <f t="shared" si="21"/>
        <v>0</v>
      </c>
      <c r="BD76" s="232">
        <f t="shared" si="22"/>
        <v>0</v>
      </c>
      <c r="BE76" s="232">
        <f t="shared" si="23"/>
        <v>0</v>
      </c>
      <c r="CA76" s="257">
        <v>1</v>
      </c>
      <c r="CB76" s="257">
        <v>7</v>
      </c>
    </row>
    <row r="77" spans="1:80">
      <c r="A77" s="275"/>
      <c r="B77" s="276" t="s">
        <v>101</v>
      </c>
      <c r="C77" s="277" t="s">
        <v>1011</v>
      </c>
      <c r="D77" s="278"/>
      <c r="E77" s="279"/>
      <c r="F77" s="280"/>
      <c r="G77" s="281">
        <f>SUM(G44:G76)</f>
        <v>0</v>
      </c>
      <c r="H77" s="282"/>
      <c r="I77" s="283">
        <f>SUM(I44:I76)</f>
        <v>0</v>
      </c>
      <c r="J77" s="282"/>
      <c r="K77" s="283">
        <f>SUM(K44:K76)</f>
        <v>0</v>
      </c>
      <c r="O77" s="257">
        <v>4</v>
      </c>
      <c r="BA77" s="284">
        <f>SUM(BA44:BA76)</f>
        <v>0</v>
      </c>
      <c r="BB77" s="284">
        <f>SUM(BB44:BB76)</f>
        <v>0</v>
      </c>
      <c r="BC77" s="284">
        <f>SUM(BC44:BC76)</f>
        <v>0</v>
      </c>
      <c r="BD77" s="284">
        <f>SUM(BD44:BD76)</f>
        <v>0</v>
      </c>
      <c r="BE77" s="284">
        <f>SUM(BE44:BE76)</f>
        <v>0</v>
      </c>
    </row>
    <row r="78" spans="1:80">
      <c r="A78" s="247" t="s">
        <v>97</v>
      </c>
      <c r="B78" s="248" t="s">
        <v>1014</v>
      </c>
      <c r="C78" s="249" t="s">
        <v>1015</v>
      </c>
      <c r="D78" s="250"/>
      <c r="E78" s="251"/>
      <c r="F78" s="251"/>
      <c r="G78" s="252"/>
      <c r="H78" s="253"/>
      <c r="I78" s="254"/>
      <c r="J78" s="255"/>
      <c r="K78" s="256"/>
      <c r="O78" s="257">
        <v>1</v>
      </c>
    </row>
    <row r="79" spans="1:80">
      <c r="A79" s="258">
        <v>64</v>
      </c>
      <c r="B79" s="259" t="s">
        <v>1243</v>
      </c>
      <c r="C79" s="260" t="s">
        <v>1244</v>
      </c>
      <c r="D79" s="261" t="s">
        <v>240</v>
      </c>
      <c r="E79" s="262">
        <v>3</v>
      </c>
      <c r="F79" s="262">
        <v>0</v>
      </c>
      <c r="G79" s="263">
        <f t="shared" ref="G79:G113" si="24">E79*F79</f>
        <v>0</v>
      </c>
      <c r="H79" s="264">
        <v>0</v>
      </c>
      <c r="I79" s="265">
        <f t="shared" ref="I79:I113" si="25">E79*H79</f>
        <v>0</v>
      </c>
      <c r="J79" s="264">
        <v>0</v>
      </c>
      <c r="K79" s="265">
        <f t="shared" ref="K79:K113" si="26">E79*J79</f>
        <v>0</v>
      </c>
      <c r="O79" s="257">
        <v>2</v>
      </c>
      <c r="AA79" s="232">
        <v>1</v>
      </c>
      <c r="AB79" s="232">
        <v>7</v>
      </c>
      <c r="AC79" s="232">
        <v>7</v>
      </c>
      <c r="AZ79" s="232">
        <v>2</v>
      </c>
      <c r="BA79" s="232">
        <f t="shared" ref="BA79:BA113" si="27">IF(AZ79=1,G79,0)</f>
        <v>0</v>
      </c>
      <c r="BB79" s="232">
        <f t="shared" ref="BB79:BB113" si="28">IF(AZ79=2,G79,0)</f>
        <v>0</v>
      </c>
      <c r="BC79" s="232">
        <f t="shared" ref="BC79:BC113" si="29">IF(AZ79=3,G79,0)</f>
        <v>0</v>
      </c>
      <c r="BD79" s="232">
        <f t="shared" ref="BD79:BD113" si="30">IF(AZ79=4,G79,0)</f>
        <v>0</v>
      </c>
      <c r="BE79" s="232">
        <f t="shared" ref="BE79:BE113" si="31">IF(AZ79=5,G79,0)</f>
        <v>0</v>
      </c>
      <c r="CA79" s="257">
        <v>1</v>
      </c>
      <c r="CB79" s="257">
        <v>7</v>
      </c>
    </row>
    <row r="80" spans="1:80">
      <c r="A80" s="258">
        <v>65</v>
      </c>
      <c r="B80" s="259" t="s">
        <v>1245</v>
      </c>
      <c r="C80" s="260" t="s">
        <v>1246</v>
      </c>
      <c r="D80" s="261" t="s">
        <v>240</v>
      </c>
      <c r="E80" s="262">
        <v>3</v>
      </c>
      <c r="F80" s="262">
        <v>0</v>
      </c>
      <c r="G80" s="263">
        <f t="shared" si="24"/>
        <v>0</v>
      </c>
      <c r="H80" s="264">
        <v>0</v>
      </c>
      <c r="I80" s="265">
        <f t="shared" si="25"/>
        <v>0</v>
      </c>
      <c r="J80" s="264">
        <v>0</v>
      </c>
      <c r="K80" s="265">
        <f t="shared" si="26"/>
        <v>0</v>
      </c>
      <c r="O80" s="257">
        <v>2</v>
      </c>
      <c r="AA80" s="232">
        <v>1</v>
      </c>
      <c r="AB80" s="232">
        <v>7</v>
      </c>
      <c r="AC80" s="232">
        <v>7</v>
      </c>
      <c r="AZ80" s="232">
        <v>2</v>
      </c>
      <c r="BA80" s="232">
        <f t="shared" si="27"/>
        <v>0</v>
      </c>
      <c r="BB80" s="232">
        <f t="shared" si="28"/>
        <v>0</v>
      </c>
      <c r="BC80" s="232">
        <f t="shared" si="29"/>
        <v>0</v>
      </c>
      <c r="BD80" s="232">
        <f t="shared" si="30"/>
        <v>0</v>
      </c>
      <c r="BE80" s="232">
        <f t="shared" si="31"/>
        <v>0</v>
      </c>
      <c r="CA80" s="257">
        <v>1</v>
      </c>
      <c r="CB80" s="257">
        <v>7</v>
      </c>
    </row>
    <row r="81" spans="1:80">
      <c r="A81" s="258">
        <v>66</v>
      </c>
      <c r="B81" s="259" t="s">
        <v>1247</v>
      </c>
      <c r="C81" s="260" t="s">
        <v>1248</v>
      </c>
      <c r="D81" s="261" t="s">
        <v>240</v>
      </c>
      <c r="E81" s="262">
        <v>4</v>
      </c>
      <c r="F81" s="262">
        <v>0</v>
      </c>
      <c r="G81" s="263">
        <f t="shared" si="24"/>
        <v>0</v>
      </c>
      <c r="H81" s="264">
        <v>0</v>
      </c>
      <c r="I81" s="265">
        <f t="shared" si="25"/>
        <v>0</v>
      </c>
      <c r="J81" s="264">
        <v>0</v>
      </c>
      <c r="K81" s="265">
        <f t="shared" si="26"/>
        <v>0</v>
      </c>
      <c r="O81" s="257">
        <v>2</v>
      </c>
      <c r="AA81" s="232">
        <v>1</v>
      </c>
      <c r="AB81" s="232">
        <v>7</v>
      </c>
      <c r="AC81" s="232">
        <v>7</v>
      </c>
      <c r="AZ81" s="232">
        <v>2</v>
      </c>
      <c r="BA81" s="232">
        <f t="shared" si="27"/>
        <v>0</v>
      </c>
      <c r="BB81" s="232">
        <f t="shared" si="28"/>
        <v>0</v>
      </c>
      <c r="BC81" s="232">
        <f t="shared" si="29"/>
        <v>0</v>
      </c>
      <c r="BD81" s="232">
        <f t="shared" si="30"/>
        <v>0</v>
      </c>
      <c r="BE81" s="232">
        <f t="shared" si="31"/>
        <v>0</v>
      </c>
      <c r="CA81" s="257">
        <v>1</v>
      </c>
      <c r="CB81" s="257">
        <v>7</v>
      </c>
    </row>
    <row r="82" spans="1:80">
      <c r="A82" s="258">
        <v>67</v>
      </c>
      <c r="B82" s="259" t="s">
        <v>1249</v>
      </c>
      <c r="C82" s="260" t="s">
        <v>1250</v>
      </c>
      <c r="D82" s="261" t="s">
        <v>240</v>
      </c>
      <c r="E82" s="262">
        <v>3</v>
      </c>
      <c r="F82" s="262">
        <v>0</v>
      </c>
      <c r="G82" s="263">
        <f t="shared" si="24"/>
        <v>0</v>
      </c>
      <c r="H82" s="264">
        <v>0</v>
      </c>
      <c r="I82" s="265">
        <f t="shared" si="25"/>
        <v>0</v>
      </c>
      <c r="J82" s="264">
        <v>0</v>
      </c>
      <c r="K82" s="265">
        <f t="shared" si="26"/>
        <v>0</v>
      </c>
      <c r="O82" s="257">
        <v>2</v>
      </c>
      <c r="AA82" s="232">
        <v>1</v>
      </c>
      <c r="AB82" s="232">
        <v>7</v>
      </c>
      <c r="AC82" s="232">
        <v>7</v>
      </c>
      <c r="AZ82" s="232">
        <v>2</v>
      </c>
      <c r="BA82" s="232">
        <f t="shared" si="27"/>
        <v>0</v>
      </c>
      <c r="BB82" s="232">
        <f t="shared" si="28"/>
        <v>0</v>
      </c>
      <c r="BC82" s="232">
        <f t="shared" si="29"/>
        <v>0</v>
      </c>
      <c r="BD82" s="232">
        <f t="shared" si="30"/>
        <v>0</v>
      </c>
      <c r="BE82" s="232">
        <f t="shared" si="31"/>
        <v>0</v>
      </c>
      <c r="CA82" s="257">
        <v>1</v>
      </c>
      <c r="CB82" s="257">
        <v>7</v>
      </c>
    </row>
    <row r="83" spans="1:80">
      <c r="A83" s="258">
        <v>68</v>
      </c>
      <c r="B83" s="259" t="s">
        <v>1251</v>
      </c>
      <c r="C83" s="260" t="s">
        <v>1252</v>
      </c>
      <c r="D83" s="261" t="s">
        <v>240</v>
      </c>
      <c r="E83" s="262">
        <v>3</v>
      </c>
      <c r="F83" s="262">
        <v>0</v>
      </c>
      <c r="G83" s="263">
        <f t="shared" si="24"/>
        <v>0</v>
      </c>
      <c r="H83" s="264">
        <v>0</v>
      </c>
      <c r="I83" s="265">
        <f t="shared" si="25"/>
        <v>0</v>
      </c>
      <c r="J83" s="264">
        <v>0</v>
      </c>
      <c r="K83" s="265">
        <f t="shared" si="26"/>
        <v>0</v>
      </c>
      <c r="O83" s="257">
        <v>2</v>
      </c>
      <c r="AA83" s="232">
        <v>1</v>
      </c>
      <c r="AB83" s="232">
        <v>7</v>
      </c>
      <c r="AC83" s="232">
        <v>7</v>
      </c>
      <c r="AZ83" s="232">
        <v>2</v>
      </c>
      <c r="BA83" s="232">
        <f t="shared" si="27"/>
        <v>0</v>
      </c>
      <c r="BB83" s="232">
        <f t="shared" si="28"/>
        <v>0</v>
      </c>
      <c r="BC83" s="232">
        <f t="shared" si="29"/>
        <v>0</v>
      </c>
      <c r="BD83" s="232">
        <f t="shared" si="30"/>
        <v>0</v>
      </c>
      <c r="BE83" s="232">
        <f t="shared" si="31"/>
        <v>0</v>
      </c>
      <c r="CA83" s="257">
        <v>1</v>
      </c>
      <c r="CB83" s="257">
        <v>7</v>
      </c>
    </row>
    <row r="84" spans="1:80">
      <c r="A84" s="258">
        <v>69</v>
      </c>
      <c r="B84" s="259" t="s">
        <v>1253</v>
      </c>
      <c r="C84" s="260" t="s">
        <v>1254</v>
      </c>
      <c r="D84" s="261" t="s">
        <v>240</v>
      </c>
      <c r="E84" s="262">
        <v>3</v>
      </c>
      <c r="F84" s="262">
        <v>0</v>
      </c>
      <c r="G84" s="263">
        <f t="shared" si="24"/>
        <v>0</v>
      </c>
      <c r="H84" s="264">
        <v>0</v>
      </c>
      <c r="I84" s="265">
        <f t="shared" si="25"/>
        <v>0</v>
      </c>
      <c r="J84" s="264">
        <v>0</v>
      </c>
      <c r="K84" s="265">
        <f t="shared" si="26"/>
        <v>0</v>
      </c>
      <c r="O84" s="257">
        <v>2</v>
      </c>
      <c r="AA84" s="232">
        <v>1</v>
      </c>
      <c r="AB84" s="232">
        <v>7</v>
      </c>
      <c r="AC84" s="232">
        <v>7</v>
      </c>
      <c r="AZ84" s="232">
        <v>2</v>
      </c>
      <c r="BA84" s="232">
        <f t="shared" si="27"/>
        <v>0</v>
      </c>
      <c r="BB84" s="232">
        <f t="shared" si="28"/>
        <v>0</v>
      </c>
      <c r="BC84" s="232">
        <f t="shared" si="29"/>
        <v>0</v>
      </c>
      <c r="BD84" s="232">
        <f t="shared" si="30"/>
        <v>0</v>
      </c>
      <c r="BE84" s="232">
        <f t="shared" si="31"/>
        <v>0</v>
      </c>
      <c r="CA84" s="257">
        <v>1</v>
      </c>
      <c r="CB84" s="257">
        <v>7</v>
      </c>
    </row>
    <row r="85" spans="1:80">
      <c r="A85" s="258">
        <v>70</v>
      </c>
      <c r="B85" s="259" t="s">
        <v>1255</v>
      </c>
      <c r="C85" s="260" t="s">
        <v>1256</v>
      </c>
      <c r="D85" s="261" t="s">
        <v>240</v>
      </c>
      <c r="E85" s="262">
        <v>3</v>
      </c>
      <c r="F85" s="262">
        <v>0</v>
      </c>
      <c r="G85" s="263">
        <f t="shared" si="24"/>
        <v>0</v>
      </c>
      <c r="H85" s="264">
        <v>0</v>
      </c>
      <c r="I85" s="265">
        <f t="shared" si="25"/>
        <v>0</v>
      </c>
      <c r="J85" s="264">
        <v>0</v>
      </c>
      <c r="K85" s="265">
        <f t="shared" si="26"/>
        <v>0</v>
      </c>
      <c r="O85" s="257">
        <v>2</v>
      </c>
      <c r="AA85" s="232">
        <v>1</v>
      </c>
      <c r="AB85" s="232">
        <v>7</v>
      </c>
      <c r="AC85" s="232">
        <v>7</v>
      </c>
      <c r="AZ85" s="232">
        <v>2</v>
      </c>
      <c r="BA85" s="232">
        <f t="shared" si="27"/>
        <v>0</v>
      </c>
      <c r="BB85" s="232">
        <f t="shared" si="28"/>
        <v>0</v>
      </c>
      <c r="BC85" s="232">
        <f t="shared" si="29"/>
        <v>0</v>
      </c>
      <c r="BD85" s="232">
        <f t="shared" si="30"/>
        <v>0</v>
      </c>
      <c r="BE85" s="232">
        <f t="shared" si="31"/>
        <v>0</v>
      </c>
      <c r="CA85" s="257">
        <v>1</v>
      </c>
      <c r="CB85" s="257">
        <v>7</v>
      </c>
    </row>
    <row r="86" spans="1:80">
      <c r="A86" s="258">
        <v>71</v>
      </c>
      <c r="B86" s="259" t="s">
        <v>1257</v>
      </c>
      <c r="C86" s="260" t="s">
        <v>1258</v>
      </c>
      <c r="D86" s="261" t="s">
        <v>240</v>
      </c>
      <c r="E86" s="262">
        <v>3</v>
      </c>
      <c r="F86" s="262">
        <v>0</v>
      </c>
      <c r="G86" s="263">
        <f t="shared" si="24"/>
        <v>0</v>
      </c>
      <c r="H86" s="264">
        <v>0</v>
      </c>
      <c r="I86" s="265">
        <f t="shared" si="25"/>
        <v>0</v>
      </c>
      <c r="J86" s="264">
        <v>0</v>
      </c>
      <c r="K86" s="265">
        <f t="shared" si="26"/>
        <v>0</v>
      </c>
      <c r="O86" s="257">
        <v>2</v>
      </c>
      <c r="AA86" s="232">
        <v>1</v>
      </c>
      <c r="AB86" s="232">
        <v>7</v>
      </c>
      <c r="AC86" s="232">
        <v>7</v>
      </c>
      <c r="AZ86" s="232">
        <v>2</v>
      </c>
      <c r="BA86" s="232">
        <f t="shared" si="27"/>
        <v>0</v>
      </c>
      <c r="BB86" s="232">
        <f t="shared" si="28"/>
        <v>0</v>
      </c>
      <c r="BC86" s="232">
        <f t="shared" si="29"/>
        <v>0</v>
      </c>
      <c r="BD86" s="232">
        <f t="shared" si="30"/>
        <v>0</v>
      </c>
      <c r="BE86" s="232">
        <f t="shared" si="31"/>
        <v>0</v>
      </c>
      <c r="CA86" s="257">
        <v>1</v>
      </c>
      <c r="CB86" s="257">
        <v>7</v>
      </c>
    </row>
    <row r="87" spans="1:80">
      <c r="A87" s="258">
        <v>72</v>
      </c>
      <c r="B87" s="259" t="s">
        <v>1259</v>
      </c>
      <c r="C87" s="260" t="s">
        <v>1260</v>
      </c>
      <c r="D87" s="261" t="s">
        <v>115</v>
      </c>
      <c r="E87" s="262">
        <v>3</v>
      </c>
      <c r="F87" s="262">
        <v>0</v>
      </c>
      <c r="G87" s="263">
        <f t="shared" si="24"/>
        <v>0</v>
      </c>
      <c r="H87" s="264">
        <v>0</v>
      </c>
      <c r="I87" s="265">
        <f t="shared" si="25"/>
        <v>0</v>
      </c>
      <c r="J87" s="264">
        <v>0</v>
      </c>
      <c r="K87" s="265">
        <f t="shared" si="26"/>
        <v>0</v>
      </c>
      <c r="O87" s="257">
        <v>2</v>
      </c>
      <c r="AA87" s="232">
        <v>1</v>
      </c>
      <c r="AB87" s="232">
        <v>7</v>
      </c>
      <c r="AC87" s="232">
        <v>7</v>
      </c>
      <c r="AZ87" s="232">
        <v>2</v>
      </c>
      <c r="BA87" s="232">
        <f t="shared" si="27"/>
        <v>0</v>
      </c>
      <c r="BB87" s="232">
        <f t="shared" si="28"/>
        <v>0</v>
      </c>
      <c r="BC87" s="232">
        <f t="shared" si="29"/>
        <v>0</v>
      </c>
      <c r="BD87" s="232">
        <f t="shared" si="30"/>
        <v>0</v>
      </c>
      <c r="BE87" s="232">
        <f t="shared" si="31"/>
        <v>0</v>
      </c>
      <c r="CA87" s="257">
        <v>1</v>
      </c>
      <c r="CB87" s="257">
        <v>7</v>
      </c>
    </row>
    <row r="88" spans="1:80">
      <c r="A88" s="258">
        <v>73</v>
      </c>
      <c r="B88" s="259" t="s">
        <v>1261</v>
      </c>
      <c r="C88" s="260" t="s">
        <v>1262</v>
      </c>
      <c r="D88" s="261" t="s">
        <v>115</v>
      </c>
      <c r="E88" s="262">
        <v>4</v>
      </c>
      <c r="F88" s="262">
        <v>0</v>
      </c>
      <c r="G88" s="263">
        <f t="shared" si="24"/>
        <v>0</v>
      </c>
      <c r="H88" s="264">
        <v>0</v>
      </c>
      <c r="I88" s="265">
        <f t="shared" si="25"/>
        <v>0</v>
      </c>
      <c r="J88" s="264">
        <v>0</v>
      </c>
      <c r="K88" s="265">
        <f t="shared" si="26"/>
        <v>0</v>
      </c>
      <c r="O88" s="257">
        <v>2</v>
      </c>
      <c r="AA88" s="232">
        <v>1</v>
      </c>
      <c r="AB88" s="232">
        <v>7</v>
      </c>
      <c r="AC88" s="232">
        <v>7</v>
      </c>
      <c r="AZ88" s="232">
        <v>2</v>
      </c>
      <c r="BA88" s="232">
        <f t="shared" si="27"/>
        <v>0</v>
      </c>
      <c r="BB88" s="232">
        <f t="shared" si="28"/>
        <v>0</v>
      </c>
      <c r="BC88" s="232">
        <f t="shared" si="29"/>
        <v>0</v>
      </c>
      <c r="BD88" s="232">
        <f t="shared" si="30"/>
        <v>0</v>
      </c>
      <c r="BE88" s="232">
        <f t="shared" si="31"/>
        <v>0</v>
      </c>
      <c r="CA88" s="257">
        <v>1</v>
      </c>
      <c r="CB88" s="257">
        <v>7</v>
      </c>
    </row>
    <row r="89" spans="1:80">
      <c r="A89" s="258">
        <v>74</v>
      </c>
      <c r="B89" s="259" t="s">
        <v>1263</v>
      </c>
      <c r="C89" s="260" t="s">
        <v>1264</v>
      </c>
      <c r="D89" s="261" t="s">
        <v>115</v>
      </c>
      <c r="E89" s="262">
        <v>3</v>
      </c>
      <c r="F89" s="262">
        <v>0</v>
      </c>
      <c r="G89" s="263">
        <f t="shared" si="24"/>
        <v>0</v>
      </c>
      <c r="H89" s="264">
        <v>0</v>
      </c>
      <c r="I89" s="265">
        <f t="shared" si="25"/>
        <v>0</v>
      </c>
      <c r="J89" s="264">
        <v>0</v>
      </c>
      <c r="K89" s="265">
        <f t="shared" si="26"/>
        <v>0</v>
      </c>
      <c r="O89" s="257">
        <v>2</v>
      </c>
      <c r="AA89" s="232">
        <v>1</v>
      </c>
      <c r="AB89" s="232">
        <v>7</v>
      </c>
      <c r="AC89" s="232">
        <v>7</v>
      </c>
      <c r="AZ89" s="232">
        <v>2</v>
      </c>
      <c r="BA89" s="232">
        <f t="shared" si="27"/>
        <v>0</v>
      </c>
      <c r="BB89" s="232">
        <f t="shared" si="28"/>
        <v>0</v>
      </c>
      <c r="BC89" s="232">
        <f t="shared" si="29"/>
        <v>0</v>
      </c>
      <c r="BD89" s="232">
        <f t="shared" si="30"/>
        <v>0</v>
      </c>
      <c r="BE89" s="232">
        <f t="shared" si="31"/>
        <v>0</v>
      </c>
      <c r="CA89" s="257">
        <v>1</v>
      </c>
      <c r="CB89" s="257">
        <v>7</v>
      </c>
    </row>
    <row r="90" spans="1:80">
      <c r="A90" s="258">
        <v>75</v>
      </c>
      <c r="B90" s="259" t="s">
        <v>1265</v>
      </c>
      <c r="C90" s="260" t="s">
        <v>1266</v>
      </c>
      <c r="D90" s="261" t="s">
        <v>115</v>
      </c>
      <c r="E90" s="262">
        <v>3</v>
      </c>
      <c r="F90" s="262">
        <v>0</v>
      </c>
      <c r="G90" s="263">
        <f t="shared" si="24"/>
        <v>0</v>
      </c>
      <c r="H90" s="264">
        <v>0</v>
      </c>
      <c r="I90" s="265">
        <f t="shared" si="25"/>
        <v>0</v>
      </c>
      <c r="J90" s="264">
        <v>0</v>
      </c>
      <c r="K90" s="265">
        <f t="shared" si="26"/>
        <v>0</v>
      </c>
      <c r="O90" s="257">
        <v>2</v>
      </c>
      <c r="AA90" s="232">
        <v>1</v>
      </c>
      <c r="AB90" s="232">
        <v>7</v>
      </c>
      <c r="AC90" s="232">
        <v>7</v>
      </c>
      <c r="AZ90" s="232">
        <v>2</v>
      </c>
      <c r="BA90" s="232">
        <f t="shared" si="27"/>
        <v>0</v>
      </c>
      <c r="BB90" s="232">
        <f t="shared" si="28"/>
        <v>0</v>
      </c>
      <c r="BC90" s="232">
        <f t="shared" si="29"/>
        <v>0</v>
      </c>
      <c r="BD90" s="232">
        <f t="shared" si="30"/>
        <v>0</v>
      </c>
      <c r="BE90" s="232">
        <f t="shared" si="31"/>
        <v>0</v>
      </c>
      <c r="CA90" s="257">
        <v>1</v>
      </c>
      <c r="CB90" s="257">
        <v>7</v>
      </c>
    </row>
    <row r="91" spans="1:80" ht="20.399999999999999">
      <c r="A91" s="258">
        <v>76</v>
      </c>
      <c r="B91" s="259" t="s">
        <v>1267</v>
      </c>
      <c r="C91" s="260" t="s">
        <v>1268</v>
      </c>
      <c r="D91" s="261" t="s">
        <v>115</v>
      </c>
      <c r="E91" s="262">
        <v>29</v>
      </c>
      <c r="F91" s="262">
        <v>0</v>
      </c>
      <c r="G91" s="263">
        <f t="shared" si="24"/>
        <v>0</v>
      </c>
      <c r="H91" s="264">
        <v>0</v>
      </c>
      <c r="I91" s="265">
        <f t="shared" si="25"/>
        <v>0</v>
      </c>
      <c r="J91" s="264"/>
      <c r="K91" s="265">
        <f t="shared" si="26"/>
        <v>0</v>
      </c>
      <c r="O91" s="257">
        <v>2</v>
      </c>
      <c r="AA91" s="232">
        <v>12</v>
      </c>
      <c r="AB91" s="232">
        <v>0</v>
      </c>
      <c r="AC91" s="232">
        <v>76</v>
      </c>
      <c r="AZ91" s="232">
        <v>2</v>
      </c>
      <c r="BA91" s="232">
        <f t="shared" si="27"/>
        <v>0</v>
      </c>
      <c r="BB91" s="232">
        <f t="shared" si="28"/>
        <v>0</v>
      </c>
      <c r="BC91" s="232">
        <f t="shared" si="29"/>
        <v>0</v>
      </c>
      <c r="BD91" s="232">
        <f t="shared" si="30"/>
        <v>0</v>
      </c>
      <c r="BE91" s="232">
        <f t="shared" si="31"/>
        <v>0</v>
      </c>
      <c r="CA91" s="257">
        <v>12</v>
      </c>
      <c r="CB91" s="257">
        <v>0</v>
      </c>
    </row>
    <row r="92" spans="1:80">
      <c r="A92" s="258">
        <v>77</v>
      </c>
      <c r="B92" s="259" t="s">
        <v>1269</v>
      </c>
      <c r="C92" s="260" t="s">
        <v>1270</v>
      </c>
      <c r="D92" s="261" t="s">
        <v>115</v>
      </c>
      <c r="E92" s="262">
        <v>3</v>
      </c>
      <c r="F92" s="262">
        <v>0</v>
      </c>
      <c r="G92" s="263">
        <f t="shared" si="24"/>
        <v>0</v>
      </c>
      <c r="H92" s="264">
        <v>0</v>
      </c>
      <c r="I92" s="265">
        <f t="shared" si="25"/>
        <v>0</v>
      </c>
      <c r="J92" s="264"/>
      <c r="K92" s="265">
        <f t="shared" si="26"/>
        <v>0</v>
      </c>
      <c r="O92" s="257">
        <v>2</v>
      </c>
      <c r="AA92" s="232">
        <v>3</v>
      </c>
      <c r="AB92" s="232">
        <v>7</v>
      </c>
      <c r="AC92" s="232">
        <v>28656226</v>
      </c>
      <c r="AZ92" s="232">
        <v>2</v>
      </c>
      <c r="BA92" s="232">
        <f t="shared" si="27"/>
        <v>0</v>
      </c>
      <c r="BB92" s="232">
        <f t="shared" si="28"/>
        <v>0</v>
      </c>
      <c r="BC92" s="232">
        <f t="shared" si="29"/>
        <v>0</v>
      </c>
      <c r="BD92" s="232">
        <f t="shared" si="30"/>
        <v>0</v>
      </c>
      <c r="BE92" s="232">
        <f t="shared" si="31"/>
        <v>0</v>
      </c>
      <c r="CA92" s="257">
        <v>3</v>
      </c>
      <c r="CB92" s="257">
        <v>7</v>
      </c>
    </row>
    <row r="93" spans="1:80">
      <c r="A93" s="258">
        <v>78</v>
      </c>
      <c r="B93" s="259" t="s">
        <v>1271</v>
      </c>
      <c r="C93" s="260" t="s">
        <v>1272</v>
      </c>
      <c r="D93" s="261" t="s">
        <v>115</v>
      </c>
      <c r="E93" s="262">
        <v>3</v>
      </c>
      <c r="F93" s="262">
        <v>0</v>
      </c>
      <c r="G93" s="263">
        <f t="shared" si="24"/>
        <v>0</v>
      </c>
      <c r="H93" s="264">
        <v>0</v>
      </c>
      <c r="I93" s="265">
        <f t="shared" si="25"/>
        <v>0</v>
      </c>
      <c r="J93" s="264"/>
      <c r="K93" s="265">
        <f t="shared" si="26"/>
        <v>0</v>
      </c>
      <c r="O93" s="257">
        <v>2</v>
      </c>
      <c r="AA93" s="232">
        <v>3</v>
      </c>
      <c r="AB93" s="232">
        <v>7</v>
      </c>
      <c r="AC93" s="232">
        <v>28696751</v>
      </c>
      <c r="AZ93" s="232">
        <v>2</v>
      </c>
      <c r="BA93" s="232">
        <f t="shared" si="27"/>
        <v>0</v>
      </c>
      <c r="BB93" s="232">
        <f t="shared" si="28"/>
        <v>0</v>
      </c>
      <c r="BC93" s="232">
        <f t="shared" si="29"/>
        <v>0</v>
      </c>
      <c r="BD93" s="232">
        <f t="shared" si="30"/>
        <v>0</v>
      </c>
      <c r="BE93" s="232">
        <f t="shared" si="31"/>
        <v>0</v>
      </c>
      <c r="CA93" s="257">
        <v>3</v>
      </c>
      <c r="CB93" s="257">
        <v>7</v>
      </c>
    </row>
    <row r="94" spans="1:80">
      <c r="A94" s="258">
        <v>79</v>
      </c>
      <c r="B94" s="259" t="s">
        <v>1273</v>
      </c>
      <c r="C94" s="260" t="s">
        <v>1274</v>
      </c>
      <c r="D94" s="261" t="s">
        <v>115</v>
      </c>
      <c r="E94" s="262">
        <v>3</v>
      </c>
      <c r="F94" s="262">
        <v>0</v>
      </c>
      <c r="G94" s="263">
        <f t="shared" si="24"/>
        <v>0</v>
      </c>
      <c r="H94" s="264">
        <v>0</v>
      </c>
      <c r="I94" s="265">
        <f t="shared" si="25"/>
        <v>0</v>
      </c>
      <c r="J94" s="264"/>
      <c r="K94" s="265">
        <f t="shared" si="26"/>
        <v>0</v>
      </c>
      <c r="O94" s="257">
        <v>2</v>
      </c>
      <c r="AA94" s="232">
        <v>3</v>
      </c>
      <c r="AB94" s="232">
        <v>7</v>
      </c>
      <c r="AC94" s="232">
        <v>28696752</v>
      </c>
      <c r="AZ94" s="232">
        <v>2</v>
      </c>
      <c r="BA94" s="232">
        <f t="shared" si="27"/>
        <v>0</v>
      </c>
      <c r="BB94" s="232">
        <f t="shared" si="28"/>
        <v>0</v>
      </c>
      <c r="BC94" s="232">
        <f t="shared" si="29"/>
        <v>0</v>
      </c>
      <c r="BD94" s="232">
        <f t="shared" si="30"/>
        <v>0</v>
      </c>
      <c r="BE94" s="232">
        <f t="shared" si="31"/>
        <v>0</v>
      </c>
      <c r="CA94" s="257">
        <v>3</v>
      </c>
      <c r="CB94" s="257">
        <v>7</v>
      </c>
    </row>
    <row r="95" spans="1:80">
      <c r="A95" s="258">
        <v>80</v>
      </c>
      <c r="B95" s="259" t="s">
        <v>1275</v>
      </c>
      <c r="C95" s="260" t="s">
        <v>1276</v>
      </c>
      <c r="D95" s="261" t="s">
        <v>115</v>
      </c>
      <c r="E95" s="262">
        <v>3</v>
      </c>
      <c r="F95" s="262">
        <v>0</v>
      </c>
      <c r="G95" s="263">
        <f t="shared" si="24"/>
        <v>0</v>
      </c>
      <c r="H95" s="264">
        <v>0</v>
      </c>
      <c r="I95" s="265">
        <f t="shared" si="25"/>
        <v>0</v>
      </c>
      <c r="J95" s="264">
        <v>0</v>
      </c>
      <c r="K95" s="265">
        <f t="shared" si="26"/>
        <v>0</v>
      </c>
      <c r="O95" s="257">
        <v>2</v>
      </c>
      <c r="AA95" s="232">
        <v>1</v>
      </c>
      <c r="AB95" s="232">
        <v>7</v>
      </c>
      <c r="AC95" s="232">
        <v>7</v>
      </c>
      <c r="AZ95" s="232">
        <v>2</v>
      </c>
      <c r="BA95" s="232">
        <f t="shared" si="27"/>
        <v>0</v>
      </c>
      <c r="BB95" s="232">
        <f t="shared" si="28"/>
        <v>0</v>
      </c>
      <c r="BC95" s="232">
        <f t="shared" si="29"/>
        <v>0</v>
      </c>
      <c r="BD95" s="232">
        <f t="shared" si="30"/>
        <v>0</v>
      </c>
      <c r="BE95" s="232">
        <f t="shared" si="31"/>
        <v>0</v>
      </c>
      <c r="CA95" s="257">
        <v>1</v>
      </c>
      <c r="CB95" s="257">
        <v>7</v>
      </c>
    </row>
    <row r="96" spans="1:80">
      <c r="A96" s="258">
        <v>81</v>
      </c>
      <c r="B96" s="259" t="s">
        <v>1277</v>
      </c>
      <c r="C96" s="260" t="s">
        <v>1278</v>
      </c>
      <c r="D96" s="261" t="s">
        <v>115</v>
      </c>
      <c r="E96" s="262">
        <v>4</v>
      </c>
      <c r="F96" s="262">
        <v>0</v>
      </c>
      <c r="G96" s="263">
        <f t="shared" si="24"/>
        <v>0</v>
      </c>
      <c r="H96" s="264">
        <v>0</v>
      </c>
      <c r="I96" s="265">
        <f t="shared" si="25"/>
        <v>0</v>
      </c>
      <c r="J96" s="264"/>
      <c r="K96" s="265">
        <f t="shared" si="26"/>
        <v>0</v>
      </c>
      <c r="O96" s="257">
        <v>2</v>
      </c>
      <c r="AA96" s="232">
        <v>3</v>
      </c>
      <c r="AB96" s="232">
        <v>7</v>
      </c>
      <c r="AC96" s="232">
        <v>55145000</v>
      </c>
      <c r="AZ96" s="232">
        <v>2</v>
      </c>
      <c r="BA96" s="232">
        <f t="shared" si="27"/>
        <v>0</v>
      </c>
      <c r="BB96" s="232">
        <f t="shared" si="28"/>
        <v>0</v>
      </c>
      <c r="BC96" s="232">
        <f t="shared" si="29"/>
        <v>0</v>
      </c>
      <c r="BD96" s="232">
        <f t="shared" si="30"/>
        <v>0</v>
      </c>
      <c r="BE96" s="232">
        <f t="shared" si="31"/>
        <v>0</v>
      </c>
      <c r="CA96" s="257">
        <v>3</v>
      </c>
      <c r="CB96" s="257">
        <v>7</v>
      </c>
    </row>
    <row r="97" spans="1:80">
      <c r="A97" s="258">
        <v>82</v>
      </c>
      <c r="B97" s="259" t="s">
        <v>1279</v>
      </c>
      <c r="C97" s="260" t="s">
        <v>1280</v>
      </c>
      <c r="D97" s="261" t="s">
        <v>115</v>
      </c>
      <c r="E97" s="262">
        <v>3</v>
      </c>
      <c r="F97" s="262">
        <v>0</v>
      </c>
      <c r="G97" s="263">
        <f t="shared" si="24"/>
        <v>0</v>
      </c>
      <c r="H97" s="264">
        <v>0</v>
      </c>
      <c r="I97" s="265">
        <f t="shared" si="25"/>
        <v>0</v>
      </c>
      <c r="J97" s="264"/>
      <c r="K97" s="265">
        <f t="shared" si="26"/>
        <v>0</v>
      </c>
      <c r="O97" s="257">
        <v>2</v>
      </c>
      <c r="AA97" s="232">
        <v>3</v>
      </c>
      <c r="AB97" s="232">
        <v>7</v>
      </c>
      <c r="AC97" s="232">
        <v>55145019</v>
      </c>
      <c r="AZ97" s="232">
        <v>2</v>
      </c>
      <c r="BA97" s="232">
        <f t="shared" si="27"/>
        <v>0</v>
      </c>
      <c r="BB97" s="232">
        <f t="shared" si="28"/>
        <v>0</v>
      </c>
      <c r="BC97" s="232">
        <f t="shared" si="29"/>
        <v>0</v>
      </c>
      <c r="BD97" s="232">
        <f t="shared" si="30"/>
        <v>0</v>
      </c>
      <c r="BE97" s="232">
        <f t="shared" si="31"/>
        <v>0</v>
      </c>
      <c r="CA97" s="257">
        <v>3</v>
      </c>
      <c r="CB97" s="257">
        <v>7</v>
      </c>
    </row>
    <row r="98" spans="1:80">
      <c r="A98" s="258">
        <v>83</v>
      </c>
      <c r="B98" s="259" t="s">
        <v>1281</v>
      </c>
      <c r="C98" s="260" t="s">
        <v>1282</v>
      </c>
      <c r="D98" s="261" t="s">
        <v>115</v>
      </c>
      <c r="E98" s="262">
        <v>3</v>
      </c>
      <c r="F98" s="262">
        <v>0</v>
      </c>
      <c r="G98" s="263">
        <f t="shared" si="24"/>
        <v>0</v>
      </c>
      <c r="H98" s="264">
        <v>0</v>
      </c>
      <c r="I98" s="265">
        <f t="shared" si="25"/>
        <v>0</v>
      </c>
      <c r="J98" s="264">
        <v>0</v>
      </c>
      <c r="K98" s="265">
        <f t="shared" si="26"/>
        <v>0</v>
      </c>
      <c r="O98" s="257">
        <v>2</v>
      </c>
      <c r="AA98" s="232">
        <v>1</v>
      </c>
      <c r="AB98" s="232">
        <v>7</v>
      </c>
      <c r="AC98" s="232">
        <v>7</v>
      </c>
      <c r="AZ98" s="232">
        <v>2</v>
      </c>
      <c r="BA98" s="232">
        <f t="shared" si="27"/>
        <v>0</v>
      </c>
      <c r="BB98" s="232">
        <f t="shared" si="28"/>
        <v>0</v>
      </c>
      <c r="BC98" s="232">
        <f t="shared" si="29"/>
        <v>0</v>
      </c>
      <c r="BD98" s="232">
        <f t="shared" si="30"/>
        <v>0</v>
      </c>
      <c r="BE98" s="232">
        <f t="shared" si="31"/>
        <v>0</v>
      </c>
      <c r="CA98" s="257">
        <v>1</v>
      </c>
      <c r="CB98" s="257">
        <v>7</v>
      </c>
    </row>
    <row r="99" spans="1:80">
      <c r="A99" s="258">
        <v>84</v>
      </c>
      <c r="B99" s="259" t="s">
        <v>1283</v>
      </c>
      <c r="C99" s="260" t="s">
        <v>1284</v>
      </c>
      <c r="D99" s="261" t="s">
        <v>115</v>
      </c>
      <c r="E99" s="262">
        <v>3</v>
      </c>
      <c r="F99" s="262">
        <v>0</v>
      </c>
      <c r="G99" s="263">
        <f t="shared" si="24"/>
        <v>0</v>
      </c>
      <c r="H99" s="264">
        <v>0</v>
      </c>
      <c r="I99" s="265">
        <f t="shared" si="25"/>
        <v>0</v>
      </c>
      <c r="J99" s="264"/>
      <c r="K99" s="265">
        <f t="shared" si="26"/>
        <v>0</v>
      </c>
      <c r="O99" s="257">
        <v>2</v>
      </c>
      <c r="AA99" s="232">
        <v>3</v>
      </c>
      <c r="AB99" s="232">
        <v>7</v>
      </c>
      <c r="AC99" s="232">
        <v>55162325</v>
      </c>
      <c r="AZ99" s="232">
        <v>2</v>
      </c>
      <c r="BA99" s="232">
        <f t="shared" si="27"/>
        <v>0</v>
      </c>
      <c r="BB99" s="232">
        <f t="shared" si="28"/>
        <v>0</v>
      </c>
      <c r="BC99" s="232">
        <f t="shared" si="29"/>
        <v>0</v>
      </c>
      <c r="BD99" s="232">
        <f t="shared" si="30"/>
        <v>0</v>
      </c>
      <c r="BE99" s="232">
        <f t="shared" si="31"/>
        <v>0</v>
      </c>
      <c r="CA99" s="257">
        <v>3</v>
      </c>
      <c r="CB99" s="257">
        <v>7</v>
      </c>
    </row>
    <row r="100" spans="1:80">
      <c r="A100" s="258">
        <v>85</v>
      </c>
      <c r="B100" s="259" t="s">
        <v>1285</v>
      </c>
      <c r="C100" s="260" t="s">
        <v>1286</v>
      </c>
      <c r="D100" s="261" t="s">
        <v>115</v>
      </c>
      <c r="E100" s="262">
        <v>4</v>
      </c>
      <c r="F100" s="262">
        <v>0</v>
      </c>
      <c r="G100" s="263">
        <f t="shared" si="24"/>
        <v>0</v>
      </c>
      <c r="H100" s="264">
        <v>0</v>
      </c>
      <c r="I100" s="265">
        <f t="shared" si="25"/>
        <v>0</v>
      </c>
      <c r="J100" s="264"/>
      <c r="K100" s="265">
        <f t="shared" si="26"/>
        <v>0</v>
      </c>
      <c r="O100" s="257">
        <v>2</v>
      </c>
      <c r="AA100" s="232">
        <v>3</v>
      </c>
      <c r="AB100" s="232">
        <v>7</v>
      </c>
      <c r="AC100" s="232" t="s">
        <v>1285</v>
      </c>
      <c r="AZ100" s="232">
        <v>2</v>
      </c>
      <c r="BA100" s="232">
        <f t="shared" si="27"/>
        <v>0</v>
      </c>
      <c r="BB100" s="232">
        <f t="shared" si="28"/>
        <v>0</v>
      </c>
      <c r="BC100" s="232">
        <f t="shared" si="29"/>
        <v>0</v>
      </c>
      <c r="BD100" s="232">
        <f t="shared" si="30"/>
        <v>0</v>
      </c>
      <c r="BE100" s="232">
        <f t="shared" si="31"/>
        <v>0</v>
      </c>
      <c r="CA100" s="257">
        <v>3</v>
      </c>
      <c r="CB100" s="257">
        <v>7</v>
      </c>
    </row>
    <row r="101" spans="1:80">
      <c r="A101" s="258">
        <v>86</v>
      </c>
      <c r="B101" s="259" t="s">
        <v>1287</v>
      </c>
      <c r="C101" s="260" t="s">
        <v>1288</v>
      </c>
      <c r="D101" s="261" t="s">
        <v>115</v>
      </c>
      <c r="E101" s="262">
        <v>3</v>
      </c>
      <c r="F101" s="262">
        <v>0</v>
      </c>
      <c r="G101" s="263">
        <f t="shared" si="24"/>
        <v>0</v>
      </c>
      <c r="H101" s="264">
        <v>0</v>
      </c>
      <c r="I101" s="265">
        <f t="shared" si="25"/>
        <v>0</v>
      </c>
      <c r="J101" s="264"/>
      <c r="K101" s="265">
        <f t="shared" si="26"/>
        <v>0</v>
      </c>
      <c r="O101" s="257">
        <v>2</v>
      </c>
      <c r="AA101" s="232">
        <v>3</v>
      </c>
      <c r="AB101" s="232">
        <v>7</v>
      </c>
      <c r="AC101" s="232" t="s">
        <v>1287</v>
      </c>
      <c r="AZ101" s="232">
        <v>2</v>
      </c>
      <c r="BA101" s="232">
        <f t="shared" si="27"/>
        <v>0</v>
      </c>
      <c r="BB101" s="232">
        <f t="shared" si="28"/>
        <v>0</v>
      </c>
      <c r="BC101" s="232">
        <f t="shared" si="29"/>
        <v>0</v>
      </c>
      <c r="BD101" s="232">
        <f t="shared" si="30"/>
        <v>0</v>
      </c>
      <c r="BE101" s="232">
        <f t="shared" si="31"/>
        <v>0</v>
      </c>
      <c r="CA101" s="257">
        <v>3</v>
      </c>
      <c r="CB101" s="257">
        <v>7</v>
      </c>
    </row>
    <row r="102" spans="1:80">
      <c r="A102" s="258">
        <v>87</v>
      </c>
      <c r="B102" s="259" t="s">
        <v>1289</v>
      </c>
      <c r="C102" s="260" t="s">
        <v>1290</v>
      </c>
      <c r="D102" s="261" t="s">
        <v>115</v>
      </c>
      <c r="E102" s="262">
        <v>6</v>
      </c>
      <c r="F102" s="262">
        <v>0</v>
      </c>
      <c r="G102" s="263">
        <f t="shared" si="24"/>
        <v>0</v>
      </c>
      <c r="H102" s="264">
        <v>0</v>
      </c>
      <c r="I102" s="265">
        <f t="shared" si="25"/>
        <v>0</v>
      </c>
      <c r="J102" s="264"/>
      <c r="K102" s="265">
        <f t="shared" si="26"/>
        <v>0</v>
      </c>
      <c r="O102" s="257">
        <v>2</v>
      </c>
      <c r="AA102" s="232">
        <v>3</v>
      </c>
      <c r="AB102" s="232">
        <v>7</v>
      </c>
      <c r="AC102" s="232" t="s">
        <v>1289</v>
      </c>
      <c r="AZ102" s="232">
        <v>2</v>
      </c>
      <c r="BA102" s="232">
        <f t="shared" si="27"/>
        <v>0</v>
      </c>
      <c r="BB102" s="232">
        <f t="shared" si="28"/>
        <v>0</v>
      </c>
      <c r="BC102" s="232">
        <f t="shared" si="29"/>
        <v>0</v>
      </c>
      <c r="BD102" s="232">
        <f t="shared" si="30"/>
        <v>0</v>
      </c>
      <c r="BE102" s="232">
        <f t="shared" si="31"/>
        <v>0</v>
      </c>
      <c r="CA102" s="257">
        <v>3</v>
      </c>
      <c r="CB102" s="257">
        <v>7</v>
      </c>
    </row>
    <row r="103" spans="1:80">
      <c r="A103" s="258">
        <v>88</v>
      </c>
      <c r="B103" s="259" t="s">
        <v>1291</v>
      </c>
      <c r="C103" s="260" t="s">
        <v>1292</v>
      </c>
      <c r="D103" s="261" t="s">
        <v>115</v>
      </c>
      <c r="E103" s="262">
        <v>3</v>
      </c>
      <c r="F103" s="262">
        <v>0</v>
      </c>
      <c r="G103" s="263">
        <f t="shared" si="24"/>
        <v>0</v>
      </c>
      <c r="H103" s="264">
        <v>0</v>
      </c>
      <c r="I103" s="265">
        <f t="shared" si="25"/>
        <v>0</v>
      </c>
      <c r="J103" s="264"/>
      <c r="K103" s="265">
        <f t="shared" si="26"/>
        <v>0</v>
      </c>
      <c r="O103" s="257">
        <v>2</v>
      </c>
      <c r="AA103" s="232">
        <v>3</v>
      </c>
      <c r="AB103" s="232">
        <v>7</v>
      </c>
      <c r="AC103" s="232" t="s">
        <v>1291</v>
      </c>
      <c r="AZ103" s="232">
        <v>2</v>
      </c>
      <c r="BA103" s="232">
        <f t="shared" si="27"/>
        <v>0</v>
      </c>
      <c r="BB103" s="232">
        <f t="shared" si="28"/>
        <v>0</v>
      </c>
      <c r="BC103" s="232">
        <f t="shared" si="29"/>
        <v>0</v>
      </c>
      <c r="BD103" s="232">
        <f t="shared" si="30"/>
        <v>0</v>
      </c>
      <c r="BE103" s="232">
        <f t="shared" si="31"/>
        <v>0</v>
      </c>
      <c r="CA103" s="257">
        <v>3</v>
      </c>
      <c r="CB103" s="257">
        <v>7</v>
      </c>
    </row>
    <row r="104" spans="1:80">
      <c r="A104" s="258">
        <v>89</v>
      </c>
      <c r="B104" s="259" t="s">
        <v>1293</v>
      </c>
      <c r="C104" s="260" t="s">
        <v>1294</v>
      </c>
      <c r="D104" s="261" t="s">
        <v>115</v>
      </c>
      <c r="E104" s="262">
        <v>3</v>
      </c>
      <c r="F104" s="262">
        <v>0</v>
      </c>
      <c r="G104" s="263">
        <f t="shared" si="24"/>
        <v>0</v>
      </c>
      <c r="H104" s="264">
        <v>0</v>
      </c>
      <c r="I104" s="265">
        <f t="shared" si="25"/>
        <v>0</v>
      </c>
      <c r="J104" s="264">
        <v>0</v>
      </c>
      <c r="K104" s="265">
        <f t="shared" si="26"/>
        <v>0</v>
      </c>
      <c r="O104" s="257">
        <v>2</v>
      </c>
      <c r="AA104" s="232">
        <v>1</v>
      </c>
      <c r="AB104" s="232">
        <v>7</v>
      </c>
      <c r="AC104" s="232">
        <v>7</v>
      </c>
      <c r="AZ104" s="232">
        <v>2</v>
      </c>
      <c r="BA104" s="232">
        <f t="shared" si="27"/>
        <v>0</v>
      </c>
      <c r="BB104" s="232">
        <f t="shared" si="28"/>
        <v>0</v>
      </c>
      <c r="BC104" s="232">
        <f t="shared" si="29"/>
        <v>0</v>
      </c>
      <c r="BD104" s="232">
        <f t="shared" si="30"/>
        <v>0</v>
      </c>
      <c r="BE104" s="232">
        <f t="shared" si="31"/>
        <v>0</v>
      </c>
      <c r="CA104" s="257">
        <v>1</v>
      </c>
      <c r="CB104" s="257">
        <v>7</v>
      </c>
    </row>
    <row r="105" spans="1:80">
      <c r="A105" s="258">
        <v>90</v>
      </c>
      <c r="B105" s="259" t="s">
        <v>1295</v>
      </c>
      <c r="C105" s="260" t="s">
        <v>1296</v>
      </c>
      <c r="D105" s="261" t="s">
        <v>115</v>
      </c>
      <c r="E105" s="262">
        <v>3</v>
      </c>
      <c r="F105" s="262">
        <v>0</v>
      </c>
      <c r="G105" s="263">
        <f t="shared" si="24"/>
        <v>0</v>
      </c>
      <c r="H105" s="264">
        <v>0</v>
      </c>
      <c r="I105" s="265">
        <f t="shared" si="25"/>
        <v>0</v>
      </c>
      <c r="J105" s="264"/>
      <c r="K105" s="265">
        <f t="shared" si="26"/>
        <v>0</v>
      </c>
      <c r="O105" s="257">
        <v>2</v>
      </c>
      <c r="AA105" s="232">
        <v>3</v>
      </c>
      <c r="AB105" s="232">
        <v>7</v>
      </c>
      <c r="AC105" s="232" t="s">
        <v>1295</v>
      </c>
      <c r="AZ105" s="232">
        <v>2</v>
      </c>
      <c r="BA105" s="232">
        <f t="shared" si="27"/>
        <v>0</v>
      </c>
      <c r="BB105" s="232">
        <f t="shared" si="28"/>
        <v>0</v>
      </c>
      <c r="BC105" s="232">
        <f t="shared" si="29"/>
        <v>0</v>
      </c>
      <c r="BD105" s="232">
        <f t="shared" si="30"/>
        <v>0</v>
      </c>
      <c r="BE105" s="232">
        <f t="shared" si="31"/>
        <v>0</v>
      </c>
      <c r="CA105" s="257">
        <v>3</v>
      </c>
      <c r="CB105" s="257">
        <v>7</v>
      </c>
    </row>
    <row r="106" spans="1:80">
      <c r="A106" s="258">
        <v>91</v>
      </c>
      <c r="B106" s="259" t="s">
        <v>1297</v>
      </c>
      <c r="C106" s="260" t="s">
        <v>1298</v>
      </c>
      <c r="D106" s="261" t="s">
        <v>115</v>
      </c>
      <c r="E106" s="262">
        <v>3</v>
      </c>
      <c r="F106" s="262">
        <v>0</v>
      </c>
      <c r="G106" s="263">
        <f t="shared" si="24"/>
        <v>0</v>
      </c>
      <c r="H106" s="264">
        <v>0</v>
      </c>
      <c r="I106" s="265">
        <f t="shared" si="25"/>
        <v>0</v>
      </c>
      <c r="J106" s="264"/>
      <c r="K106" s="265">
        <f t="shared" si="26"/>
        <v>0</v>
      </c>
      <c r="O106" s="257">
        <v>2</v>
      </c>
      <c r="AA106" s="232">
        <v>3</v>
      </c>
      <c r="AB106" s="232">
        <v>7</v>
      </c>
      <c r="AC106" s="232">
        <v>55231346</v>
      </c>
      <c r="AZ106" s="232">
        <v>2</v>
      </c>
      <c r="BA106" s="232">
        <f t="shared" si="27"/>
        <v>0</v>
      </c>
      <c r="BB106" s="232">
        <f t="shared" si="28"/>
        <v>0</v>
      </c>
      <c r="BC106" s="232">
        <f t="shared" si="29"/>
        <v>0</v>
      </c>
      <c r="BD106" s="232">
        <f t="shared" si="30"/>
        <v>0</v>
      </c>
      <c r="BE106" s="232">
        <f t="shared" si="31"/>
        <v>0</v>
      </c>
      <c r="CA106" s="257">
        <v>3</v>
      </c>
      <c r="CB106" s="257">
        <v>7</v>
      </c>
    </row>
    <row r="107" spans="1:80">
      <c r="A107" s="258">
        <v>92</v>
      </c>
      <c r="B107" s="259" t="s">
        <v>1299</v>
      </c>
      <c r="C107" s="260" t="s">
        <v>1300</v>
      </c>
      <c r="D107" s="261" t="s">
        <v>115</v>
      </c>
      <c r="E107" s="262">
        <v>3</v>
      </c>
      <c r="F107" s="262">
        <v>0</v>
      </c>
      <c r="G107" s="263">
        <f t="shared" si="24"/>
        <v>0</v>
      </c>
      <c r="H107" s="264">
        <v>0</v>
      </c>
      <c r="I107" s="265">
        <f t="shared" si="25"/>
        <v>0</v>
      </c>
      <c r="J107" s="264"/>
      <c r="K107" s="265">
        <f t="shared" si="26"/>
        <v>0</v>
      </c>
      <c r="O107" s="257">
        <v>2</v>
      </c>
      <c r="AA107" s="232">
        <v>3</v>
      </c>
      <c r="AB107" s="232">
        <v>7</v>
      </c>
      <c r="AC107" s="232" t="s">
        <v>1299</v>
      </c>
      <c r="AZ107" s="232">
        <v>2</v>
      </c>
      <c r="BA107" s="232">
        <f t="shared" si="27"/>
        <v>0</v>
      </c>
      <c r="BB107" s="232">
        <f t="shared" si="28"/>
        <v>0</v>
      </c>
      <c r="BC107" s="232">
        <f t="shared" si="29"/>
        <v>0</v>
      </c>
      <c r="BD107" s="232">
        <f t="shared" si="30"/>
        <v>0</v>
      </c>
      <c r="BE107" s="232">
        <f t="shared" si="31"/>
        <v>0</v>
      </c>
      <c r="CA107" s="257">
        <v>3</v>
      </c>
      <c r="CB107" s="257">
        <v>7</v>
      </c>
    </row>
    <row r="108" spans="1:80">
      <c r="A108" s="258">
        <v>93</v>
      </c>
      <c r="B108" s="259" t="s">
        <v>1301</v>
      </c>
      <c r="C108" s="260" t="s">
        <v>1302</v>
      </c>
      <c r="D108" s="261" t="s">
        <v>115</v>
      </c>
      <c r="E108" s="262">
        <v>3</v>
      </c>
      <c r="F108" s="262">
        <v>0</v>
      </c>
      <c r="G108" s="263">
        <f t="shared" si="24"/>
        <v>0</v>
      </c>
      <c r="H108" s="264">
        <v>0</v>
      </c>
      <c r="I108" s="265">
        <f t="shared" si="25"/>
        <v>0</v>
      </c>
      <c r="J108" s="264"/>
      <c r="K108" s="265">
        <f t="shared" si="26"/>
        <v>0</v>
      </c>
      <c r="O108" s="257">
        <v>2</v>
      </c>
      <c r="AA108" s="232">
        <v>3</v>
      </c>
      <c r="AB108" s="232">
        <v>7</v>
      </c>
      <c r="AC108" s="232" t="s">
        <v>1301</v>
      </c>
      <c r="AZ108" s="232">
        <v>2</v>
      </c>
      <c r="BA108" s="232">
        <f t="shared" si="27"/>
        <v>0</v>
      </c>
      <c r="BB108" s="232">
        <f t="shared" si="28"/>
        <v>0</v>
      </c>
      <c r="BC108" s="232">
        <f t="shared" si="29"/>
        <v>0</v>
      </c>
      <c r="BD108" s="232">
        <f t="shared" si="30"/>
        <v>0</v>
      </c>
      <c r="BE108" s="232">
        <f t="shared" si="31"/>
        <v>0</v>
      </c>
      <c r="CA108" s="257">
        <v>3</v>
      </c>
      <c r="CB108" s="257">
        <v>7</v>
      </c>
    </row>
    <row r="109" spans="1:80">
      <c r="A109" s="258">
        <v>94</v>
      </c>
      <c r="B109" s="259" t="s">
        <v>1303</v>
      </c>
      <c r="C109" s="260" t="s">
        <v>1304</v>
      </c>
      <c r="D109" s="261" t="s">
        <v>115</v>
      </c>
      <c r="E109" s="262">
        <v>1</v>
      </c>
      <c r="F109" s="262">
        <v>0</v>
      </c>
      <c r="G109" s="263">
        <f t="shared" si="24"/>
        <v>0</v>
      </c>
      <c r="H109" s="264">
        <v>0</v>
      </c>
      <c r="I109" s="265">
        <f t="shared" si="25"/>
        <v>0</v>
      </c>
      <c r="J109" s="264"/>
      <c r="K109" s="265">
        <f t="shared" si="26"/>
        <v>0</v>
      </c>
      <c r="O109" s="257">
        <v>2</v>
      </c>
      <c r="AA109" s="232">
        <v>3</v>
      </c>
      <c r="AB109" s="232">
        <v>7</v>
      </c>
      <c r="AC109" s="232">
        <v>64221370</v>
      </c>
      <c r="AZ109" s="232">
        <v>2</v>
      </c>
      <c r="BA109" s="232">
        <f t="shared" si="27"/>
        <v>0</v>
      </c>
      <c r="BB109" s="232">
        <f t="shared" si="28"/>
        <v>0</v>
      </c>
      <c r="BC109" s="232">
        <f t="shared" si="29"/>
        <v>0</v>
      </c>
      <c r="BD109" s="232">
        <f t="shared" si="30"/>
        <v>0</v>
      </c>
      <c r="BE109" s="232">
        <f t="shared" si="31"/>
        <v>0</v>
      </c>
      <c r="CA109" s="257">
        <v>3</v>
      </c>
      <c r="CB109" s="257">
        <v>7</v>
      </c>
    </row>
    <row r="110" spans="1:80">
      <c r="A110" s="258">
        <v>95</v>
      </c>
      <c r="B110" s="259" t="s">
        <v>1305</v>
      </c>
      <c r="C110" s="260" t="s">
        <v>1306</v>
      </c>
      <c r="D110" s="261" t="s">
        <v>115</v>
      </c>
      <c r="E110" s="262">
        <v>3</v>
      </c>
      <c r="F110" s="262">
        <v>0</v>
      </c>
      <c r="G110" s="263">
        <f t="shared" si="24"/>
        <v>0</v>
      </c>
      <c r="H110" s="264">
        <v>0</v>
      </c>
      <c r="I110" s="265">
        <f t="shared" si="25"/>
        <v>0</v>
      </c>
      <c r="J110" s="264"/>
      <c r="K110" s="265">
        <f t="shared" si="26"/>
        <v>0</v>
      </c>
      <c r="O110" s="257">
        <v>2</v>
      </c>
      <c r="AA110" s="232">
        <v>3</v>
      </c>
      <c r="AB110" s="232">
        <v>7</v>
      </c>
      <c r="AC110" s="232">
        <v>64240053</v>
      </c>
      <c r="AZ110" s="232">
        <v>2</v>
      </c>
      <c r="BA110" s="232">
        <f t="shared" si="27"/>
        <v>0</v>
      </c>
      <c r="BB110" s="232">
        <f t="shared" si="28"/>
        <v>0</v>
      </c>
      <c r="BC110" s="232">
        <f t="shared" si="29"/>
        <v>0</v>
      </c>
      <c r="BD110" s="232">
        <f t="shared" si="30"/>
        <v>0</v>
      </c>
      <c r="BE110" s="232">
        <f t="shared" si="31"/>
        <v>0</v>
      </c>
      <c r="CA110" s="257">
        <v>3</v>
      </c>
      <c r="CB110" s="257">
        <v>7</v>
      </c>
    </row>
    <row r="111" spans="1:80">
      <c r="A111" s="258">
        <v>96</v>
      </c>
      <c r="B111" s="259" t="s">
        <v>1307</v>
      </c>
      <c r="C111" s="260" t="s">
        <v>1308</v>
      </c>
      <c r="D111" s="261" t="s">
        <v>1309</v>
      </c>
      <c r="E111" s="262">
        <v>4</v>
      </c>
      <c r="F111" s="262">
        <v>0</v>
      </c>
      <c r="G111" s="263">
        <f t="shared" si="24"/>
        <v>0</v>
      </c>
      <c r="H111" s="264">
        <v>0</v>
      </c>
      <c r="I111" s="265">
        <f t="shared" si="25"/>
        <v>0</v>
      </c>
      <c r="J111" s="264"/>
      <c r="K111" s="265">
        <f t="shared" si="26"/>
        <v>0</v>
      </c>
      <c r="O111" s="257">
        <v>2</v>
      </c>
      <c r="AA111" s="232">
        <v>3</v>
      </c>
      <c r="AB111" s="232">
        <v>7</v>
      </c>
      <c r="AC111" s="232">
        <v>64286105</v>
      </c>
      <c r="AZ111" s="232">
        <v>2</v>
      </c>
      <c r="BA111" s="232">
        <f t="shared" si="27"/>
        <v>0</v>
      </c>
      <c r="BB111" s="232">
        <f t="shared" si="28"/>
        <v>0</v>
      </c>
      <c r="BC111" s="232">
        <f t="shared" si="29"/>
        <v>0</v>
      </c>
      <c r="BD111" s="232">
        <f t="shared" si="30"/>
        <v>0</v>
      </c>
      <c r="BE111" s="232">
        <f t="shared" si="31"/>
        <v>0</v>
      </c>
      <c r="CA111" s="257">
        <v>3</v>
      </c>
      <c r="CB111" s="257">
        <v>7</v>
      </c>
    </row>
    <row r="112" spans="1:80">
      <c r="A112" s="258">
        <v>97</v>
      </c>
      <c r="B112" s="259" t="s">
        <v>1310</v>
      </c>
      <c r="C112" s="260" t="s">
        <v>1311</v>
      </c>
      <c r="D112" s="261" t="s">
        <v>115</v>
      </c>
      <c r="E112" s="262">
        <v>3</v>
      </c>
      <c r="F112" s="262">
        <v>0</v>
      </c>
      <c r="G112" s="263">
        <f t="shared" si="24"/>
        <v>0</v>
      </c>
      <c r="H112" s="264">
        <v>0</v>
      </c>
      <c r="I112" s="265">
        <f t="shared" si="25"/>
        <v>0</v>
      </c>
      <c r="J112" s="264"/>
      <c r="K112" s="265">
        <f t="shared" si="26"/>
        <v>0</v>
      </c>
      <c r="O112" s="257">
        <v>2</v>
      </c>
      <c r="AA112" s="232">
        <v>3</v>
      </c>
      <c r="AB112" s="232">
        <v>7</v>
      </c>
      <c r="AC112" s="232">
        <v>64291560</v>
      </c>
      <c r="AZ112" s="232">
        <v>2</v>
      </c>
      <c r="BA112" s="232">
        <f t="shared" si="27"/>
        <v>0</v>
      </c>
      <c r="BB112" s="232">
        <f t="shared" si="28"/>
        <v>0</v>
      </c>
      <c r="BC112" s="232">
        <f t="shared" si="29"/>
        <v>0</v>
      </c>
      <c r="BD112" s="232">
        <f t="shared" si="30"/>
        <v>0</v>
      </c>
      <c r="BE112" s="232">
        <f t="shared" si="31"/>
        <v>0</v>
      </c>
      <c r="CA112" s="257">
        <v>3</v>
      </c>
      <c r="CB112" s="257">
        <v>7</v>
      </c>
    </row>
    <row r="113" spans="1:80">
      <c r="A113" s="258">
        <v>98</v>
      </c>
      <c r="B113" s="259" t="s">
        <v>1312</v>
      </c>
      <c r="C113" s="260" t="s">
        <v>1313</v>
      </c>
      <c r="D113" s="261" t="s">
        <v>12</v>
      </c>
      <c r="E113" s="262">
        <v>1713.0473999999999</v>
      </c>
      <c r="F113" s="262">
        <v>0</v>
      </c>
      <c r="G113" s="263">
        <f t="shared" si="24"/>
        <v>0</v>
      </c>
      <c r="H113" s="264">
        <v>0</v>
      </c>
      <c r="I113" s="265">
        <f t="shared" si="25"/>
        <v>0</v>
      </c>
      <c r="J113" s="264">
        <v>0</v>
      </c>
      <c r="K113" s="265">
        <f t="shared" si="26"/>
        <v>0</v>
      </c>
      <c r="O113" s="257">
        <v>2</v>
      </c>
      <c r="AA113" s="232">
        <v>1</v>
      </c>
      <c r="AB113" s="232">
        <v>7</v>
      </c>
      <c r="AC113" s="232">
        <v>7</v>
      </c>
      <c r="AZ113" s="232">
        <v>2</v>
      </c>
      <c r="BA113" s="232">
        <f t="shared" si="27"/>
        <v>0</v>
      </c>
      <c r="BB113" s="232">
        <f t="shared" si="28"/>
        <v>0</v>
      </c>
      <c r="BC113" s="232">
        <f t="shared" si="29"/>
        <v>0</v>
      </c>
      <c r="BD113" s="232">
        <f t="shared" si="30"/>
        <v>0</v>
      </c>
      <c r="BE113" s="232">
        <f t="shared" si="31"/>
        <v>0</v>
      </c>
      <c r="CA113" s="257">
        <v>1</v>
      </c>
      <c r="CB113" s="257">
        <v>7</v>
      </c>
    </row>
    <row r="114" spans="1:80">
      <c r="A114" s="275"/>
      <c r="B114" s="276" t="s">
        <v>101</v>
      </c>
      <c r="C114" s="277" t="s">
        <v>1016</v>
      </c>
      <c r="D114" s="278"/>
      <c r="E114" s="279"/>
      <c r="F114" s="280"/>
      <c r="G114" s="281">
        <f>SUM(G78:G113)</f>
        <v>0</v>
      </c>
      <c r="H114" s="282"/>
      <c r="I114" s="283">
        <f>SUM(I78:I113)</f>
        <v>0</v>
      </c>
      <c r="J114" s="282"/>
      <c r="K114" s="283">
        <f>SUM(K78:K113)</f>
        <v>0</v>
      </c>
      <c r="O114" s="257">
        <v>4</v>
      </c>
      <c r="BA114" s="284">
        <f>SUM(BA78:BA113)</f>
        <v>0</v>
      </c>
      <c r="BB114" s="284">
        <f>SUM(BB78:BB113)</f>
        <v>0</v>
      </c>
      <c r="BC114" s="284">
        <f>SUM(BC78:BC113)</f>
        <v>0</v>
      </c>
      <c r="BD114" s="284">
        <f>SUM(BD78:BD113)</f>
        <v>0</v>
      </c>
      <c r="BE114" s="284">
        <f>SUM(BE78:BE113)</f>
        <v>0</v>
      </c>
    </row>
    <row r="115" spans="1:80">
      <c r="A115" s="247" t="s">
        <v>97</v>
      </c>
      <c r="B115" s="248" t="s">
        <v>1314</v>
      </c>
      <c r="C115" s="249" t="s">
        <v>1315</v>
      </c>
      <c r="D115" s="250"/>
      <c r="E115" s="251"/>
      <c r="F115" s="251"/>
      <c r="G115" s="252"/>
      <c r="H115" s="253"/>
      <c r="I115" s="254"/>
      <c r="J115" s="255"/>
      <c r="K115" s="256"/>
      <c r="O115" s="257">
        <v>1</v>
      </c>
    </row>
    <row r="116" spans="1:80">
      <c r="A116" s="258">
        <v>99</v>
      </c>
      <c r="B116" s="259" t="s">
        <v>1317</v>
      </c>
      <c r="C116" s="260" t="s">
        <v>1318</v>
      </c>
      <c r="D116" s="261" t="s">
        <v>1141</v>
      </c>
      <c r="E116" s="262">
        <v>50</v>
      </c>
      <c r="F116" s="262">
        <v>0</v>
      </c>
      <c r="G116" s="263">
        <f>E116*F116</f>
        <v>0</v>
      </c>
      <c r="H116" s="264">
        <v>0</v>
      </c>
      <c r="I116" s="265">
        <f>E116*H116</f>
        <v>0</v>
      </c>
      <c r="J116" s="264"/>
      <c r="K116" s="265">
        <f>E116*J116</f>
        <v>0</v>
      </c>
      <c r="O116" s="257">
        <v>2</v>
      </c>
      <c r="AA116" s="232">
        <v>10</v>
      </c>
      <c r="AB116" s="232">
        <v>0</v>
      </c>
      <c r="AC116" s="232">
        <v>8</v>
      </c>
      <c r="AZ116" s="232">
        <v>5</v>
      </c>
      <c r="BA116" s="232">
        <f>IF(AZ116=1,G116,0)</f>
        <v>0</v>
      </c>
      <c r="BB116" s="232">
        <f>IF(AZ116=2,G116,0)</f>
        <v>0</v>
      </c>
      <c r="BC116" s="232">
        <f>IF(AZ116=3,G116,0)</f>
        <v>0</v>
      </c>
      <c r="BD116" s="232">
        <f>IF(AZ116=4,G116,0)</f>
        <v>0</v>
      </c>
      <c r="BE116" s="232">
        <f>IF(AZ116=5,G116,0)</f>
        <v>0</v>
      </c>
      <c r="CA116" s="257">
        <v>10</v>
      </c>
      <c r="CB116" s="257">
        <v>0</v>
      </c>
    </row>
    <row r="117" spans="1:80">
      <c r="A117" s="258">
        <v>100</v>
      </c>
      <c r="B117" s="259" t="s">
        <v>1319</v>
      </c>
      <c r="C117" s="260" t="s">
        <v>1320</v>
      </c>
      <c r="D117" s="261" t="s">
        <v>1141</v>
      </c>
      <c r="E117" s="262">
        <v>25</v>
      </c>
      <c r="F117" s="262">
        <v>0</v>
      </c>
      <c r="G117" s="263">
        <f>E117*F117</f>
        <v>0</v>
      </c>
      <c r="H117" s="264">
        <v>0</v>
      </c>
      <c r="I117" s="265">
        <f>E117*H117</f>
        <v>0</v>
      </c>
      <c r="J117" s="264"/>
      <c r="K117" s="265">
        <f>E117*J117</f>
        <v>0</v>
      </c>
      <c r="O117" s="257">
        <v>2</v>
      </c>
      <c r="AA117" s="232">
        <v>10</v>
      </c>
      <c r="AB117" s="232">
        <v>0</v>
      </c>
      <c r="AC117" s="232">
        <v>8</v>
      </c>
      <c r="AZ117" s="232">
        <v>5</v>
      </c>
      <c r="BA117" s="232">
        <f>IF(AZ117=1,G117,0)</f>
        <v>0</v>
      </c>
      <c r="BB117" s="232">
        <f>IF(AZ117=2,G117,0)</f>
        <v>0</v>
      </c>
      <c r="BC117" s="232">
        <f>IF(AZ117=3,G117,0)</f>
        <v>0</v>
      </c>
      <c r="BD117" s="232">
        <f>IF(AZ117=4,G117,0)</f>
        <v>0</v>
      </c>
      <c r="BE117" s="232">
        <f>IF(AZ117=5,G117,0)</f>
        <v>0</v>
      </c>
      <c r="CA117" s="257">
        <v>10</v>
      </c>
      <c r="CB117" s="257">
        <v>0</v>
      </c>
    </row>
    <row r="118" spans="1:80">
      <c r="A118" s="275"/>
      <c r="B118" s="276" t="s">
        <v>101</v>
      </c>
      <c r="C118" s="277" t="s">
        <v>1316</v>
      </c>
      <c r="D118" s="278"/>
      <c r="E118" s="279"/>
      <c r="F118" s="280"/>
      <c r="G118" s="281">
        <f>SUM(G115:G117)</f>
        <v>0</v>
      </c>
      <c r="H118" s="282"/>
      <c r="I118" s="283">
        <f>SUM(I115:I117)</f>
        <v>0</v>
      </c>
      <c r="J118" s="282"/>
      <c r="K118" s="283">
        <f>SUM(K115:K117)</f>
        <v>0</v>
      </c>
      <c r="O118" s="257">
        <v>4</v>
      </c>
      <c r="BA118" s="284">
        <f>SUM(BA115:BA117)</f>
        <v>0</v>
      </c>
      <c r="BB118" s="284">
        <f>SUM(BB115:BB117)</f>
        <v>0</v>
      </c>
      <c r="BC118" s="284">
        <f>SUM(BC115:BC117)</f>
        <v>0</v>
      </c>
      <c r="BD118" s="284">
        <f>SUM(BD115:BD117)</f>
        <v>0</v>
      </c>
      <c r="BE118" s="284">
        <f>SUM(BE115:BE117)</f>
        <v>0</v>
      </c>
    </row>
    <row r="119" spans="1:80">
      <c r="E119" s="232"/>
    </row>
    <row r="120" spans="1:80">
      <c r="E120" s="232"/>
    </row>
    <row r="121" spans="1:80">
      <c r="E121" s="232"/>
    </row>
    <row r="122" spans="1:80">
      <c r="E122" s="232"/>
    </row>
    <row r="123" spans="1:80">
      <c r="E123" s="232"/>
    </row>
    <row r="124" spans="1:80">
      <c r="E124" s="232"/>
    </row>
    <row r="125" spans="1:80">
      <c r="E125" s="232"/>
    </row>
    <row r="126" spans="1:80">
      <c r="E126" s="232"/>
    </row>
    <row r="127" spans="1:80">
      <c r="E127" s="232"/>
    </row>
    <row r="128" spans="1:80">
      <c r="E128" s="232"/>
    </row>
    <row r="129" spans="1:7">
      <c r="E129" s="232"/>
    </row>
    <row r="130" spans="1:7">
      <c r="E130" s="232"/>
    </row>
    <row r="131" spans="1:7">
      <c r="E131" s="232"/>
    </row>
    <row r="132" spans="1:7">
      <c r="E132" s="232"/>
    </row>
    <row r="133" spans="1:7">
      <c r="E133" s="232"/>
    </row>
    <row r="134" spans="1:7">
      <c r="E134" s="232"/>
    </row>
    <row r="135" spans="1:7">
      <c r="E135" s="232"/>
    </row>
    <row r="136" spans="1:7">
      <c r="E136" s="232"/>
    </row>
    <row r="137" spans="1:7">
      <c r="E137" s="232"/>
    </row>
    <row r="138" spans="1:7">
      <c r="E138" s="232"/>
    </row>
    <row r="139" spans="1:7">
      <c r="E139" s="232"/>
    </row>
    <row r="140" spans="1:7">
      <c r="E140" s="232"/>
    </row>
    <row r="141" spans="1:7">
      <c r="E141" s="232"/>
    </row>
    <row r="142" spans="1:7">
      <c r="A142" s="274"/>
      <c r="B142" s="274"/>
      <c r="C142" s="274"/>
      <c r="D142" s="274"/>
      <c r="E142" s="274"/>
      <c r="F142" s="274"/>
      <c r="G142" s="274"/>
    </row>
    <row r="143" spans="1:7">
      <c r="A143" s="274"/>
      <c r="B143" s="274"/>
      <c r="C143" s="274"/>
      <c r="D143" s="274"/>
      <c r="E143" s="274"/>
      <c r="F143" s="274"/>
      <c r="G143" s="274"/>
    </row>
    <row r="144" spans="1:7">
      <c r="A144" s="274"/>
      <c r="B144" s="274"/>
      <c r="C144" s="274"/>
      <c r="D144" s="274"/>
      <c r="E144" s="274"/>
      <c r="F144" s="274"/>
      <c r="G144" s="274"/>
    </row>
    <row r="145" spans="1:7">
      <c r="A145" s="274"/>
      <c r="B145" s="274"/>
      <c r="C145" s="274"/>
      <c r="D145" s="274"/>
      <c r="E145" s="274"/>
      <c r="F145" s="274"/>
      <c r="G145" s="274"/>
    </row>
    <row r="146" spans="1:7">
      <c r="E146" s="232"/>
    </row>
    <row r="147" spans="1:7">
      <c r="E147" s="232"/>
    </row>
    <row r="148" spans="1:7">
      <c r="E148" s="232"/>
    </row>
    <row r="149" spans="1:7">
      <c r="E149" s="232"/>
    </row>
    <row r="150" spans="1:7">
      <c r="E150" s="232"/>
    </row>
    <row r="151" spans="1:7">
      <c r="E151" s="232"/>
    </row>
    <row r="152" spans="1:7">
      <c r="E152" s="232"/>
    </row>
    <row r="153" spans="1:7">
      <c r="E153" s="232"/>
    </row>
    <row r="154" spans="1:7">
      <c r="E154" s="232"/>
    </row>
    <row r="155" spans="1:7">
      <c r="E155" s="232"/>
    </row>
    <row r="156" spans="1:7">
      <c r="E156" s="232"/>
    </row>
    <row r="157" spans="1:7">
      <c r="E157" s="232"/>
    </row>
    <row r="158" spans="1:7">
      <c r="E158" s="232"/>
    </row>
    <row r="159" spans="1:7">
      <c r="E159" s="232"/>
    </row>
    <row r="160" spans="1:7">
      <c r="E160" s="232"/>
    </row>
    <row r="161" spans="5:5">
      <c r="E161" s="232"/>
    </row>
    <row r="162" spans="5:5">
      <c r="E162" s="232"/>
    </row>
    <row r="163" spans="5:5">
      <c r="E163" s="232"/>
    </row>
    <row r="164" spans="5:5">
      <c r="E164" s="232"/>
    </row>
    <row r="165" spans="5:5">
      <c r="E165" s="232"/>
    </row>
    <row r="166" spans="5:5">
      <c r="E166" s="232"/>
    </row>
    <row r="167" spans="5:5">
      <c r="E167" s="232"/>
    </row>
    <row r="168" spans="5:5">
      <c r="E168" s="232"/>
    </row>
    <row r="169" spans="5:5">
      <c r="E169" s="232"/>
    </row>
    <row r="170" spans="5:5">
      <c r="E170" s="232"/>
    </row>
    <row r="171" spans="5:5">
      <c r="E171" s="232"/>
    </row>
    <row r="172" spans="5:5">
      <c r="E172" s="232"/>
    </row>
    <row r="173" spans="5:5">
      <c r="E173" s="232"/>
    </row>
    <row r="174" spans="5:5">
      <c r="E174" s="232"/>
    </row>
    <row r="175" spans="5:5">
      <c r="E175" s="232"/>
    </row>
    <row r="176" spans="5:5">
      <c r="E176" s="232"/>
    </row>
    <row r="177" spans="1:7">
      <c r="A177" s="285"/>
      <c r="B177" s="285"/>
    </row>
    <row r="178" spans="1:7">
      <c r="A178" s="274"/>
      <c r="B178" s="274"/>
      <c r="C178" s="286"/>
      <c r="D178" s="286"/>
      <c r="E178" s="287"/>
      <c r="F178" s="286"/>
      <c r="G178" s="288"/>
    </row>
    <row r="179" spans="1:7">
      <c r="A179" s="289"/>
      <c r="B179" s="289"/>
      <c r="C179" s="274"/>
      <c r="D179" s="274"/>
      <c r="E179" s="290"/>
      <c r="F179" s="274"/>
      <c r="G179" s="274"/>
    </row>
    <row r="180" spans="1:7">
      <c r="A180" s="274"/>
      <c r="B180" s="274"/>
      <c r="C180" s="274"/>
      <c r="D180" s="274"/>
      <c r="E180" s="290"/>
      <c r="F180" s="274"/>
      <c r="G180" s="274"/>
    </row>
    <row r="181" spans="1:7">
      <c r="A181" s="274"/>
      <c r="B181" s="274"/>
      <c r="C181" s="274"/>
      <c r="D181" s="274"/>
      <c r="E181" s="290"/>
      <c r="F181" s="274"/>
      <c r="G181" s="274"/>
    </row>
    <row r="182" spans="1:7">
      <c r="A182" s="274"/>
      <c r="B182" s="274"/>
      <c r="C182" s="274"/>
      <c r="D182" s="274"/>
      <c r="E182" s="290"/>
      <c r="F182" s="274"/>
      <c r="G182" s="274"/>
    </row>
    <row r="183" spans="1:7">
      <c r="A183" s="274"/>
      <c r="B183" s="274"/>
      <c r="C183" s="274"/>
      <c r="D183" s="274"/>
      <c r="E183" s="290"/>
      <c r="F183" s="274"/>
      <c r="G183" s="274"/>
    </row>
    <row r="184" spans="1:7">
      <c r="A184" s="274"/>
      <c r="B184" s="274"/>
      <c r="C184" s="274"/>
      <c r="D184" s="274"/>
      <c r="E184" s="290"/>
      <c r="F184" s="274"/>
      <c r="G184" s="274"/>
    </row>
    <row r="185" spans="1:7">
      <c r="A185" s="274"/>
      <c r="B185" s="274"/>
      <c r="C185" s="274"/>
      <c r="D185" s="274"/>
      <c r="E185" s="290"/>
      <c r="F185" s="274"/>
      <c r="G185" s="274"/>
    </row>
    <row r="186" spans="1:7">
      <c r="A186" s="274"/>
      <c r="B186" s="274"/>
      <c r="C186" s="274"/>
      <c r="D186" s="274"/>
      <c r="E186" s="290"/>
      <c r="F186" s="274"/>
      <c r="G186" s="274"/>
    </row>
    <row r="187" spans="1:7">
      <c r="A187" s="274"/>
      <c r="B187" s="274"/>
      <c r="C187" s="274"/>
      <c r="D187" s="274"/>
      <c r="E187" s="290"/>
      <c r="F187" s="274"/>
      <c r="G187" s="274"/>
    </row>
    <row r="188" spans="1:7">
      <c r="A188" s="274"/>
      <c r="B188" s="274"/>
      <c r="C188" s="274"/>
      <c r="D188" s="274"/>
      <c r="E188" s="290"/>
      <c r="F188" s="274"/>
      <c r="G188" s="274"/>
    </row>
    <row r="189" spans="1:7">
      <c r="A189" s="274"/>
      <c r="B189" s="274"/>
      <c r="C189" s="274"/>
      <c r="D189" s="274"/>
      <c r="E189" s="290"/>
      <c r="F189" s="274"/>
      <c r="G189" s="274"/>
    </row>
    <row r="190" spans="1:7">
      <c r="A190" s="274"/>
      <c r="B190" s="274"/>
      <c r="C190" s="274"/>
      <c r="D190" s="274"/>
      <c r="E190" s="290"/>
      <c r="F190" s="274"/>
      <c r="G190" s="274"/>
    </row>
    <row r="191" spans="1:7">
      <c r="A191" s="274"/>
      <c r="B191" s="274"/>
      <c r="C191" s="274"/>
      <c r="D191" s="274"/>
      <c r="E191" s="290"/>
      <c r="F191" s="274"/>
      <c r="G191" s="274"/>
    </row>
  </sheetData>
  <mergeCells count="4">
    <mergeCell ref="A1:G1"/>
    <mergeCell ref="A3:B3"/>
    <mergeCell ref="A4:B4"/>
    <mergeCell ref="E4:G4"/>
  </mergeCells>
  <printOptions gridLinesSet="0"/>
  <pageMargins left="0.59055118110236227" right="0.39370078740157483" top="0.59055118110236227" bottom="0.98425196850393704" header="0.19685039370078741" footer="0.51181102362204722"/>
  <pageSetup paperSize="9" orientation="portrait" horizont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codeName="List24"/>
  <dimension ref="A1:BE55"/>
  <sheetViews>
    <sheetView workbookViewId="0">
      <selection activeCell="I29" sqref="I29"/>
    </sheetView>
  </sheetViews>
  <sheetFormatPr defaultColWidth="9.109375" defaultRowHeight="13.2"/>
  <cols>
    <col min="1" max="1" width="2" style="1" customWidth="1"/>
    <col min="2" max="2" width="15" style="1" customWidth="1"/>
    <col min="3" max="3" width="15.88671875" style="1" customWidth="1"/>
    <col min="4" max="4" width="14.5546875" style="1" customWidth="1"/>
    <col min="5" max="5" width="13.5546875" style="1" customWidth="1"/>
    <col min="6" max="6" width="16.5546875" style="1" customWidth="1"/>
    <col min="7" max="7" width="15.33203125" style="1" customWidth="1"/>
    <col min="8" max="16384" width="9.109375" style="1"/>
  </cols>
  <sheetData>
    <row r="1" spans="1:57" ht="24.75" customHeight="1" thickBot="1">
      <c r="A1" s="94" t="s">
        <v>102</v>
      </c>
      <c r="B1" s="95"/>
      <c r="C1" s="95"/>
      <c r="D1" s="95"/>
      <c r="E1" s="95"/>
      <c r="F1" s="95"/>
      <c r="G1" s="95"/>
    </row>
    <row r="2" spans="1:57" ht="12.75" customHeight="1">
      <c r="A2" s="96" t="s">
        <v>32</v>
      </c>
      <c r="B2" s="97"/>
      <c r="C2" s="98">
        <v>4</v>
      </c>
      <c r="D2" s="98" t="s">
        <v>1330</v>
      </c>
      <c r="E2" s="97"/>
      <c r="F2" s="99" t="s">
        <v>33</v>
      </c>
      <c r="G2" s="100"/>
    </row>
    <row r="3" spans="1:57" ht="3" hidden="1" customHeight="1">
      <c r="A3" s="101"/>
      <c r="B3" s="102"/>
      <c r="C3" s="103"/>
      <c r="D3" s="103"/>
      <c r="E3" s="102"/>
      <c r="F3" s="104"/>
      <c r="G3" s="105"/>
    </row>
    <row r="4" spans="1:57" ht="12" customHeight="1">
      <c r="A4" s="106" t="s">
        <v>34</v>
      </c>
      <c r="B4" s="102"/>
      <c r="C4" s="103"/>
      <c r="D4" s="103"/>
      <c r="E4" s="102"/>
      <c r="F4" s="104" t="s">
        <v>35</v>
      </c>
      <c r="G4" s="107"/>
    </row>
    <row r="5" spans="1:57" ht="12.9" customHeight="1">
      <c r="A5" s="108" t="s">
        <v>98</v>
      </c>
      <c r="B5" s="109"/>
      <c r="C5" s="110" t="s">
        <v>105</v>
      </c>
      <c r="D5" s="111"/>
      <c r="E5" s="112"/>
      <c r="F5" s="104" t="s">
        <v>36</v>
      </c>
      <c r="G5" s="105"/>
    </row>
    <row r="6" spans="1:57" ht="12.9" customHeight="1">
      <c r="A6" s="106" t="s">
        <v>37</v>
      </c>
      <c r="B6" s="102"/>
      <c r="C6" s="103"/>
      <c r="D6" s="103"/>
      <c r="E6" s="102"/>
      <c r="F6" s="113" t="s">
        <v>38</v>
      </c>
      <c r="G6" s="114"/>
      <c r="O6" s="115"/>
    </row>
    <row r="7" spans="1:57" ht="12.9" customHeight="1">
      <c r="A7" s="116" t="s">
        <v>104</v>
      </c>
      <c r="B7" s="117"/>
      <c r="C7" s="118" t="s">
        <v>105</v>
      </c>
      <c r="D7" s="119"/>
      <c r="E7" s="119"/>
      <c r="F7" s="120" t="s">
        <v>39</v>
      </c>
      <c r="G7" s="114">
        <f>IF(G6=0,,ROUND((F30+F32)/G6,1))</f>
        <v>0</v>
      </c>
    </row>
    <row r="8" spans="1:57">
      <c r="A8" s="121" t="s">
        <v>40</v>
      </c>
      <c r="B8" s="104"/>
      <c r="C8" s="306"/>
      <c r="D8" s="306"/>
      <c r="E8" s="307"/>
      <c r="F8" s="122" t="s">
        <v>41</v>
      </c>
      <c r="G8" s="123"/>
      <c r="H8" s="124"/>
      <c r="I8" s="125"/>
    </row>
    <row r="9" spans="1:57">
      <c r="A9" s="121" t="s">
        <v>42</v>
      </c>
      <c r="B9" s="104"/>
      <c r="C9" s="306"/>
      <c r="D9" s="306"/>
      <c r="E9" s="307"/>
      <c r="F9" s="104"/>
      <c r="G9" s="126"/>
      <c r="H9" s="127"/>
    </row>
    <row r="10" spans="1:57">
      <c r="A10" s="121" t="s">
        <v>43</v>
      </c>
      <c r="B10" s="104"/>
      <c r="C10" s="306"/>
      <c r="D10" s="306"/>
      <c r="E10" s="306"/>
      <c r="F10" s="128"/>
      <c r="G10" s="129"/>
      <c r="H10" s="130"/>
    </row>
    <row r="11" spans="1:57" ht="13.5" customHeight="1">
      <c r="A11" s="121" t="s">
        <v>44</v>
      </c>
      <c r="B11" s="104"/>
      <c r="C11" s="306"/>
      <c r="D11" s="306"/>
      <c r="E11" s="306"/>
      <c r="F11" s="131" t="s">
        <v>45</v>
      </c>
      <c r="G11" s="132"/>
      <c r="H11" s="127"/>
      <c r="BA11" s="133"/>
      <c r="BB11" s="133"/>
      <c r="BC11" s="133"/>
      <c r="BD11" s="133"/>
      <c r="BE11" s="133"/>
    </row>
    <row r="12" spans="1:57" ht="12.75" customHeight="1">
      <c r="A12" s="134" t="s">
        <v>46</v>
      </c>
      <c r="B12" s="102"/>
      <c r="C12" s="308"/>
      <c r="D12" s="308"/>
      <c r="E12" s="308"/>
      <c r="F12" s="135" t="s">
        <v>47</v>
      </c>
      <c r="G12" s="136"/>
      <c r="H12" s="127"/>
    </row>
    <row r="13" spans="1:57" ht="28.5" customHeight="1" thickBot="1">
      <c r="A13" s="137" t="s">
        <v>48</v>
      </c>
      <c r="B13" s="138"/>
      <c r="C13" s="138"/>
      <c r="D13" s="138"/>
      <c r="E13" s="139"/>
      <c r="F13" s="139"/>
      <c r="G13" s="140"/>
      <c r="H13" s="127"/>
    </row>
    <row r="14" spans="1:57" ht="17.25" customHeight="1" thickBot="1">
      <c r="A14" s="141" t="s">
        <v>49</v>
      </c>
      <c r="B14" s="142"/>
      <c r="C14" s="143"/>
      <c r="D14" s="144" t="s">
        <v>50</v>
      </c>
      <c r="E14" s="145"/>
      <c r="F14" s="145"/>
      <c r="G14" s="143"/>
    </row>
    <row r="15" spans="1:57" ht="15.9" customHeight="1">
      <c r="A15" s="146"/>
      <c r="B15" s="147" t="s">
        <v>51</v>
      </c>
      <c r="C15" s="148">
        <f>'1 4 Rek'!E16</f>
        <v>0</v>
      </c>
      <c r="D15" s="149" t="str">
        <f>'1 4 Rek'!A21</f>
        <v>Ztížené výrobní podmínky</v>
      </c>
      <c r="E15" s="150"/>
      <c r="F15" s="151"/>
      <c r="G15" s="148">
        <f>'1 4 Rek'!I21</f>
        <v>0</v>
      </c>
    </row>
    <row r="16" spans="1:57" ht="15.9" customHeight="1">
      <c r="A16" s="146" t="s">
        <v>52</v>
      </c>
      <c r="B16" s="147" t="s">
        <v>53</v>
      </c>
      <c r="C16" s="148">
        <f>'1 4 Rek'!F16</f>
        <v>0</v>
      </c>
      <c r="D16" s="101" t="str">
        <f>'1 4 Rek'!A22</f>
        <v>Oborová přirážka</v>
      </c>
      <c r="E16" s="152"/>
      <c r="F16" s="153"/>
      <c r="G16" s="148">
        <f>'1 4 Rek'!I22</f>
        <v>0</v>
      </c>
    </row>
    <row r="17" spans="1:7" ht="15.9" customHeight="1">
      <c r="A17" s="146" t="s">
        <v>54</v>
      </c>
      <c r="B17" s="147" t="s">
        <v>55</v>
      </c>
      <c r="C17" s="148">
        <f>'1 4 Rek'!H16</f>
        <v>0</v>
      </c>
      <c r="D17" s="101" t="str">
        <f>'1 4 Rek'!A23</f>
        <v>Přesun stavebních kapacit</v>
      </c>
      <c r="E17" s="152"/>
      <c r="F17" s="153"/>
      <c r="G17" s="148">
        <f>'1 4 Rek'!I23</f>
        <v>0</v>
      </c>
    </row>
    <row r="18" spans="1:7" ht="15.9" customHeight="1">
      <c r="A18" s="154" t="s">
        <v>56</v>
      </c>
      <c r="B18" s="155" t="s">
        <v>57</v>
      </c>
      <c r="C18" s="148">
        <f>'1 4 Rek'!G16</f>
        <v>0</v>
      </c>
      <c r="D18" s="101" t="str">
        <f>'1 4 Rek'!A24</f>
        <v>Mimostaveništní doprava</v>
      </c>
      <c r="E18" s="152"/>
      <c r="F18" s="153"/>
      <c r="G18" s="148">
        <f>'1 4 Rek'!I24</f>
        <v>0</v>
      </c>
    </row>
    <row r="19" spans="1:7" ht="15.9" customHeight="1">
      <c r="A19" s="156" t="s">
        <v>58</v>
      </c>
      <c r="B19" s="147"/>
      <c r="C19" s="148">
        <f>SUM(C15:C18)</f>
        <v>0</v>
      </c>
      <c r="D19" s="101" t="str">
        <f>'1 4 Rek'!A25</f>
        <v>Zařízení staveniště</v>
      </c>
      <c r="E19" s="152"/>
      <c r="F19" s="153"/>
      <c r="G19" s="148">
        <f>'1 4 Rek'!I25</f>
        <v>0</v>
      </c>
    </row>
    <row r="20" spans="1:7" ht="15.9" customHeight="1">
      <c r="A20" s="156"/>
      <c r="B20" s="147"/>
      <c r="C20" s="148"/>
      <c r="D20" s="101" t="str">
        <f>'1 4 Rek'!A26</f>
        <v>Provoz investora</v>
      </c>
      <c r="E20" s="152"/>
      <c r="F20" s="153"/>
      <c r="G20" s="148">
        <f>'1 4 Rek'!I26</f>
        <v>0</v>
      </c>
    </row>
    <row r="21" spans="1:7" ht="15.9" customHeight="1">
      <c r="A21" s="156" t="s">
        <v>29</v>
      </c>
      <c r="B21" s="147"/>
      <c r="C21" s="148">
        <f>'1 4 Rek'!I16</f>
        <v>0</v>
      </c>
      <c r="D21" s="101" t="str">
        <f>'1 4 Rek'!A27</f>
        <v>Kompletační činnost (IČD)</v>
      </c>
      <c r="E21" s="152"/>
      <c r="F21" s="153"/>
      <c r="G21" s="148">
        <f>'1 4 Rek'!I27</f>
        <v>0</v>
      </c>
    </row>
    <row r="22" spans="1:7" ht="15.9" customHeight="1">
      <c r="A22" s="157" t="s">
        <v>59</v>
      </c>
      <c r="B22" s="127"/>
      <c r="C22" s="148">
        <f>C19+C21</f>
        <v>0</v>
      </c>
      <c r="D22" s="101" t="s">
        <v>60</v>
      </c>
      <c r="E22" s="152"/>
      <c r="F22" s="153"/>
      <c r="G22" s="148">
        <f>G23-SUM(G15:G21)</f>
        <v>0</v>
      </c>
    </row>
    <row r="23" spans="1:7" ht="15.9" customHeight="1" thickBot="1">
      <c r="A23" s="309" t="s">
        <v>61</v>
      </c>
      <c r="B23" s="310"/>
      <c r="C23" s="158">
        <f>C22+G23</f>
        <v>0</v>
      </c>
      <c r="D23" s="159" t="s">
        <v>62</v>
      </c>
      <c r="E23" s="160"/>
      <c r="F23" s="161"/>
      <c r="G23" s="148">
        <f>'1 4 Rek'!H29</f>
        <v>0</v>
      </c>
    </row>
    <row r="24" spans="1:7">
      <c r="A24" s="162" t="s">
        <v>63</v>
      </c>
      <c r="B24" s="163"/>
      <c r="C24" s="164"/>
      <c r="D24" s="163" t="s">
        <v>64</v>
      </c>
      <c r="E24" s="163"/>
      <c r="F24" s="165" t="s">
        <v>65</v>
      </c>
      <c r="G24" s="166"/>
    </row>
    <row r="25" spans="1:7">
      <c r="A25" s="157" t="s">
        <v>66</v>
      </c>
      <c r="B25" s="127"/>
      <c r="C25" s="167"/>
      <c r="D25" s="127" t="s">
        <v>66</v>
      </c>
      <c r="F25" s="168" t="s">
        <v>66</v>
      </c>
      <c r="G25" s="169"/>
    </row>
    <row r="26" spans="1:7" ht="37.5" customHeight="1">
      <c r="A26" s="157" t="s">
        <v>67</v>
      </c>
      <c r="B26" s="170"/>
      <c r="C26" s="167"/>
      <c r="D26" s="127" t="s">
        <v>67</v>
      </c>
      <c r="F26" s="168" t="s">
        <v>67</v>
      </c>
      <c r="G26" s="169"/>
    </row>
    <row r="27" spans="1:7">
      <c r="A27" s="157"/>
      <c r="B27" s="171"/>
      <c r="C27" s="167"/>
      <c r="D27" s="127"/>
      <c r="F27" s="168"/>
      <c r="G27" s="169"/>
    </row>
    <row r="28" spans="1:7">
      <c r="A28" s="157" t="s">
        <v>68</v>
      </c>
      <c r="B28" s="127"/>
      <c r="C28" s="167"/>
      <c r="D28" s="168" t="s">
        <v>69</v>
      </c>
      <c r="E28" s="167"/>
      <c r="F28" s="172" t="s">
        <v>69</v>
      </c>
      <c r="G28" s="169"/>
    </row>
    <row r="29" spans="1:7" ht="69" customHeight="1">
      <c r="A29" s="157"/>
      <c r="B29" s="127"/>
      <c r="C29" s="173"/>
      <c r="D29" s="174"/>
      <c r="E29" s="173"/>
      <c r="F29" s="127"/>
      <c r="G29" s="169"/>
    </row>
    <row r="30" spans="1:7">
      <c r="A30" s="175" t="s">
        <v>11</v>
      </c>
      <c r="B30" s="176"/>
      <c r="C30" s="177">
        <v>15</v>
      </c>
      <c r="D30" s="176" t="s">
        <v>70</v>
      </c>
      <c r="E30" s="178"/>
      <c r="F30" s="311">
        <f>ROUND(C23-F32,0)</f>
        <v>0</v>
      </c>
      <c r="G30" s="312"/>
    </row>
    <row r="31" spans="1:7">
      <c r="A31" s="175" t="s">
        <v>71</v>
      </c>
      <c r="B31" s="176"/>
      <c r="C31" s="177">
        <f>C30</f>
        <v>15</v>
      </c>
      <c r="D31" s="176" t="s">
        <v>72</v>
      </c>
      <c r="E31" s="178"/>
      <c r="F31" s="311">
        <f>ROUND(PRODUCT(F30,C31/100),1)</f>
        <v>0</v>
      </c>
      <c r="G31" s="312"/>
    </row>
    <row r="32" spans="1:7">
      <c r="A32" s="175" t="s">
        <v>11</v>
      </c>
      <c r="B32" s="176"/>
      <c r="C32" s="177">
        <v>0</v>
      </c>
      <c r="D32" s="176" t="s">
        <v>72</v>
      </c>
      <c r="E32" s="178"/>
      <c r="F32" s="311">
        <v>0</v>
      </c>
      <c r="G32" s="312"/>
    </row>
    <row r="33" spans="1:8">
      <c r="A33" s="175" t="s">
        <v>71</v>
      </c>
      <c r="B33" s="179"/>
      <c r="C33" s="180">
        <f>C32</f>
        <v>0</v>
      </c>
      <c r="D33" s="176" t="s">
        <v>72</v>
      </c>
      <c r="E33" s="153"/>
      <c r="F33" s="311">
        <f>ROUND(PRODUCT(F32,C33/100),1)</f>
        <v>0</v>
      </c>
      <c r="G33" s="312"/>
    </row>
    <row r="34" spans="1:8" s="184" customFormat="1" ht="19.5" customHeight="1" thickBot="1">
      <c r="A34" s="181" t="s">
        <v>73</v>
      </c>
      <c r="B34" s="182"/>
      <c r="C34" s="182"/>
      <c r="D34" s="182"/>
      <c r="E34" s="183"/>
      <c r="F34" s="313">
        <f>CEILING(SUM(F30:F33),IF(SUM(F30:F33)&gt;=0,1,-1))</f>
        <v>0</v>
      </c>
      <c r="G34" s="314"/>
    </row>
    <row r="36" spans="1:8">
      <c r="A36" s="2" t="s">
        <v>74</v>
      </c>
      <c r="B36" s="2"/>
      <c r="C36" s="2"/>
      <c r="D36" s="2"/>
      <c r="E36" s="2"/>
      <c r="F36" s="2"/>
      <c r="G36" s="2"/>
      <c r="H36" s="1" t="s">
        <v>1</v>
      </c>
    </row>
    <row r="37" spans="1:8" ht="14.25" customHeight="1">
      <c r="A37" s="2"/>
      <c r="B37" s="305"/>
      <c r="C37" s="305"/>
      <c r="D37" s="305"/>
      <c r="E37" s="305"/>
      <c r="F37" s="305"/>
      <c r="G37" s="305"/>
      <c r="H37" s="1" t="s">
        <v>1</v>
      </c>
    </row>
    <row r="38" spans="1:8" ht="12.75" customHeight="1">
      <c r="A38" s="185"/>
      <c r="B38" s="305"/>
      <c r="C38" s="305"/>
      <c r="D38" s="305"/>
      <c r="E38" s="305"/>
      <c r="F38" s="305"/>
      <c r="G38" s="305"/>
      <c r="H38" s="1" t="s">
        <v>1</v>
      </c>
    </row>
    <row r="39" spans="1:8">
      <c r="A39" s="185"/>
      <c r="B39" s="305"/>
      <c r="C39" s="305"/>
      <c r="D39" s="305"/>
      <c r="E39" s="305"/>
      <c r="F39" s="305"/>
      <c r="G39" s="305"/>
      <c r="H39" s="1" t="s">
        <v>1</v>
      </c>
    </row>
    <row r="40" spans="1:8">
      <c r="A40" s="185"/>
      <c r="B40" s="305"/>
      <c r="C40" s="305"/>
      <c r="D40" s="305"/>
      <c r="E40" s="305"/>
      <c r="F40" s="305"/>
      <c r="G40" s="305"/>
      <c r="H40" s="1" t="s">
        <v>1</v>
      </c>
    </row>
    <row r="41" spans="1:8">
      <c r="A41" s="185"/>
      <c r="B41" s="305"/>
      <c r="C41" s="305"/>
      <c r="D41" s="305"/>
      <c r="E41" s="305"/>
      <c r="F41" s="305"/>
      <c r="G41" s="305"/>
      <c r="H41" s="1" t="s">
        <v>1</v>
      </c>
    </row>
    <row r="42" spans="1:8">
      <c r="A42" s="185"/>
      <c r="B42" s="305"/>
      <c r="C42" s="305"/>
      <c r="D42" s="305"/>
      <c r="E42" s="305"/>
      <c r="F42" s="305"/>
      <c r="G42" s="305"/>
      <c r="H42" s="1" t="s">
        <v>1</v>
      </c>
    </row>
    <row r="43" spans="1:8">
      <c r="A43" s="185"/>
      <c r="B43" s="305"/>
      <c r="C43" s="305"/>
      <c r="D43" s="305"/>
      <c r="E43" s="305"/>
      <c r="F43" s="305"/>
      <c r="G43" s="305"/>
      <c r="H43" s="1" t="s">
        <v>1</v>
      </c>
    </row>
    <row r="44" spans="1:8">
      <c r="A44" s="185"/>
      <c r="B44" s="305"/>
      <c r="C44" s="305"/>
      <c r="D44" s="305"/>
      <c r="E44" s="305"/>
      <c r="F44" s="305"/>
      <c r="G44" s="305"/>
      <c r="H44" s="1" t="s">
        <v>1</v>
      </c>
    </row>
    <row r="45" spans="1:8" ht="0.75" customHeight="1">
      <c r="A45" s="185"/>
      <c r="B45" s="305"/>
      <c r="C45" s="305"/>
      <c r="D45" s="305"/>
      <c r="E45" s="305"/>
      <c r="F45" s="305"/>
      <c r="G45" s="305"/>
      <c r="H45" s="1" t="s">
        <v>1</v>
      </c>
    </row>
    <row r="46" spans="1:8">
      <c r="B46" s="315"/>
      <c r="C46" s="315"/>
      <c r="D46" s="315"/>
      <c r="E46" s="315"/>
      <c r="F46" s="315"/>
      <c r="G46" s="315"/>
    </row>
    <row r="47" spans="1:8">
      <c r="B47" s="315"/>
      <c r="C47" s="315"/>
      <c r="D47" s="315"/>
      <c r="E47" s="315"/>
      <c r="F47" s="315"/>
      <c r="G47" s="315"/>
    </row>
    <row r="48" spans="1:8">
      <c r="B48" s="315"/>
      <c r="C48" s="315"/>
      <c r="D48" s="315"/>
      <c r="E48" s="315"/>
      <c r="F48" s="315"/>
      <c r="G48" s="315"/>
    </row>
    <row r="49" spans="2:7">
      <c r="B49" s="315"/>
      <c r="C49" s="315"/>
      <c r="D49" s="315"/>
      <c r="E49" s="315"/>
      <c r="F49" s="315"/>
      <c r="G49" s="315"/>
    </row>
    <row r="50" spans="2:7">
      <c r="B50" s="315"/>
      <c r="C50" s="315"/>
      <c r="D50" s="315"/>
      <c r="E50" s="315"/>
      <c r="F50" s="315"/>
      <c r="G50" s="315"/>
    </row>
    <row r="51" spans="2:7">
      <c r="B51" s="315"/>
      <c r="C51" s="315"/>
      <c r="D51" s="315"/>
      <c r="E51" s="315"/>
      <c r="F51" s="315"/>
      <c r="G51" s="315"/>
    </row>
    <row r="52" spans="2:7">
      <c r="B52" s="315"/>
      <c r="C52" s="315"/>
      <c r="D52" s="315"/>
      <c r="E52" s="315"/>
      <c r="F52" s="315"/>
      <c r="G52" s="315"/>
    </row>
    <row r="53" spans="2:7">
      <c r="B53" s="315"/>
      <c r="C53" s="315"/>
      <c r="D53" s="315"/>
      <c r="E53" s="315"/>
      <c r="F53" s="315"/>
      <c r="G53" s="315"/>
    </row>
    <row r="54" spans="2:7">
      <c r="B54" s="315"/>
      <c r="C54" s="315"/>
      <c r="D54" s="315"/>
      <c r="E54" s="315"/>
      <c r="F54" s="315"/>
      <c r="G54" s="315"/>
    </row>
    <row r="55" spans="2:7">
      <c r="B55" s="315"/>
      <c r="C55" s="315"/>
      <c r="D55" s="315"/>
      <c r="E55" s="315"/>
      <c r="F55" s="315"/>
      <c r="G55" s="315"/>
    </row>
  </sheetData>
  <mergeCells count="22">
    <mergeCell ref="B52:G52"/>
    <mergeCell ref="B53:G53"/>
    <mergeCell ref="B54:G54"/>
    <mergeCell ref="B55:G55"/>
    <mergeCell ref="B46:G46"/>
    <mergeCell ref="B47:G47"/>
    <mergeCell ref="B48:G48"/>
    <mergeCell ref="B49:G49"/>
    <mergeCell ref="B50:G50"/>
    <mergeCell ref="B51:G51"/>
    <mergeCell ref="B37:G45"/>
    <mergeCell ref="C8:E8"/>
    <mergeCell ref="C9:E9"/>
    <mergeCell ref="C10:E10"/>
    <mergeCell ref="C11:E11"/>
    <mergeCell ref="C12:E12"/>
    <mergeCell ref="A23:B23"/>
    <mergeCell ref="F30:G30"/>
    <mergeCell ref="F31:G31"/>
    <mergeCell ref="F32:G32"/>
    <mergeCell ref="F33:G33"/>
    <mergeCell ref="F34:G34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codeName="List34"/>
  <dimension ref="A1:BE80"/>
  <sheetViews>
    <sheetView workbookViewId="0">
      <selection sqref="A1:B1"/>
    </sheetView>
  </sheetViews>
  <sheetFormatPr defaultColWidth="9.109375" defaultRowHeight="13.2"/>
  <cols>
    <col min="1" max="1" width="5.88671875" style="1" customWidth="1"/>
    <col min="2" max="2" width="6.109375" style="1" customWidth="1"/>
    <col min="3" max="3" width="11.44140625" style="1" customWidth="1"/>
    <col min="4" max="4" width="15.88671875" style="1" customWidth="1"/>
    <col min="5" max="5" width="11.33203125" style="1" customWidth="1"/>
    <col min="6" max="6" width="10.88671875" style="1" customWidth="1"/>
    <col min="7" max="7" width="11" style="1" customWidth="1"/>
    <col min="8" max="8" width="11.109375" style="1" customWidth="1"/>
    <col min="9" max="9" width="10.6640625" style="1" customWidth="1"/>
    <col min="10" max="16384" width="9.109375" style="1"/>
  </cols>
  <sheetData>
    <row r="1" spans="1:9" ht="13.8" thickTop="1">
      <c r="A1" s="316" t="s">
        <v>2</v>
      </c>
      <c r="B1" s="317"/>
      <c r="C1" s="186" t="s">
        <v>106</v>
      </c>
      <c r="D1" s="187"/>
      <c r="E1" s="188"/>
      <c r="F1" s="187"/>
      <c r="G1" s="189" t="s">
        <v>75</v>
      </c>
      <c r="H1" s="190">
        <v>4</v>
      </c>
      <c r="I1" s="191"/>
    </row>
    <row r="2" spans="1:9" ht="13.8" thickBot="1">
      <c r="A2" s="318" t="s">
        <v>76</v>
      </c>
      <c r="B2" s="319"/>
      <c r="C2" s="192" t="s">
        <v>107</v>
      </c>
      <c r="D2" s="193"/>
      <c r="E2" s="194"/>
      <c r="F2" s="193"/>
      <c r="G2" s="320" t="s">
        <v>1330</v>
      </c>
      <c r="H2" s="321"/>
      <c r="I2" s="322"/>
    </row>
    <row r="3" spans="1:9" ht="13.8" thickTop="1">
      <c r="F3" s="127"/>
    </row>
    <row r="4" spans="1:9" ht="19.5" customHeight="1">
      <c r="A4" s="195" t="s">
        <v>77</v>
      </c>
      <c r="B4" s="196"/>
      <c r="C4" s="196"/>
      <c r="D4" s="196"/>
      <c r="E4" s="197"/>
      <c r="F4" s="196"/>
      <c r="G4" s="196"/>
      <c r="H4" s="196"/>
      <c r="I4" s="196"/>
    </row>
    <row r="5" spans="1:9" ht="13.8" thickBot="1"/>
    <row r="6" spans="1:9" s="127" customFormat="1" ht="13.8" thickBot="1">
      <c r="A6" s="198"/>
      <c r="B6" s="199" t="s">
        <v>78</v>
      </c>
      <c r="C6" s="199"/>
      <c r="D6" s="200"/>
      <c r="E6" s="201" t="s">
        <v>25</v>
      </c>
      <c r="F6" s="202" t="s">
        <v>26</v>
      </c>
      <c r="G6" s="202" t="s">
        <v>27</v>
      </c>
      <c r="H6" s="202" t="s">
        <v>28</v>
      </c>
      <c r="I6" s="203" t="s">
        <v>29</v>
      </c>
    </row>
    <row r="7" spans="1:9" s="127" customFormat="1">
      <c r="A7" s="291" t="str">
        <f>'1 4 Pol'!B7</f>
        <v>97</v>
      </c>
      <c r="B7" s="62" t="str">
        <f>'1 4 Pol'!C7</f>
        <v>Prorážení otvorů</v>
      </c>
      <c r="D7" s="204"/>
      <c r="E7" s="292">
        <f>'1 4 Pol'!BA9</f>
        <v>0</v>
      </c>
      <c r="F7" s="293">
        <f>'1 4 Pol'!BB9</f>
        <v>0</v>
      </c>
      <c r="G7" s="293">
        <f>'1 4 Pol'!BC9</f>
        <v>0</v>
      </c>
      <c r="H7" s="293">
        <f>'1 4 Pol'!BD9</f>
        <v>0</v>
      </c>
      <c r="I7" s="294">
        <f>'1 4 Pol'!BE9</f>
        <v>0</v>
      </c>
    </row>
    <row r="8" spans="1:9" s="127" customFormat="1">
      <c r="A8" s="291" t="str">
        <f>'1 4 Pol'!B10</f>
        <v>731</v>
      </c>
      <c r="B8" s="62" t="str">
        <f>'1 4 Pol'!C10</f>
        <v>Kotelny</v>
      </c>
      <c r="D8" s="204"/>
      <c r="E8" s="292">
        <f>'1 4 Pol'!BA17</f>
        <v>0</v>
      </c>
      <c r="F8" s="293">
        <f>'1 4 Pol'!BB17</f>
        <v>0</v>
      </c>
      <c r="G8" s="293">
        <f>'1 4 Pol'!BC17</f>
        <v>0</v>
      </c>
      <c r="H8" s="293">
        <f>'1 4 Pol'!BD17</f>
        <v>0</v>
      </c>
      <c r="I8" s="294">
        <f>'1 4 Pol'!BE17</f>
        <v>0</v>
      </c>
    </row>
    <row r="9" spans="1:9" s="127" customFormat="1">
      <c r="A9" s="291" t="str">
        <f>'1 4 Pol'!B18</f>
        <v>732</v>
      </c>
      <c r="B9" s="62" t="str">
        <f>'1 4 Pol'!C18</f>
        <v>Strojovny</v>
      </c>
      <c r="D9" s="204"/>
      <c r="E9" s="292">
        <f>'1 4 Pol'!BA28</f>
        <v>0</v>
      </c>
      <c r="F9" s="293">
        <f>'1 4 Pol'!BB28</f>
        <v>0</v>
      </c>
      <c r="G9" s="293">
        <f>'1 4 Pol'!BC28</f>
        <v>0</v>
      </c>
      <c r="H9" s="293">
        <f>'1 4 Pol'!BD28</f>
        <v>0</v>
      </c>
      <c r="I9" s="294">
        <f>'1 4 Pol'!BE28</f>
        <v>0</v>
      </c>
    </row>
    <row r="10" spans="1:9" s="127" customFormat="1">
      <c r="A10" s="291" t="str">
        <f>'1 4 Pol'!B29</f>
        <v>733</v>
      </c>
      <c r="B10" s="62" t="str">
        <f>'1 4 Pol'!C29</f>
        <v>Rozvod potrubí</v>
      </c>
      <c r="D10" s="204"/>
      <c r="E10" s="292">
        <f>'1 4 Pol'!BA51</f>
        <v>0</v>
      </c>
      <c r="F10" s="293">
        <f>'1 4 Pol'!BB51</f>
        <v>0</v>
      </c>
      <c r="G10" s="293">
        <f>'1 4 Pol'!BC51</f>
        <v>0</v>
      </c>
      <c r="H10" s="293">
        <f>'1 4 Pol'!BD51</f>
        <v>0</v>
      </c>
      <c r="I10" s="294">
        <f>'1 4 Pol'!BE51</f>
        <v>0</v>
      </c>
    </row>
    <row r="11" spans="1:9" s="127" customFormat="1">
      <c r="A11" s="291" t="str">
        <f>'1 4 Pol'!B52</f>
        <v>734</v>
      </c>
      <c r="B11" s="62" t="str">
        <f>'1 4 Pol'!C52</f>
        <v>Armatury</v>
      </c>
      <c r="D11" s="204"/>
      <c r="E11" s="292">
        <f>'1 4 Pol'!BA69</f>
        <v>0</v>
      </c>
      <c r="F11" s="293">
        <f>'1 4 Pol'!BB69</f>
        <v>0</v>
      </c>
      <c r="G11" s="293">
        <f>'1 4 Pol'!BC69</f>
        <v>0</v>
      </c>
      <c r="H11" s="293">
        <f>'1 4 Pol'!BD69</f>
        <v>0</v>
      </c>
      <c r="I11" s="294">
        <f>'1 4 Pol'!BE69</f>
        <v>0</v>
      </c>
    </row>
    <row r="12" spans="1:9" s="127" customFormat="1">
      <c r="A12" s="291" t="str">
        <f>'1 4 Pol'!B70</f>
        <v>735</v>
      </c>
      <c r="B12" s="62" t="str">
        <f>'1 4 Pol'!C70</f>
        <v>Otopná tělesa</v>
      </c>
      <c r="D12" s="204"/>
      <c r="E12" s="292">
        <f>'1 4 Pol'!BA88</f>
        <v>0</v>
      </c>
      <c r="F12" s="293">
        <f>'1 4 Pol'!BB88</f>
        <v>0</v>
      </c>
      <c r="G12" s="293">
        <f>'1 4 Pol'!BC88</f>
        <v>0</v>
      </c>
      <c r="H12" s="293">
        <f>'1 4 Pol'!BD88</f>
        <v>0</v>
      </c>
      <c r="I12" s="294">
        <f>'1 4 Pol'!BE88</f>
        <v>0</v>
      </c>
    </row>
    <row r="13" spans="1:9" s="127" customFormat="1">
      <c r="A13" s="291" t="str">
        <f>'1 4 Pol'!B89</f>
        <v>767</v>
      </c>
      <c r="B13" s="62" t="str">
        <f>'1 4 Pol'!C89</f>
        <v>Konstrukce zámečnické</v>
      </c>
      <c r="D13" s="204"/>
      <c r="E13" s="292">
        <f>'1 4 Pol'!BA93</f>
        <v>0</v>
      </c>
      <c r="F13" s="293">
        <f>'1 4 Pol'!BB93</f>
        <v>0</v>
      </c>
      <c r="G13" s="293">
        <f>'1 4 Pol'!BC93</f>
        <v>0</v>
      </c>
      <c r="H13" s="293">
        <f>'1 4 Pol'!BD93</f>
        <v>0</v>
      </c>
      <c r="I13" s="294">
        <f>'1 4 Pol'!BE93</f>
        <v>0</v>
      </c>
    </row>
    <row r="14" spans="1:9" s="127" customFormat="1">
      <c r="A14" s="291" t="str">
        <f>'1 4 Pol'!B94</f>
        <v>M21</v>
      </c>
      <c r="B14" s="62" t="str">
        <f>'1 4 Pol'!C94</f>
        <v>Elektromontáže</v>
      </c>
      <c r="D14" s="204"/>
      <c r="E14" s="292">
        <f>'1 4 Pol'!BA96</f>
        <v>0</v>
      </c>
      <c r="F14" s="293">
        <f>'1 4 Pol'!BB96</f>
        <v>0</v>
      </c>
      <c r="G14" s="293">
        <f>'1 4 Pol'!BC96</f>
        <v>0</v>
      </c>
      <c r="H14" s="293">
        <f>'1 4 Pol'!BD96</f>
        <v>0</v>
      </c>
      <c r="I14" s="294">
        <f>'1 4 Pol'!BE96</f>
        <v>0</v>
      </c>
    </row>
    <row r="15" spans="1:9" s="127" customFormat="1" ht="13.8" thickBot="1">
      <c r="A15" s="291" t="str">
        <f>'1 4 Pol'!B97</f>
        <v>M23</v>
      </c>
      <c r="B15" s="62" t="str">
        <f>'1 4 Pol'!C97</f>
        <v>Montáže potrubí</v>
      </c>
      <c r="D15" s="204"/>
      <c r="E15" s="292">
        <f>'1 4 Pol'!BA103</f>
        <v>0</v>
      </c>
      <c r="F15" s="293">
        <f>'1 4 Pol'!BB103</f>
        <v>0</v>
      </c>
      <c r="G15" s="293">
        <f>'1 4 Pol'!BC103</f>
        <v>0</v>
      </c>
      <c r="H15" s="293">
        <f>'1 4 Pol'!BD103</f>
        <v>0</v>
      </c>
      <c r="I15" s="294">
        <f>'1 4 Pol'!BE103</f>
        <v>0</v>
      </c>
    </row>
    <row r="16" spans="1:9" s="14" customFormat="1" ht="13.8" thickBot="1">
      <c r="A16" s="205"/>
      <c r="B16" s="206" t="s">
        <v>79</v>
      </c>
      <c r="C16" s="206"/>
      <c r="D16" s="207"/>
      <c r="E16" s="208">
        <f>SUM(E7:E15)</f>
        <v>0</v>
      </c>
      <c r="F16" s="209">
        <f>SUM(F7:F15)</f>
        <v>0</v>
      </c>
      <c r="G16" s="209">
        <f>SUM(G7:G15)</f>
        <v>0</v>
      </c>
      <c r="H16" s="209">
        <f>SUM(H7:H15)</f>
        <v>0</v>
      </c>
      <c r="I16" s="210">
        <f>SUM(I7:I15)</f>
        <v>0</v>
      </c>
    </row>
    <row r="17" spans="1:57">
      <c r="A17" s="127"/>
      <c r="B17" s="127"/>
      <c r="C17" s="127"/>
      <c r="D17" s="127"/>
      <c r="E17" s="127"/>
      <c r="F17" s="127"/>
      <c r="G17" s="127"/>
      <c r="H17" s="127"/>
      <c r="I17" s="127"/>
    </row>
    <row r="18" spans="1:57" ht="19.5" customHeight="1">
      <c r="A18" s="196" t="s">
        <v>80</v>
      </c>
      <c r="B18" s="196"/>
      <c r="C18" s="196"/>
      <c r="D18" s="196"/>
      <c r="E18" s="196"/>
      <c r="F18" s="196"/>
      <c r="G18" s="211"/>
      <c r="H18" s="196"/>
      <c r="I18" s="196"/>
      <c r="BA18" s="133"/>
      <c r="BB18" s="133"/>
      <c r="BC18" s="133"/>
      <c r="BD18" s="133"/>
      <c r="BE18" s="133"/>
    </row>
    <row r="19" spans="1:57" ht="13.8" thickBot="1"/>
    <row r="20" spans="1:57">
      <c r="A20" s="162" t="s">
        <v>81</v>
      </c>
      <c r="B20" s="163"/>
      <c r="C20" s="163"/>
      <c r="D20" s="212"/>
      <c r="E20" s="213" t="s">
        <v>82</v>
      </c>
      <c r="F20" s="214" t="s">
        <v>12</v>
      </c>
      <c r="G20" s="215" t="s">
        <v>83</v>
      </c>
      <c r="H20" s="216"/>
      <c r="I20" s="217" t="s">
        <v>82</v>
      </c>
    </row>
    <row r="21" spans="1:57">
      <c r="A21" s="156" t="s">
        <v>1321</v>
      </c>
      <c r="B21" s="147"/>
      <c r="C21" s="147"/>
      <c r="D21" s="218"/>
      <c r="E21" s="219"/>
      <c r="F21" s="220"/>
      <c r="G21" s="221">
        <v>0</v>
      </c>
      <c r="H21" s="222"/>
      <c r="I21" s="223">
        <f t="shared" ref="I21:I28" si="0">E21+F21*G21/100</f>
        <v>0</v>
      </c>
      <c r="BA21" s="1">
        <v>0</v>
      </c>
    </row>
    <row r="22" spans="1:57">
      <c r="A22" s="156" t="s">
        <v>1322</v>
      </c>
      <c r="B22" s="147"/>
      <c r="C22" s="147"/>
      <c r="D22" s="218"/>
      <c r="E22" s="219"/>
      <c r="F22" s="220"/>
      <c r="G22" s="221">
        <v>0</v>
      </c>
      <c r="H22" s="222"/>
      <c r="I22" s="223">
        <f t="shared" si="0"/>
        <v>0</v>
      </c>
      <c r="BA22" s="1">
        <v>0</v>
      </c>
    </row>
    <row r="23" spans="1:57">
      <c r="A23" s="156" t="s">
        <v>1323</v>
      </c>
      <c r="B23" s="147"/>
      <c r="C23" s="147"/>
      <c r="D23" s="218"/>
      <c r="E23" s="219"/>
      <c r="F23" s="220"/>
      <c r="G23" s="221">
        <v>0</v>
      </c>
      <c r="H23" s="222"/>
      <c r="I23" s="223">
        <f t="shared" si="0"/>
        <v>0</v>
      </c>
      <c r="BA23" s="1">
        <v>0</v>
      </c>
    </row>
    <row r="24" spans="1:57">
      <c r="A24" s="156" t="s">
        <v>1324</v>
      </c>
      <c r="B24" s="147"/>
      <c r="C24" s="147"/>
      <c r="D24" s="218"/>
      <c r="E24" s="219"/>
      <c r="F24" s="220"/>
      <c r="G24" s="221">
        <v>0</v>
      </c>
      <c r="H24" s="222"/>
      <c r="I24" s="223">
        <f t="shared" si="0"/>
        <v>0</v>
      </c>
      <c r="BA24" s="1">
        <v>0</v>
      </c>
    </row>
    <row r="25" spans="1:57">
      <c r="A25" s="156" t="s">
        <v>1325</v>
      </c>
      <c r="B25" s="147"/>
      <c r="C25" s="147"/>
      <c r="D25" s="218"/>
      <c r="E25" s="219"/>
      <c r="F25" s="220"/>
      <c r="G25" s="221">
        <v>0</v>
      </c>
      <c r="H25" s="222"/>
      <c r="I25" s="223">
        <f t="shared" si="0"/>
        <v>0</v>
      </c>
      <c r="BA25" s="1">
        <v>1</v>
      </c>
    </row>
    <row r="26" spans="1:57">
      <c r="A26" s="156" t="s">
        <v>1326</v>
      </c>
      <c r="B26" s="147"/>
      <c r="C26" s="147"/>
      <c r="D26" s="218"/>
      <c r="E26" s="219"/>
      <c r="F26" s="220"/>
      <c r="G26" s="221">
        <v>0</v>
      </c>
      <c r="H26" s="222"/>
      <c r="I26" s="223">
        <f t="shared" si="0"/>
        <v>0</v>
      </c>
      <c r="BA26" s="1">
        <v>1</v>
      </c>
    </row>
    <row r="27" spans="1:57">
      <c r="A27" s="156" t="s">
        <v>1327</v>
      </c>
      <c r="B27" s="147"/>
      <c r="C27" s="147"/>
      <c r="D27" s="218"/>
      <c r="E27" s="219"/>
      <c r="F27" s="220"/>
      <c r="G27" s="221">
        <v>0</v>
      </c>
      <c r="H27" s="222"/>
      <c r="I27" s="223">
        <f t="shared" si="0"/>
        <v>0</v>
      </c>
      <c r="BA27" s="1">
        <v>2</v>
      </c>
    </row>
    <row r="28" spans="1:57">
      <c r="A28" s="156" t="s">
        <v>1328</v>
      </c>
      <c r="B28" s="147"/>
      <c r="C28" s="147"/>
      <c r="D28" s="218"/>
      <c r="E28" s="219"/>
      <c r="F28" s="220"/>
      <c r="G28" s="221">
        <v>0</v>
      </c>
      <c r="H28" s="222"/>
      <c r="I28" s="223">
        <f t="shared" si="0"/>
        <v>0</v>
      </c>
      <c r="BA28" s="1">
        <v>2</v>
      </c>
    </row>
    <row r="29" spans="1:57" ht="13.8" thickBot="1">
      <c r="A29" s="224"/>
      <c r="B29" s="225" t="s">
        <v>84</v>
      </c>
      <c r="C29" s="226"/>
      <c r="D29" s="227"/>
      <c r="E29" s="228"/>
      <c r="F29" s="229"/>
      <c r="G29" s="229"/>
      <c r="H29" s="323">
        <f>SUM(I21:I28)</f>
        <v>0</v>
      </c>
      <c r="I29" s="324"/>
    </row>
    <row r="31" spans="1:57">
      <c r="B31" s="14"/>
      <c r="F31" s="230"/>
      <c r="G31" s="231"/>
      <c r="H31" s="231"/>
      <c r="I31" s="46"/>
    </row>
    <row r="32" spans="1:57">
      <c r="F32" s="230"/>
      <c r="G32" s="231"/>
      <c r="H32" s="231"/>
      <c r="I32" s="46"/>
    </row>
    <row r="33" spans="6:9">
      <c r="F33" s="230"/>
      <c r="G33" s="231"/>
      <c r="H33" s="231"/>
      <c r="I33" s="46"/>
    </row>
    <row r="34" spans="6:9">
      <c r="F34" s="230"/>
      <c r="G34" s="231"/>
      <c r="H34" s="231"/>
      <c r="I34" s="46"/>
    </row>
    <row r="35" spans="6:9">
      <c r="F35" s="230"/>
      <c r="G35" s="231"/>
      <c r="H35" s="231"/>
      <c r="I35" s="46"/>
    </row>
    <row r="36" spans="6:9">
      <c r="F36" s="230"/>
      <c r="G36" s="231"/>
      <c r="H36" s="231"/>
      <c r="I36" s="46"/>
    </row>
    <row r="37" spans="6:9">
      <c r="F37" s="230"/>
      <c r="G37" s="231"/>
      <c r="H37" s="231"/>
      <c r="I37" s="46"/>
    </row>
    <row r="38" spans="6:9">
      <c r="F38" s="230"/>
      <c r="G38" s="231"/>
      <c r="H38" s="231"/>
      <c r="I38" s="46"/>
    </row>
    <row r="39" spans="6:9">
      <c r="F39" s="230"/>
      <c r="G39" s="231"/>
      <c r="H39" s="231"/>
      <c r="I39" s="46"/>
    </row>
    <row r="40" spans="6:9">
      <c r="F40" s="230"/>
      <c r="G40" s="231"/>
      <c r="H40" s="231"/>
      <c r="I40" s="46"/>
    </row>
    <row r="41" spans="6:9">
      <c r="F41" s="230"/>
      <c r="G41" s="231"/>
      <c r="H41" s="231"/>
      <c r="I41" s="46"/>
    </row>
    <row r="42" spans="6:9">
      <c r="F42" s="230"/>
      <c r="G42" s="231"/>
      <c r="H42" s="231"/>
      <c r="I42" s="46"/>
    </row>
    <row r="43" spans="6:9">
      <c r="F43" s="230"/>
      <c r="G43" s="231"/>
      <c r="H43" s="231"/>
      <c r="I43" s="46"/>
    </row>
    <row r="44" spans="6:9">
      <c r="F44" s="230"/>
      <c r="G44" s="231"/>
      <c r="H44" s="231"/>
      <c r="I44" s="46"/>
    </row>
    <row r="45" spans="6:9">
      <c r="F45" s="230"/>
      <c r="G45" s="231"/>
      <c r="H45" s="231"/>
      <c r="I45" s="46"/>
    </row>
    <row r="46" spans="6:9">
      <c r="F46" s="230"/>
      <c r="G46" s="231"/>
      <c r="H46" s="231"/>
      <c r="I46" s="46"/>
    </row>
    <row r="47" spans="6:9">
      <c r="F47" s="230"/>
      <c r="G47" s="231"/>
      <c r="H47" s="231"/>
      <c r="I47" s="46"/>
    </row>
    <row r="48" spans="6:9">
      <c r="F48" s="230"/>
      <c r="G48" s="231"/>
      <c r="H48" s="231"/>
      <c r="I48" s="46"/>
    </row>
    <row r="49" spans="6:9">
      <c r="F49" s="230"/>
      <c r="G49" s="231"/>
      <c r="H49" s="231"/>
      <c r="I49" s="46"/>
    </row>
    <row r="50" spans="6:9">
      <c r="F50" s="230"/>
      <c r="G50" s="231"/>
      <c r="H50" s="231"/>
      <c r="I50" s="46"/>
    </row>
    <row r="51" spans="6:9">
      <c r="F51" s="230"/>
      <c r="G51" s="231"/>
      <c r="H51" s="231"/>
      <c r="I51" s="46"/>
    </row>
    <row r="52" spans="6:9">
      <c r="F52" s="230"/>
      <c r="G52" s="231"/>
      <c r="H52" s="231"/>
      <c r="I52" s="46"/>
    </row>
    <row r="53" spans="6:9">
      <c r="F53" s="230"/>
      <c r="G53" s="231"/>
      <c r="H53" s="231"/>
      <c r="I53" s="46"/>
    </row>
    <row r="54" spans="6:9">
      <c r="F54" s="230"/>
      <c r="G54" s="231"/>
      <c r="H54" s="231"/>
      <c r="I54" s="46"/>
    </row>
    <row r="55" spans="6:9">
      <c r="F55" s="230"/>
      <c r="G55" s="231"/>
      <c r="H55" s="231"/>
      <c r="I55" s="46"/>
    </row>
    <row r="56" spans="6:9">
      <c r="F56" s="230"/>
      <c r="G56" s="231"/>
      <c r="H56" s="231"/>
      <c r="I56" s="46"/>
    </row>
    <row r="57" spans="6:9">
      <c r="F57" s="230"/>
      <c r="G57" s="231"/>
      <c r="H57" s="231"/>
      <c r="I57" s="46"/>
    </row>
    <row r="58" spans="6:9">
      <c r="F58" s="230"/>
      <c r="G58" s="231"/>
      <c r="H58" s="231"/>
      <c r="I58" s="46"/>
    </row>
    <row r="59" spans="6:9">
      <c r="F59" s="230"/>
      <c r="G59" s="231"/>
      <c r="H59" s="231"/>
      <c r="I59" s="46"/>
    </row>
    <row r="60" spans="6:9">
      <c r="F60" s="230"/>
      <c r="G60" s="231"/>
      <c r="H60" s="231"/>
      <c r="I60" s="46"/>
    </row>
    <row r="61" spans="6:9">
      <c r="F61" s="230"/>
      <c r="G61" s="231"/>
      <c r="H61" s="231"/>
      <c r="I61" s="46"/>
    </row>
    <row r="62" spans="6:9">
      <c r="F62" s="230"/>
      <c r="G62" s="231"/>
      <c r="H62" s="231"/>
      <c r="I62" s="46"/>
    </row>
    <row r="63" spans="6:9">
      <c r="F63" s="230"/>
      <c r="G63" s="231"/>
      <c r="H63" s="231"/>
      <c r="I63" s="46"/>
    </row>
    <row r="64" spans="6:9">
      <c r="F64" s="230"/>
      <c r="G64" s="231"/>
      <c r="H64" s="231"/>
      <c r="I64" s="46"/>
    </row>
    <row r="65" spans="6:9">
      <c r="F65" s="230"/>
      <c r="G65" s="231"/>
      <c r="H65" s="231"/>
      <c r="I65" s="46"/>
    </row>
    <row r="66" spans="6:9">
      <c r="F66" s="230"/>
      <c r="G66" s="231"/>
      <c r="H66" s="231"/>
      <c r="I66" s="46"/>
    </row>
    <row r="67" spans="6:9">
      <c r="F67" s="230"/>
      <c r="G67" s="231"/>
      <c r="H67" s="231"/>
      <c r="I67" s="46"/>
    </row>
    <row r="68" spans="6:9">
      <c r="F68" s="230"/>
      <c r="G68" s="231"/>
      <c r="H68" s="231"/>
      <c r="I68" s="46"/>
    </row>
    <row r="69" spans="6:9">
      <c r="F69" s="230"/>
      <c r="G69" s="231"/>
      <c r="H69" s="231"/>
      <c r="I69" s="46"/>
    </row>
    <row r="70" spans="6:9">
      <c r="F70" s="230"/>
      <c r="G70" s="231"/>
      <c r="H70" s="231"/>
      <c r="I70" s="46"/>
    </row>
    <row r="71" spans="6:9">
      <c r="F71" s="230"/>
      <c r="G71" s="231"/>
      <c r="H71" s="231"/>
      <c r="I71" s="46"/>
    </row>
    <row r="72" spans="6:9">
      <c r="F72" s="230"/>
      <c r="G72" s="231"/>
      <c r="H72" s="231"/>
      <c r="I72" s="46"/>
    </row>
    <row r="73" spans="6:9">
      <c r="F73" s="230"/>
      <c r="G73" s="231"/>
      <c r="H73" s="231"/>
      <c r="I73" s="46"/>
    </row>
    <row r="74" spans="6:9">
      <c r="F74" s="230"/>
      <c r="G74" s="231"/>
      <c r="H74" s="231"/>
      <c r="I74" s="46"/>
    </row>
    <row r="75" spans="6:9">
      <c r="F75" s="230"/>
      <c r="G75" s="231"/>
      <c r="H75" s="231"/>
      <c r="I75" s="46"/>
    </row>
    <row r="76" spans="6:9">
      <c r="F76" s="230"/>
      <c r="G76" s="231"/>
      <c r="H76" s="231"/>
      <c r="I76" s="46"/>
    </row>
    <row r="77" spans="6:9">
      <c r="F77" s="230"/>
      <c r="G77" s="231"/>
      <c r="H77" s="231"/>
      <c r="I77" s="46"/>
    </row>
    <row r="78" spans="6:9">
      <c r="F78" s="230"/>
      <c r="G78" s="231"/>
      <c r="H78" s="231"/>
      <c r="I78" s="46"/>
    </row>
    <row r="79" spans="6:9">
      <c r="F79" s="230"/>
      <c r="G79" s="231"/>
      <c r="H79" s="231"/>
      <c r="I79" s="46"/>
    </row>
    <row r="80" spans="6:9">
      <c r="F80" s="230"/>
      <c r="G80" s="231"/>
      <c r="H80" s="231"/>
      <c r="I80" s="46"/>
    </row>
  </sheetData>
  <mergeCells count="4">
    <mergeCell ref="A1:B1"/>
    <mergeCell ref="A2:B2"/>
    <mergeCell ref="G2:I2"/>
    <mergeCell ref="H29:I29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 codeName="List5"/>
  <dimension ref="A1:CB176"/>
  <sheetViews>
    <sheetView showGridLines="0" showZeros="0" zoomScaleSheetLayoutView="100" workbookViewId="0">
      <selection activeCell="F27" sqref="F27"/>
    </sheetView>
  </sheetViews>
  <sheetFormatPr defaultColWidth="9.109375" defaultRowHeight="13.2"/>
  <cols>
    <col min="1" max="1" width="4.44140625" style="232" customWidth="1"/>
    <col min="2" max="2" width="11.5546875" style="232" customWidth="1"/>
    <col min="3" max="3" width="40.44140625" style="232" customWidth="1"/>
    <col min="4" max="4" width="5.5546875" style="232" customWidth="1"/>
    <col min="5" max="5" width="8.5546875" style="240" customWidth="1"/>
    <col min="6" max="6" width="9.88671875" style="232" customWidth="1"/>
    <col min="7" max="7" width="13.88671875" style="232" customWidth="1"/>
    <col min="8" max="8" width="11.6640625" style="232" hidden="1" customWidth="1"/>
    <col min="9" max="9" width="11.5546875" style="232" hidden="1" customWidth="1"/>
    <col min="10" max="10" width="11" style="232" hidden="1" customWidth="1"/>
    <col min="11" max="11" width="10.44140625" style="232" hidden="1" customWidth="1"/>
    <col min="12" max="12" width="75.44140625" style="232" customWidth="1"/>
    <col min="13" max="13" width="45.33203125" style="232" customWidth="1"/>
    <col min="14" max="16384" width="9.109375" style="232"/>
  </cols>
  <sheetData>
    <row r="1" spans="1:80" ht="15.6">
      <c r="A1" s="328" t="s">
        <v>103</v>
      </c>
      <c r="B1" s="328"/>
      <c r="C1" s="328"/>
      <c r="D1" s="328"/>
      <c r="E1" s="328"/>
      <c r="F1" s="328"/>
      <c r="G1" s="328"/>
    </row>
    <row r="2" spans="1:80" ht="14.25" customHeight="1" thickBot="1">
      <c r="B2" s="233"/>
      <c r="C2" s="234"/>
      <c r="D2" s="234"/>
      <c r="E2" s="235"/>
      <c r="F2" s="234"/>
      <c r="G2" s="234"/>
    </row>
    <row r="3" spans="1:80" ht="13.8" thickTop="1">
      <c r="A3" s="316" t="s">
        <v>2</v>
      </c>
      <c r="B3" s="317"/>
      <c r="C3" s="186" t="s">
        <v>106</v>
      </c>
      <c r="D3" s="187"/>
      <c r="E3" s="236" t="s">
        <v>85</v>
      </c>
      <c r="F3" s="237">
        <f>'1 4 Rek'!H1</f>
        <v>4</v>
      </c>
      <c r="G3" s="238"/>
    </row>
    <row r="4" spans="1:80" ht="13.8" thickBot="1">
      <c r="A4" s="329" t="s">
        <v>76</v>
      </c>
      <c r="B4" s="319"/>
      <c r="C4" s="192" t="s">
        <v>107</v>
      </c>
      <c r="D4" s="193"/>
      <c r="E4" s="330" t="str">
        <f>'1 4 Rek'!G2</f>
        <v>UT</v>
      </c>
      <c r="F4" s="331"/>
      <c r="G4" s="332"/>
    </row>
    <row r="5" spans="1:80" ht="13.8" thickTop="1">
      <c r="A5" s="239"/>
      <c r="G5" s="241"/>
    </row>
    <row r="6" spans="1:80" ht="27" customHeight="1">
      <c r="A6" s="242" t="s">
        <v>86</v>
      </c>
      <c r="B6" s="243" t="s">
        <v>87</v>
      </c>
      <c r="C6" s="243" t="s">
        <v>88</v>
      </c>
      <c r="D6" s="243" t="s">
        <v>89</v>
      </c>
      <c r="E6" s="244" t="s">
        <v>90</v>
      </c>
      <c r="F6" s="243" t="s">
        <v>91</v>
      </c>
      <c r="G6" s="245" t="s">
        <v>92</v>
      </c>
      <c r="H6" s="246" t="s">
        <v>93</v>
      </c>
      <c r="I6" s="246" t="s">
        <v>94</v>
      </c>
      <c r="J6" s="246" t="s">
        <v>95</v>
      </c>
      <c r="K6" s="246" t="s">
        <v>96</v>
      </c>
    </row>
    <row r="7" spans="1:80">
      <c r="A7" s="247" t="s">
        <v>97</v>
      </c>
      <c r="B7" s="248" t="s">
        <v>450</v>
      </c>
      <c r="C7" s="249" t="s">
        <v>451</v>
      </c>
      <c r="D7" s="250"/>
      <c r="E7" s="251"/>
      <c r="F7" s="251"/>
      <c r="G7" s="252"/>
      <c r="H7" s="253"/>
      <c r="I7" s="254"/>
      <c r="J7" s="255"/>
      <c r="K7" s="256"/>
      <c r="O7" s="257">
        <v>1</v>
      </c>
    </row>
    <row r="8" spans="1:80" ht="20.399999999999999">
      <c r="A8" s="258">
        <v>1</v>
      </c>
      <c r="B8" s="259" t="s">
        <v>1139</v>
      </c>
      <c r="C8" s="260" t="s">
        <v>1331</v>
      </c>
      <c r="D8" s="261" t="s">
        <v>1141</v>
      </c>
      <c r="E8" s="262">
        <v>80</v>
      </c>
      <c r="F8" s="262">
        <v>0</v>
      </c>
      <c r="G8" s="263">
        <f>E8*F8</f>
        <v>0</v>
      </c>
      <c r="H8" s="264">
        <v>0</v>
      </c>
      <c r="I8" s="265">
        <f>E8*H8</f>
        <v>0</v>
      </c>
      <c r="J8" s="264"/>
      <c r="K8" s="265">
        <f>E8*J8</f>
        <v>0</v>
      </c>
      <c r="O8" s="257">
        <v>2</v>
      </c>
      <c r="AA8" s="232">
        <v>10</v>
      </c>
      <c r="AB8" s="232">
        <v>0</v>
      </c>
      <c r="AC8" s="232">
        <v>8</v>
      </c>
      <c r="AZ8" s="232">
        <v>5</v>
      </c>
      <c r="BA8" s="232">
        <f>IF(AZ8=1,G8,0)</f>
        <v>0</v>
      </c>
      <c r="BB8" s="232">
        <f>IF(AZ8=2,G8,0)</f>
        <v>0</v>
      </c>
      <c r="BC8" s="232">
        <f>IF(AZ8=3,G8,0)</f>
        <v>0</v>
      </c>
      <c r="BD8" s="232">
        <f>IF(AZ8=4,G8,0)</f>
        <v>0</v>
      </c>
      <c r="BE8" s="232">
        <f>IF(AZ8=5,G8,0)</f>
        <v>0</v>
      </c>
      <c r="CA8" s="257">
        <v>10</v>
      </c>
      <c r="CB8" s="257">
        <v>0</v>
      </c>
    </row>
    <row r="9" spans="1:80">
      <c r="A9" s="275"/>
      <c r="B9" s="276" t="s">
        <v>101</v>
      </c>
      <c r="C9" s="277" t="s">
        <v>452</v>
      </c>
      <c r="D9" s="278"/>
      <c r="E9" s="279"/>
      <c r="F9" s="280"/>
      <c r="G9" s="281">
        <f>SUM(G7:G8)</f>
        <v>0</v>
      </c>
      <c r="H9" s="282"/>
      <c r="I9" s="283">
        <f>SUM(I7:I8)</f>
        <v>0</v>
      </c>
      <c r="J9" s="282"/>
      <c r="K9" s="283">
        <f>SUM(K7:K8)</f>
        <v>0</v>
      </c>
      <c r="O9" s="257">
        <v>4</v>
      </c>
      <c r="BA9" s="284">
        <f>SUM(BA7:BA8)</f>
        <v>0</v>
      </c>
      <c r="BB9" s="284">
        <f>SUM(BB7:BB8)</f>
        <v>0</v>
      </c>
      <c r="BC9" s="284">
        <f>SUM(BC7:BC8)</f>
        <v>0</v>
      </c>
      <c r="BD9" s="284">
        <f>SUM(BD7:BD8)</f>
        <v>0</v>
      </c>
      <c r="BE9" s="284">
        <f>SUM(BE7:BE8)</f>
        <v>0</v>
      </c>
    </row>
    <row r="10" spans="1:80">
      <c r="A10" s="247" t="s">
        <v>97</v>
      </c>
      <c r="B10" s="248" t="s">
        <v>1023</v>
      </c>
      <c r="C10" s="249" t="s">
        <v>1024</v>
      </c>
      <c r="D10" s="250"/>
      <c r="E10" s="251"/>
      <c r="F10" s="251"/>
      <c r="G10" s="252"/>
      <c r="H10" s="253"/>
      <c r="I10" s="254"/>
      <c r="J10" s="255"/>
      <c r="K10" s="256"/>
      <c r="O10" s="257">
        <v>1</v>
      </c>
    </row>
    <row r="11" spans="1:80">
      <c r="A11" s="258">
        <v>2</v>
      </c>
      <c r="B11" s="259" t="s">
        <v>1332</v>
      </c>
      <c r="C11" s="260" t="s">
        <v>1333</v>
      </c>
      <c r="D11" s="261" t="s">
        <v>240</v>
      </c>
      <c r="E11" s="262">
        <v>1</v>
      </c>
      <c r="F11" s="262">
        <v>0</v>
      </c>
      <c r="G11" s="263">
        <f t="shared" ref="G11:G16" si="0">E11*F11</f>
        <v>0</v>
      </c>
      <c r="H11" s="264">
        <v>0</v>
      </c>
      <c r="I11" s="265">
        <f t="shared" ref="I11:I16" si="1">E11*H11</f>
        <v>0</v>
      </c>
      <c r="J11" s="264">
        <v>0</v>
      </c>
      <c r="K11" s="265">
        <f t="shared" ref="K11:K16" si="2">E11*J11</f>
        <v>0</v>
      </c>
      <c r="O11" s="257">
        <v>2</v>
      </c>
      <c r="AA11" s="232">
        <v>1</v>
      </c>
      <c r="AB11" s="232">
        <v>7</v>
      </c>
      <c r="AC11" s="232">
        <v>7</v>
      </c>
      <c r="AZ11" s="232">
        <v>2</v>
      </c>
      <c r="BA11" s="232">
        <f t="shared" ref="BA11:BA16" si="3">IF(AZ11=1,G11,0)</f>
        <v>0</v>
      </c>
      <c r="BB11" s="232">
        <f t="shared" ref="BB11:BB16" si="4">IF(AZ11=2,G11,0)</f>
        <v>0</v>
      </c>
      <c r="BC11" s="232">
        <f t="shared" ref="BC11:BC16" si="5">IF(AZ11=3,G11,0)</f>
        <v>0</v>
      </c>
      <c r="BD11" s="232">
        <f t="shared" ref="BD11:BD16" si="6">IF(AZ11=4,G11,0)</f>
        <v>0</v>
      </c>
      <c r="BE11" s="232">
        <f t="shared" ref="BE11:BE16" si="7">IF(AZ11=5,G11,0)</f>
        <v>0</v>
      </c>
      <c r="CA11" s="257">
        <v>1</v>
      </c>
      <c r="CB11" s="257">
        <v>7</v>
      </c>
    </row>
    <row r="12" spans="1:80">
      <c r="A12" s="258">
        <v>3</v>
      </c>
      <c r="B12" s="259" t="s">
        <v>1334</v>
      </c>
      <c r="C12" s="260" t="s">
        <v>1335</v>
      </c>
      <c r="D12" s="261" t="s">
        <v>240</v>
      </c>
      <c r="E12" s="262">
        <v>1</v>
      </c>
      <c r="F12" s="262">
        <v>0</v>
      </c>
      <c r="G12" s="263">
        <f t="shared" si="0"/>
        <v>0</v>
      </c>
      <c r="H12" s="264">
        <v>0</v>
      </c>
      <c r="I12" s="265">
        <f t="shared" si="1"/>
        <v>0</v>
      </c>
      <c r="J12" s="264">
        <v>0</v>
      </c>
      <c r="K12" s="265">
        <f t="shared" si="2"/>
        <v>0</v>
      </c>
      <c r="O12" s="257">
        <v>2</v>
      </c>
      <c r="AA12" s="232">
        <v>1</v>
      </c>
      <c r="AB12" s="232">
        <v>7</v>
      </c>
      <c r="AC12" s="232">
        <v>7</v>
      </c>
      <c r="AZ12" s="232">
        <v>2</v>
      </c>
      <c r="BA12" s="232">
        <f t="shared" si="3"/>
        <v>0</v>
      </c>
      <c r="BB12" s="232">
        <f t="shared" si="4"/>
        <v>0</v>
      </c>
      <c r="BC12" s="232">
        <f t="shared" si="5"/>
        <v>0</v>
      </c>
      <c r="BD12" s="232">
        <f t="shared" si="6"/>
        <v>0</v>
      </c>
      <c r="BE12" s="232">
        <f t="shared" si="7"/>
        <v>0</v>
      </c>
      <c r="CA12" s="257">
        <v>1</v>
      </c>
      <c r="CB12" s="257">
        <v>7</v>
      </c>
    </row>
    <row r="13" spans="1:80" ht="20.399999999999999">
      <c r="A13" s="258">
        <v>4</v>
      </c>
      <c r="B13" s="259" t="s">
        <v>1336</v>
      </c>
      <c r="C13" s="260" t="s">
        <v>1337</v>
      </c>
      <c r="D13" s="261" t="s">
        <v>115</v>
      </c>
      <c r="E13" s="262">
        <v>1</v>
      </c>
      <c r="F13" s="262">
        <v>0</v>
      </c>
      <c r="G13" s="263">
        <f t="shared" si="0"/>
        <v>0</v>
      </c>
      <c r="H13" s="264">
        <v>0</v>
      </c>
      <c r="I13" s="265">
        <f t="shared" si="1"/>
        <v>0</v>
      </c>
      <c r="J13" s="264"/>
      <c r="K13" s="265">
        <f t="shared" si="2"/>
        <v>0</v>
      </c>
      <c r="O13" s="257">
        <v>2</v>
      </c>
      <c r="AA13" s="232">
        <v>12</v>
      </c>
      <c r="AB13" s="232">
        <v>0</v>
      </c>
      <c r="AC13" s="232">
        <v>4</v>
      </c>
      <c r="AZ13" s="232">
        <v>2</v>
      </c>
      <c r="BA13" s="232">
        <f t="shared" si="3"/>
        <v>0</v>
      </c>
      <c r="BB13" s="232">
        <f t="shared" si="4"/>
        <v>0</v>
      </c>
      <c r="BC13" s="232">
        <f t="shared" si="5"/>
        <v>0</v>
      </c>
      <c r="BD13" s="232">
        <f t="shared" si="6"/>
        <v>0</v>
      </c>
      <c r="BE13" s="232">
        <f t="shared" si="7"/>
        <v>0</v>
      </c>
      <c r="CA13" s="257">
        <v>12</v>
      </c>
      <c r="CB13" s="257">
        <v>0</v>
      </c>
    </row>
    <row r="14" spans="1:80">
      <c r="A14" s="258">
        <v>5</v>
      </c>
      <c r="B14" s="259" t="s">
        <v>1338</v>
      </c>
      <c r="C14" s="260" t="s">
        <v>1339</v>
      </c>
      <c r="D14" s="261" t="s">
        <v>1154</v>
      </c>
      <c r="E14" s="262">
        <v>1</v>
      </c>
      <c r="F14" s="262">
        <v>0</v>
      </c>
      <c r="G14" s="263">
        <f t="shared" si="0"/>
        <v>0</v>
      </c>
      <c r="H14" s="264">
        <v>0</v>
      </c>
      <c r="I14" s="265">
        <f t="shared" si="1"/>
        <v>0</v>
      </c>
      <c r="J14" s="264"/>
      <c r="K14" s="265">
        <f t="shared" si="2"/>
        <v>0</v>
      </c>
      <c r="O14" s="257">
        <v>2</v>
      </c>
      <c r="AA14" s="232">
        <v>12</v>
      </c>
      <c r="AB14" s="232">
        <v>0</v>
      </c>
      <c r="AC14" s="232">
        <v>5</v>
      </c>
      <c r="AZ14" s="232">
        <v>2</v>
      </c>
      <c r="BA14" s="232">
        <f t="shared" si="3"/>
        <v>0</v>
      </c>
      <c r="BB14" s="232">
        <f t="shared" si="4"/>
        <v>0</v>
      </c>
      <c r="BC14" s="232">
        <f t="shared" si="5"/>
        <v>0</v>
      </c>
      <c r="BD14" s="232">
        <f t="shared" si="6"/>
        <v>0</v>
      </c>
      <c r="BE14" s="232">
        <f t="shared" si="7"/>
        <v>0</v>
      </c>
      <c r="CA14" s="257">
        <v>12</v>
      </c>
      <c r="CB14" s="257">
        <v>0</v>
      </c>
    </row>
    <row r="15" spans="1:80">
      <c r="A15" s="258">
        <v>6</v>
      </c>
      <c r="B15" s="259" t="s">
        <v>1340</v>
      </c>
      <c r="C15" s="260" t="s">
        <v>1341</v>
      </c>
      <c r="D15" s="261" t="s">
        <v>115</v>
      </c>
      <c r="E15" s="262">
        <v>1</v>
      </c>
      <c r="F15" s="262">
        <v>0</v>
      </c>
      <c r="G15" s="263">
        <f t="shared" si="0"/>
        <v>0</v>
      </c>
      <c r="H15" s="264">
        <v>0</v>
      </c>
      <c r="I15" s="265">
        <f t="shared" si="1"/>
        <v>0</v>
      </c>
      <c r="J15" s="264"/>
      <c r="K15" s="265">
        <f t="shared" si="2"/>
        <v>0</v>
      </c>
      <c r="O15" s="257">
        <v>2</v>
      </c>
      <c r="AA15" s="232">
        <v>12</v>
      </c>
      <c r="AB15" s="232">
        <v>0</v>
      </c>
      <c r="AC15" s="232">
        <v>6</v>
      </c>
      <c r="AZ15" s="232">
        <v>2</v>
      </c>
      <c r="BA15" s="232">
        <f t="shared" si="3"/>
        <v>0</v>
      </c>
      <c r="BB15" s="232">
        <f t="shared" si="4"/>
        <v>0</v>
      </c>
      <c r="BC15" s="232">
        <f t="shared" si="5"/>
        <v>0</v>
      </c>
      <c r="BD15" s="232">
        <f t="shared" si="6"/>
        <v>0</v>
      </c>
      <c r="BE15" s="232">
        <f t="shared" si="7"/>
        <v>0</v>
      </c>
      <c r="CA15" s="257">
        <v>12</v>
      </c>
      <c r="CB15" s="257">
        <v>0</v>
      </c>
    </row>
    <row r="16" spans="1:80">
      <c r="A16" s="258">
        <v>7</v>
      </c>
      <c r="B16" s="259" t="s">
        <v>1342</v>
      </c>
      <c r="C16" s="260" t="s">
        <v>1343</v>
      </c>
      <c r="D16" s="261" t="s">
        <v>12</v>
      </c>
      <c r="E16" s="262">
        <v>736.55499999999995</v>
      </c>
      <c r="F16" s="262">
        <v>0</v>
      </c>
      <c r="G16" s="263">
        <f t="shared" si="0"/>
        <v>0</v>
      </c>
      <c r="H16" s="264">
        <v>0</v>
      </c>
      <c r="I16" s="265">
        <f t="shared" si="1"/>
        <v>0</v>
      </c>
      <c r="J16" s="264">
        <v>0</v>
      </c>
      <c r="K16" s="265">
        <f t="shared" si="2"/>
        <v>0</v>
      </c>
      <c r="O16" s="257">
        <v>2</v>
      </c>
      <c r="AA16" s="232">
        <v>1</v>
      </c>
      <c r="AB16" s="232">
        <v>7</v>
      </c>
      <c r="AC16" s="232">
        <v>7</v>
      </c>
      <c r="AZ16" s="232">
        <v>2</v>
      </c>
      <c r="BA16" s="232">
        <f t="shared" si="3"/>
        <v>0</v>
      </c>
      <c r="BB16" s="232">
        <f t="shared" si="4"/>
        <v>0</v>
      </c>
      <c r="BC16" s="232">
        <f t="shared" si="5"/>
        <v>0</v>
      </c>
      <c r="BD16" s="232">
        <f t="shared" si="6"/>
        <v>0</v>
      </c>
      <c r="BE16" s="232">
        <f t="shared" si="7"/>
        <v>0</v>
      </c>
      <c r="CA16" s="257">
        <v>1</v>
      </c>
      <c r="CB16" s="257">
        <v>7</v>
      </c>
    </row>
    <row r="17" spans="1:80">
      <c r="A17" s="275"/>
      <c r="B17" s="276" t="s">
        <v>101</v>
      </c>
      <c r="C17" s="277" t="s">
        <v>1025</v>
      </c>
      <c r="D17" s="278"/>
      <c r="E17" s="279"/>
      <c r="F17" s="280"/>
      <c r="G17" s="281">
        <f>SUM(G10:G16)</f>
        <v>0</v>
      </c>
      <c r="H17" s="282"/>
      <c r="I17" s="283">
        <f>SUM(I10:I16)</f>
        <v>0</v>
      </c>
      <c r="J17" s="282"/>
      <c r="K17" s="283">
        <f>SUM(K10:K16)</f>
        <v>0</v>
      </c>
      <c r="O17" s="257">
        <v>4</v>
      </c>
      <c r="BA17" s="284">
        <f>SUM(BA10:BA16)</f>
        <v>0</v>
      </c>
      <c r="BB17" s="284">
        <f>SUM(BB10:BB16)</f>
        <v>0</v>
      </c>
      <c r="BC17" s="284">
        <f>SUM(BC10:BC16)</f>
        <v>0</v>
      </c>
      <c r="BD17" s="284">
        <f>SUM(BD10:BD16)</f>
        <v>0</v>
      </c>
      <c r="BE17" s="284">
        <f>SUM(BE10:BE16)</f>
        <v>0</v>
      </c>
    </row>
    <row r="18" spans="1:80">
      <c r="A18" s="247" t="s">
        <v>97</v>
      </c>
      <c r="B18" s="248" t="s">
        <v>1030</v>
      </c>
      <c r="C18" s="249" t="s">
        <v>1031</v>
      </c>
      <c r="D18" s="250"/>
      <c r="E18" s="251"/>
      <c r="F18" s="251"/>
      <c r="G18" s="252"/>
      <c r="H18" s="253"/>
      <c r="I18" s="254"/>
      <c r="J18" s="255"/>
      <c r="K18" s="256"/>
      <c r="O18" s="257">
        <v>1</v>
      </c>
    </row>
    <row r="19" spans="1:80">
      <c r="A19" s="258">
        <v>8</v>
      </c>
      <c r="B19" s="259" t="s">
        <v>1265</v>
      </c>
      <c r="C19" s="260" t="s">
        <v>1344</v>
      </c>
      <c r="D19" s="261" t="s">
        <v>115</v>
      </c>
      <c r="E19" s="262">
        <v>3</v>
      </c>
      <c r="F19" s="262">
        <v>0</v>
      </c>
      <c r="G19" s="263">
        <f t="shared" ref="G19:G27" si="8">E19*F19</f>
        <v>0</v>
      </c>
      <c r="H19" s="264">
        <v>0</v>
      </c>
      <c r="I19" s="265">
        <f t="shared" ref="I19:I27" si="9">E19*H19</f>
        <v>0</v>
      </c>
      <c r="J19" s="264">
        <v>0</v>
      </c>
      <c r="K19" s="265">
        <f t="shared" ref="K19:K27" si="10">E19*J19</f>
        <v>0</v>
      </c>
      <c r="O19" s="257">
        <v>2</v>
      </c>
      <c r="AA19" s="232">
        <v>1</v>
      </c>
      <c r="AB19" s="232">
        <v>7</v>
      </c>
      <c r="AC19" s="232">
        <v>7</v>
      </c>
      <c r="AZ19" s="232">
        <v>2</v>
      </c>
      <c r="BA19" s="232">
        <f t="shared" ref="BA19:BA27" si="11">IF(AZ19=1,G19,0)</f>
        <v>0</v>
      </c>
      <c r="BB19" s="232">
        <f t="shared" ref="BB19:BB27" si="12">IF(AZ19=2,G19,0)</f>
        <v>0</v>
      </c>
      <c r="BC19" s="232">
        <f t="shared" ref="BC19:BC27" si="13">IF(AZ19=3,G19,0)</f>
        <v>0</v>
      </c>
      <c r="BD19" s="232">
        <f t="shared" ref="BD19:BD27" si="14">IF(AZ19=4,G19,0)</f>
        <v>0</v>
      </c>
      <c r="BE19" s="232">
        <f t="shared" ref="BE19:BE27" si="15">IF(AZ19=5,G19,0)</f>
        <v>0</v>
      </c>
      <c r="CA19" s="257">
        <v>1</v>
      </c>
      <c r="CB19" s="257">
        <v>7</v>
      </c>
    </row>
    <row r="20" spans="1:80">
      <c r="A20" s="258">
        <v>9</v>
      </c>
      <c r="B20" s="259" t="s">
        <v>1345</v>
      </c>
      <c r="C20" s="260" t="s">
        <v>1346</v>
      </c>
      <c r="D20" s="261" t="s">
        <v>240</v>
      </c>
      <c r="E20" s="262">
        <v>1</v>
      </c>
      <c r="F20" s="262">
        <v>0</v>
      </c>
      <c r="G20" s="263">
        <f t="shared" si="8"/>
        <v>0</v>
      </c>
      <c r="H20" s="264">
        <v>0</v>
      </c>
      <c r="I20" s="265">
        <f t="shared" si="9"/>
        <v>0</v>
      </c>
      <c r="J20" s="264">
        <v>0</v>
      </c>
      <c r="K20" s="265">
        <f t="shared" si="10"/>
        <v>0</v>
      </c>
      <c r="O20" s="257">
        <v>2</v>
      </c>
      <c r="AA20" s="232">
        <v>1</v>
      </c>
      <c r="AB20" s="232">
        <v>7</v>
      </c>
      <c r="AC20" s="232">
        <v>7</v>
      </c>
      <c r="AZ20" s="232">
        <v>2</v>
      </c>
      <c r="BA20" s="232">
        <f t="shared" si="11"/>
        <v>0</v>
      </c>
      <c r="BB20" s="232">
        <f t="shared" si="12"/>
        <v>0</v>
      </c>
      <c r="BC20" s="232">
        <f t="shared" si="13"/>
        <v>0</v>
      </c>
      <c r="BD20" s="232">
        <f t="shared" si="14"/>
        <v>0</v>
      </c>
      <c r="BE20" s="232">
        <f t="shared" si="15"/>
        <v>0</v>
      </c>
      <c r="CA20" s="257">
        <v>1</v>
      </c>
      <c r="CB20" s="257">
        <v>7</v>
      </c>
    </row>
    <row r="21" spans="1:80">
      <c r="A21" s="258">
        <v>10</v>
      </c>
      <c r="B21" s="259" t="s">
        <v>1347</v>
      </c>
      <c r="C21" s="260" t="s">
        <v>1348</v>
      </c>
      <c r="D21" s="261" t="s">
        <v>240</v>
      </c>
      <c r="E21" s="262">
        <v>1</v>
      </c>
      <c r="F21" s="262">
        <v>0</v>
      </c>
      <c r="G21" s="263">
        <f t="shared" si="8"/>
        <v>0</v>
      </c>
      <c r="H21" s="264">
        <v>0</v>
      </c>
      <c r="I21" s="265">
        <f t="shared" si="9"/>
        <v>0</v>
      </c>
      <c r="J21" s="264">
        <v>0</v>
      </c>
      <c r="K21" s="265">
        <f t="shared" si="10"/>
        <v>0</v>
      </c>
      <c r="O21" s="257">
        <v>2</v>
      </c>
      <c r="AA21" s="232">
        <v>1</v>
      </c>
      <c r="AB21" s="232">
        <v>7</v>
      </c>
      <c r="AC21" s="232">
        <v>7</v>
      </c>
      <c r="AZ21" s="232">
        <v>2</v>
      </c>
      <c r="BA21" s="232">
        <f t="shared" si="11"/>
        <v>0</v>
      </c>
      <c r="BB21" s="232">
        <f t="shared" si="12"/>
        <v>0</v>
      </c>
      <c r="BC21" s="232">
        <f t="shared" si="13"/>
        <v>0</v>
      </c>
      <c r="BD21" s="232">
        <f t="shared" si="14"/>
        <v>0</v>
      </c>
      <c r="BE21" s="232">
        <f t="shared" si="15"/>
        <v>0</v>
      </c>
      <c r="CA21" s="257">
        <v>1</v>
      </c>
      <c r="CB21" s="257">
        <v>7</v>
      </c>
    </row>
    <row r="22" spans="1:80">
      <c r="A22" s="258">
        <v>11</v>
      </c>
      <c r="B22" s="259" t="s">
        <v>1349</v>
      </c>
      <c r="C22" s="260" t="s">
        <v>1350</v>
      </c>
      <c r="D22" s="261" t="s">
        <v>115</v>
      </c>
      <c r="E22" s="262">
        <v>3</v>
      </c>
      <c r="F22" s="262">
        <v>0</v>
      </c>
      <c r="G22" s="263">
        <f t="shared" si="8"/>
        <v>0</v>
      </c>
      <c r="H22" s="264">
        <v>0</v>
      </c>
      <c r="I22" s="265">
        <f t="shared" si="9"/>
        <v>0</v>
      </c>
      <c r="J22" s="264"/>
      <c r="K22" s="265">
        <f t="shared" si="10"/>
        <v>0</v>
      </c>
      <c r="O22" s="257">
        <v>2</v>
      </c>
      <c r="AA22" s="232">
        <v>3</v>
      </c>
      <c r="AB22" s="232">
        <v>7</v>
      </c>
      <c r="AC22" s="232">
        <v>28656317</v>
      </c>
      <c r="AZ22" s="232">
        <v>2</v>
      </c>
      <c r="BA22" s="232">
        <f t="shared" si="11"/>
        <v>0</v>
      </c>
      <c r="BB22" s="232">
        <f t="shared" si="12"/>
        <v>0</v>
      </c>
      <c r="BC22" s="232">
        <f t="shared" si="13"/>
        <v>0</v>
      </c>
      <c r="BD22" s="232">
        <f t="shared" si="14"/>
        <v>0</v>
      </c>
      <c r="BE22" s="232">
        <f t="shared" si="15"/>
        <v>0</v>
      </c>
      <c r="CA22" s="257">
        <v>3</v>
      </c>
      <c r="CB22" s="257">
        <v>7</v>
      </c>
    </row>
    <row r="23" spans="1:80">
      <c r="A23" s="258">
        <v>12</v>
      </c>
      <c r="B23" s="259" t="s">
        <v>1351</v>
      </c>
      <c r="C23" s="260" t="s">
        <v>1352</v>
      </c>
      <c r="D23" s="261" t="s">
        <v>115</v>
      </c>
      <c r="E23" s="262">
        <v>6</v>
      </c>
      <c r="F23" s="262">
        <v>0</v>
      </c>
      <c r="G23" s="263">
        <f t="shared" si="8"/>
        <v>0</v>
      </c>
      <c r="H23" s="264">
        <v>0</v>
      </c>
      <c r="I23" s="265">
        <f t="shared" si="9"/>
        <v>0</v>
      </c>
      <c r="J23" s="264"/>
      <c r="K23" s="265">
        <f t="shared" si="10"/>
        <v>0</v>
      </c>
      <c r="O23" s="257">
        <v>2</v>
      </c>
      <c r="AA23" s="232">
        <v>3</v>
      </c>
      <c r="AB23" s="232">
        <v>7</v>
      </c>
      <c r="AC23" s="232">
        <v>38822152</v>
      </c>
      <c r="AZ23" s="232">
        <v>2</v>
      </c>
      <c r="BA23" s="232">
        <f t="shared" si="11"/>
        <v>0</v>
      </c>
      <c r="BB23" s="232">
        <f t="shared" si="12"/>
        <v>0</v>
      </c>
      <c r="BC23" s="232">
        <f t="shared" si="13"/>
        <v>0</v>
      </c>
      <c r="BD23" s="232">
        <f t="shared" si="14"/>
        <v>0</v>
      </c>
      <c r="BE23" s="232">
        <f t="shared" si="15"/>
        <v>0</v>
      </c>
      <c r="CA23" s="257">
        <v>3</v>
      </c>
      <c r="CB23" s="257">
        <v>7</v>
      </c>
    </row>
    <row r="24" spans="1:80">
      <c r="A24" s="258">
        <v>13</v>
      </c>
      <c r="B24" s="259" t="s">
        <v>1353</v>
      </c>
      <c r="C24" s="260" t="s">
        <v>1354</v>
      </c>
      <c r="D24" s="261" t="s">
        <v>115</v>
      </c>
      <c r="E24" s="262">
        <v>1</v>
      </c>
      <c r="F24" s="262">
        <v>0</v>
      </c>
      <c r="G24" s="263">
        <f t="shared" si="8"/>
        <v>0</v>
      </c>
      <c r="H24" s="264">
        <v>0</v>
      </c>
      <c r="I24" s="265">
        <f t="shared" si="9"/>
        <v>0</v>
      </c>
      <c r="J24" s="264"/>
      <c r="K24" s="265">
        <f t="shared" si="10"/>
        <v>0</v>
      </c>
      <c r="O24" s="257">
        <v>2</v>
      </c>
      <c r="AA24" s="232">
        <v>3</v>
      </c>
      <c r="AB24" s="232">
        <v>7</v>
      </c>
      <c r="AC24" s="232">
        <v>42227107</v>
      </c>
      <c r="AZ24" s="232">
        <v>2</v>
      </c>
      <c r="BA24" s="232">
        <f t="shared" si="11"/>
        <v>0</v>
      </c>
      <c r="BB24" s="232">
        <f t="shared" si="12"/>
        <v>0</v>
      </c>
      <c r="BC24" s="232">
        <f t="shared" si="13"/>
        <v>0</v>
      </c>
      <c r="BD24" s="232">
        <f t="shared" si="14"/>
        <v>0</v>
      </c>
      <c r="BE24" s="232">
        <f t="shared" si="15"/>
        <v>0</v>
      </c>
      <c r="CA24" s="257">
        <v>3</v>
      </c>
      <c r="CB24" s="257">
        <v>7</v>
      </c>
    </row>
    <row r="25" spans="1:80">
      <c r="A25" s="258">
        <v>14</v>
      </c>
      <c r="B25" s="259" t="s">
        <v>1355</v>
      </c>
      <c r="C25" s="260" t="s">
        <v>1356</v>
      </c>
      <c r="D25" s="261" t="s">
        <v>115</v>
      </c>
      <c r="E25" s="262">
        <v>1</v>
      </c>
      <c r="F25" s="262">
        <v>0</v>
      </c>
      <c r="G25" s="263">
        <f t="shared" si="8"/>
        <v>0</v>
      </c>
      <c r="H25" s="264">
        <v>0</v>
      </c>
      <c r="I25" s="265">
        <f t="shared" si="9"/>
        <v>0</v>
      </c>
      <c r="J25" s="264"/>
      <c r="K25" s="265">
        <f t="shared" si="10"/>
        <v>0</v>
      </c>
      <c r="O25" s="257">
        <v>2</v>
      </c>
      <c r="AA25" s="232">
        <v>3</v>
      </c>
      <c r="AB25" s="232">
        <v>7</v>
      </c>
      <c r="AC25" s="232">
        <v>42610682</v>
      </c>
      <c r="AZ25" s="232">
        <v>2</v>
      </c>
      <c r="BA25" s="232">
        <f t="shared" si="11"/>
        <v>0</v>
      </c>
      <c r="BB25" s="232">
        <f t="shared" si="12"/>
        <v>0</v>
      </c>
      <c r="BC25" s="232">
        <f t="shared" si="13"/>
        <v>0</v>
      </c>
      <c r="BD25" s="232">
        <f t="shared" si="14"/>
        <v>0</v>
      </c>
      <c r="BE25" s="232">
        <f t="shared" si="15"/>
        <v>0</v>
      </c>
      <c r="CA25" s="257">
        <v>3</v>
      </c>
      <c r="CB25" s="257">
        <v>7</v>
      </c>
    </row>
    <row r="26" spans="1:80">
      <c r="A26" s="258">
        <v>15</v>
      </c>
      <c r="B26" s="259" t="s">
        <v>1357</v>
      </c>
      <c r="C26" s="260" t="s">
        <v>1358</v>
      </c>
      <c r="D26" s="261" t="s">
        <v>115</v>
      </c>
      <c r="E26" s="262">
        <v>1</v>
      </c>
      <c r="F26" s="262">
        <v>0</v>
      </c>
      <c r="G26" s="263">
        <f t="shared" si="8"/>
        <v>0</v>
      </c>
      <c r="H26" s="264">
        <v>0</v>
      </c>
      <c r="I26" s="265">
        <f t="shared" si="9"/>
        <v>0</v>
      </c>
      <c r="J26" s="264"/>
      <c r="K26" s="265">
        <f t="shared" si="10"/>
        <v>0</v>
      </c>
      <c r="O26" s="257">
        <v>2</v>
      </c>
      <c r="AA26" s="232">
        <v>12</v>
      </c>
      <c r="AB26" s="232">
        <v>0</v>
      </c>
      <c r="AC26" s="232">
        <v>15</v>
      </c>
      <c r="AZ26" s="232">
        <v>2</v>
      </c>
      <c r="BA26" s="232">
        <f t="shared" si="11"/>
        <v>0</v>
      </c>
      <c r="BB26" s="232">
        <f t="shared" si="12"/>
        <v>0</v>
      </c>
      <c r="BC26" s="232">
        <f t="shared" si="13"/>
        <v>0</v>
      </c>
      <c r="BD26" s="232">
        <f t="shared" si="14"/>
        <v>0</v>
      </c>
      <c r="BE26" s="232">
        <f t="shared" si="15"/>
        <v>0</v>
      </c>
      <c r="CA26" s="257">
        <v>12</v>
      </c>
      <c r="CB26" s="257">
        <v>0</v>
      </c>
    </row>
    <row r="27" spans="1:80">
      <c r="A27" s="258">
        <v>16</v>
      </c>
      <c r="B27" s="259" t="s">
        <v>1359</v>
      </c>
      <c r="C27" s="260" t="s">
        <v>1360</v>
      </c>
      <c r="D27" s="261" t="s">
        <v>12</v>
      </c>
      <c r="E27" s="262">
        <v>787.54499999999996</v>
      </c>
      <c r="F27" s="262">
        <v>0</v>
      </c>
      <c r="G27" s="263">
        <f t="shared" si="8"/>
        <v>0</v>
      </c>
      <c r="H27" s="264">
        <v>0</v>
      </c>
      <c r="I27" s="265">
        <f t="shared" si="9"/>
        <v>0</v>
      </c>
      <c r="J27" s="264">
        <v>0</v>
      </c>
      <c r="K27" s="265">
        <f t="shared" si="10"/>
        <v>0</v>
      </c>
      <c r="O27" s="257">
        <v>2</v>
      </c>
      <c r="AA27" s="232">
        <v>1</v>
      </c>
      <c r="AB27" s="232">
        <v>7</v>
      </c>
      <c r="AC27" s="232">
        <v>7</v>
      </c>
      <c r="AZ27" s="232">
        <v>2</v>
      </c>
      <c r="BA27" s="232">
        <f t="shared" si="11"/>
        <v>0</v>
      </c>
      <c r="BB27" s="232">
        <f t="shared" si="12"/>
        <v>0</v>
      </c>
      <c r="BC27" s="232">
        <f t="shared" si="13"/>
        <v>0</v>
      </c>
      <c r="BD27" s="232">
        <f t="shared" si="14"/>
        <v>0</v>
      </c>
      <c r="BE27" s="232">
        <f t="shared" si="15"/>
        <v>0</v>
      </c>
      <c r="CA27" s="257">
        <v>1</v>
      </c>
      <c r="CB27" s="257">
        <v>7</v>
      </c>
    </row>
    <row r="28" spans="1:80">
      <c r="A28" s="275"/>
      <c r="B28" s="276" t="s">
        <v>101</v>
      </c>
      <c r="C28" s="277" t="s">
        <v>1032</v>
      </c>
      <c r="D28" s="278"/>
      <c r="E28" s="279"/>
      <c r="F28" s="280"/>
      <c r="G28" s="281">
        <f>SUM(G18:G27)</f>
        <v>0</v>
      </c>
      <c r="H28" s="282"/>
      <c r="I28" s="283">
        <f>SUM(I18:I27)</f>
        <v>0</v>
      </c>
      <c r="J28" s="282"/>
      <c r="K28" s="283">
        <f>SUM(K18:K27)</f>
        <v>0</v>
      </c>
      <c r="O28" s="257">
        <v>4</v>
      </c>
      <c r="BA28" s="284">
        <f>SUM(BA18:BA27)</f>
        <v>0</v>
      </c>
      <c r="BB28" s="284">
        <f>SUM(BB18:BB27)</f>
        <v>0</v>
      </c>
      <c r="BC28" s="284">
        <f>SUM(BC18:BC27)</f>
        <v>0</v>
      </c>
      <c r="BD28" s="284">
        <f>SUM(BD18:BD27)</f>
        <v>0</v>
      </c>
      <c r="BE28" s="284">
        <f>SUM(BE18:BE27)</f>
        <v>0</v>
      </c>
    </row>
    <row r="29" spans="1:80">
      <c r="A29" s="247" t="s">
        <v>97</v>
      </c>
      <c r="B29" s="248" t="s">
        <v>1035</v>
      </c>
      <c r="C29" s="249" t="s">
        <v>1036</v>
      </c>
      <c r="D29" s="250"/>
      <c r="E29" s="251"/>
      <c r="F29" s="251"/>
      <c r="G29" s="252"/>
      <c r="H29" s="253"/>
      <c r="I29" s="254"/>
      <c r="J29" s="255"/>
      <c r="K29" s="256"/>
      <c r="O29" s="257">
        <v>1</v>
      </c>
    </row>
    <row r="30" spans="1:80">
      <c r="A30" s="258">
        <v>17</v>
      </c>
      <c r="B30" s="259" t="s">
        <v>1361</v>
      </c>
      <c r="C30" s="260" t="s">
        <v>1362</v>
      </c>
      <c r="D30" s="261" t="s">
        <v>262</v>
      </c>
      <c r="E30" s="262">
        <v>150</v>
      </c>
      <c r="F30" s="262">
        <v>0</v>
      </c>
      <c r="G30" s="263">
        <f t="shared" ref="G30:G50" si="16">E30*F30</f>
        <v>0</v>
      </c>
      <c r="H30" s="264">
        <v>0</v>
      </c>
      <c r="I30" s="265">
        <f t="shared" ref="I30:I50" si="17">E30*H30</f>
        <v>0</v>
      </c>
      <c r="J30" s="264">
        <v>0</v>
      </c>
      <c r="K30" s="265">
        <f t="shared" ref="K30:K50" si="18">E30*J30</f>
        <v>0</v>
      </c>
      <c r="O30" s="257">
        <v>2</v>
      </c>
      <c r="AA30" s="232">
        <v>1</v>
      </c>
      <c r="AB30" s="232">
        <v>7</v>
      </c>
      <c r="AC30" s="232">
        <v>7</v>
      </c>
      <c r="AZ30" s="232">
        <v>2</v>
      </c>
      <c r="BA30" s="232">
        <f t="shared" ref="BA30:BA50" si="19">IF(AZ30=1,G30,0)</f>
        <v>0</v>
      </c>
      <c r="BB30" s="232">
        <f t="shared" ref="BB30:BB50" si="20">IF(AZ30=2,G30,0)</f>
        <v>0</v>
      </c>
      <c r="BC30" s="232">
        <f t="shared" ref="BC30:BC50" si="21">IF(AZ30=3,G30,0)</f>
        <v>0</v>
      </c>
      <c r="BD30" s="232">
        <f t="shared" ref="BD30:BD50" si="22">IF(AZ30=4,G30,0)</f>
        <v>0</v>
      </c>
      <c r="BE30" s="232">
        <f t="shared" ref="BE30:BE50" si="23">IF(AZ30=5,G30,0)</f>
        <v>0</v>
      </c>
      <c r="CA30" s="257">
        <v>1</v>
      </c>
      <c r="CB30" s="257">
        <v>7</v>
      </c>
    </row>
    <row r="31" spans="1:80">
      <c r="A31" s="258">
        <v>18</v>
      </c>
      <c r="B31" s="259" t="s">
        <v>1363</v>
      </c>
      <c r="C31" s="260" t="s">
        <v>1364</v>
      </c>
      <c r="D31" s="261" t="s">
        <v>262</v>
      </c>
      <c r="E31" s="262">
        <v>100</v>
      </c>
      <c r="F31" s="262">
        <v>0</v>
      </c>
      <c r="G31" s="263">
        <f t="shared" si="16"/>
        <v>0</v>
      </c>
      <c r="H31" s="264">
        <v>0</v>
      </c>
      <c r="I31" s="265">
        <f t="shared" si="17"/>
        <v>0</v>
      </c>
      <c r="J31" s="264">
        <v>0</v>
      </c>
      <c r="K31" s="265">
        <f t="shared" si="18"/>
        <v>0</v>
      </c>
      <c r="O31" s="257">
        <v>2</v>
      </c>
      <c r="AA31" s="232">
        <v>1</v>
      </c>
      <c r="AB31" s="232">
        <v>7</v>
      </c>
      <c r="AC31" s="232">
        <v>7</v>
      </c>
      <c r="AZ31" s="232">
        <v>2</v>
      </c>
      <c r="BA31" s="232">
        <f t="shared" si="19"/>
        <v>0</v>
      </c>
      <c r="BB31" s="232">
        <f t="shared" si="20"/>
        <v>0</v>
      </c>
      <c r="BC31" s="232">
        <f t="shared" si="21"/>
        <v>0</v>
      </c>
      <c r="BD31" s="232">
        <f t="shared" si="22"/>
        <v>0</v>
      </c>
      <c r="BE31" s="232">
        <f t="shared" si="23"/>
        <v>0</v>
      </c>
      <c r="CA31" s="257">
        <v>1</v>
      </c>
      <c r="CB31" s="257">
        <v>7</v>
      </c>
    </row>
    <row r="32" spans="1:80">
      <c r="A32" s="258">
        <v>19</v>
      </c>
      <c r="B32" s="259" t="s">
        <v>1365</v>
      </c>
      <c r="C32" s="260" t="s">
        <v>1366</v>
      </c>
      <c r="D32" s="261" t="s">
        <v>262</v>
      </c>
      <c r="E32" s="262">
        <v>80</v>
      </c>
      <c r="F32" s="262">
        <v>0</v>
      </c>
      <c r="G32" s="263">
        <f t="shared" si="16"/>
        <v>0</v>
      </c>
      <c r="H32" s="264">
        <v>0</v>
      </c>
      <c r="I32" s="265">
        <f t="shared" si="17"/>
        <v>0</v>
      </c>
      <c r="J32" s="264">
        <v>0</v>
      </c>
      <c r="K32" s="265">
        <f t="shared" si="18"/>
        <v>0</v>
      </c>
      <c r="O32" s="257">
        <v>2</v>
      </c>
      <c r="AA32" s="232">
        <v>1</v>
      </c>
      <c r="AB32" s="232">
        <v>7</v>
      </c>
      <c r="AC32" s="232">
        <v>7</v>
      </c>
      <c r="AZ32" s="232">
        <v>2</v>
      </c>
      <c r="BA32" s="232">
        <f t="shared" si="19"/>
        <v>0</v>
      </c>
      <c r="BB32" s="232">
        <f t="shared" si="20"/>
        <v>0</v>
      </c>
      <c r="BC32" s="232">
        <f t="shared" si="21"/>
        <v>0</v>
      </c>
      <c r="BD32" s="232">
        <f t="shared" si="22"/>
        <v>0</v>
      </c>
      <c r="BE32" s="232">
        <f t="shared" si="23"/>
        <v>0</v>
      </c>
      <c r="CA32" s="257">
        <v>1</v>
      </c>
      <c r="CB32" s="257">
        <v>7</v>
      </c>
    </row>
    <row r="33" spans="1:80">
      <c r="A33" s="258">
        <v>20</v>
      </c>
      <c r="B33" s="259" t="s">
        <v>1367</v>
      </c>
      <c r="C33" s="260" t="s">
        <v>1368</v>
      </c>
      <c r="D33" s="261" t="s">
        <v>262</v>
      </c>
      <c r="E33" s="262">
        <v>70</v>
      </c>
      <c r="F33" s="262">
        <v>0</v>
      </c>
      <c r="G33" s="263">
        <f t="shared" si="16"/>
        <v>0</v>
      </c>
      <c r="H33" s="264">
        <v>0</v>
      </c>
      <c r="I33" s="265">
        <f t="shared" si="17"/>
        <v>0</v>
      </c>
      <c r="J33" s="264">
        <v>0</v>
      </c>
      <c r="K33" s="265">
        <f t="shared" si="18"/>
        <v>0</v>
      </c>
      <c r="O33" s="257">
        <v>2</v>
      </c>
      <c r="AA33" s="232">
        <v>1</v>
      </c>
      <c r="AB33" s="232">
        <v>7</v>
      </c>
      <c r="AC33" s="232">
        <v>7</v>
      </c>
      <c r="AZ33" s="232">
        <v>2</v>
      </c>
      <c r="BA33" s="232">
        <f t="shared" si="19"/>
        <v>0</v>
      </c>
      <c r="BB33" s="232">
        <f t="shared" si="20"/>
        <v>0</v>
      </c>
      <c r="BC33" s="232">
        <f t="shared" si="21"/>
        <v>0</v>
      </c>
      <c r="BD33" s="232">
        <f t="shared" si="22"/>
        <v>0</v>
      </c>
      <c r="BE33" s="232">
        <f t="shared" si="23"/>
        <v>0</v>
      </c>
      <c r="CA33" s="257">
        <v>1</v>
      </c>
      <c r="CB33" s="257">
        <v>7</v>
      </c>
    </row>
    <row r="34" spans="1:80">
      <c r="A34" s="258">
        <v>21</v>
      </c>
      <c r="B34" s="259" t="s">
        <v>1369</v>
      </c>
      <c r="C34" s="260" t="s">
        <v>1370</v>
      </c>
      <c r="D34" s="261" t="s">
        <v>115</v>
      </c>
      <c r="E34" s="262">
        <v>660</v>
      </c>
      <c r="F34" s="262">
        <v>0</v>
      </c>
      <c r="G34" s="263">
        <f t="shared" si="16"/>
        <v>0</v>
      </c>
      <c r="H34" s="264">
        <v>0</v>
      </c>
      <c r="I34" s="265">
        <f t="shared" si="17"/>
        <v>0</v>
      </c>
      <c r="J34" s="264">
        <v>0</v>
      </c>
      <c r="K34" s="265">
        <f t="shared" si="18"/>
        <v>0</v>
      </c>
      <c r="O34" s="257">
        <v>2</v>
      </c>
      <c r="AA34" s="232">
        <v>1</v>
      </c>
      <c r="AB34" s="232">
        <v>7</v>
      </c>
      <c r="AC34" s="232">
        <v>7</v>
      </c>
      <c r="AZ34" s="232">
        <v>2</v>
      </c>
      <c r="BA34" s="232">
        <f t="shared" si="19"/>
        <v>0</v>
      </c>
      <c r="BB34" s="232">
        <f t="shared" si="20"/>
        <v>0</v>
      </c>
      <c r="BC34" s="232">
        <f t="shared" si="21"/>
        <v>0</v>
      </c>
      <c r="BD34" s="232">
        <f t="shared" si="22"/>
        <v>0</v>
      </c>
      <c r="BE34" s="232">
        <f t="shared" si="23"/>
        <v>0</v>
      </c>
      <c r="CA34" s="257">
        <v>1</v>
      </c>
      <c r="CB34" s="257">
        <v>7</v>
      </c>
    </row>
    <row r="35" spans="1:80">
      <c r="A35" s="258">
        <v>22</v>
      </c>
      <c r="B35" s="259" t="s">
        <v>1371</v>
      </c>
      <c r="C35" s="260" t="s">
        <v>1372</v>
      </c>
      <c r="D35" s="261" t="s">
        <v>115</v>
      </c>
      <c r="E35" s="262">
        <v>140</v>
      </c>
      <c r="F35" s="262">
        <v>0</v>
      </c>
      <c r="G35" s="263">
        <f t="shared" si="16"/>
        <v>0</v>
      </c>
      <c r="H35" s="264">
        <v>0</v>
      </c>
      <c r="I35" s="265">
        <f t="shared" si="17"/>
        <v>0</v>
      </c>
      <c r="J35" s="264">
        <v>0</v>
      </c>
      <c r="K35" s="265">
        <f t="shared" si="18"/>
        <v>0</v>
      </c>
      <c r="O35" s="257">
        <v>2</v>
      </c>
      <c r="AA35" s="232">
        <v>1</v>
      </c>
      <c r="AB35" s="232">
        <v>7</v>
      </c>
      <c r="AC35" s="232">
        <v>7</v>
      </c>
      <c r="AZ35" s="232">
        <v>2</v>
      </c>
      <c r="BA35" s="232">
        <f t="shared" si="19"/>
        <v>0</v>
      </c>
      <c r="BB35" s="232">
        <f t="shared" si="20"/>
        <v>0</v>
      </c>
      <c r="BC35" s="232">
        <f t="shared" si="21"/>
        <v>0</v>
      </c>
      <c r="BD35" s="232">
        <f t="shared" si="22"/>
        <v>0</v>
      </c>
      <c r="BE35" s="232">
        <f t="shared" si="23"/>
        <v>0</v>
      </c>
      <c r="CA35" s="257">
        <v>1</v>
      </c>
      <c r="CB35" s="257">
        <v>7</v>
      </c>
    </row>
    <row r="36" spans="1:80">
      <c r="A36" s="258">
        <v>23</v>
      </c>
      <c r="B36" s="259" t="s">
        <v>1373</v>
      </c>
      <c r="C36" s="260" t="s">
        <v>1374</v>
      </c>
      <c r="D36" s="261" t="s">
        <v>262</v>
      </c>
      <c r="E36" s="262">
        <v>400</v>
      </c>
      <c r="F36" s="262">
        <v>0</v>
      </c>
      <c r="G36" s="263">
        <f t="shared" si="16"/>
        <v>0</v>
      </c>
      <c r="H36" s="264">
        <v>0</v>
      </c>
      <c r="I36" s="265">
        <f t="shared" si="17"/>
        <v>0</v>
      </c>
      <c r="J36" s="264">
        <v>0</v>
      </c>
      <c r="K36" s="265">
        <f t="shared" si="18"/>
        <v>0</v>
      </c>
      <c r="O36" s="257">
        <v>2</v>
      </c>
      <c r="AA36" s="232">
        <v>1</v>
      </c>
      <c r="AB36" s="232">
        <v>7</v>
      </c>
      <c r="AC36" s="232">
        <v>7</v>
      </c>
      <c r="AZ36" s="232">
        <v>2</v>
      </c>
      <c r="BA36" s="232">
        <f t="shared" si="19"/>
        <v>0</v>
      </c>
      <c r="BB36" s="232">
        <f t="shared" si="20"/>
        <v>0</v>
      </c>
      <c r="BC36" s="232">
        <f t="shared" si="21"/>
        <v>0</v>
      </c>
      <c r="BD36" s="232">
        <f t="shared" si="22"/>
        <v>0</v>
      </c>
      <c r="BE36" s="232">
        <f t="shared" si="23"/>
        <v>0</v>
      </c>
      <c r="CA36" s="257">
        <v>1</v>
      </c>
      <c r="CB36" s="257">
        <v>7</v>
      </c>
    </row>
    <row r="37" spans="1:80">
      <c r="A37" s="258">
        <v>24</v>
      </c>
      <c r="B37" s="259" t="s">
        <v>1375</v>
      </c>
      <c r="C37" s="260" t="s">
        <v>1376</v>
      </c>
      <c r="D37" s="261" t="s">
        <v>262</v>
      </c>
      <c r="E37" s="262">
        <v>400</v>
      </c>
      <c r="F37" s="262">
        <v>0</v>
      </c>
      <c r="G37" s="263">
        <f t="shared" si="16"/>
        <v>0</v>
      </c>
      <c r="H37" s="264">
        <v>0</v>
      </c>
      <c r="I37" s="265">
        <f t="shared" si="17"/>
        <v>0</v>
      </c>
      <c r="J37" s="264">
        <v>0</v>
      </c>
      <c r="K37" s="265">
        <f t="shared" si="18"/>
        <v>0</v>
      </c>
      <c r="O37" s="257">
        <v>2</v>
      </c>
      <c r="AA37" s="232">
        <v>1</v>
      </c>
      <c r="AB37" s="232">
        <v>7</v>
      </c>
      <c r="AC37" s="232">
        <v>7</v>
      </c>
      <c r="AZ37" s="232">
        <v>2</v>
      </c>
      <c r="BA37" s="232">
        <f t="shared" si="19"/>
        <v>0</v>
      </c>
      <c r="BB37" s="232">
        <f t="shared" si="20"/>
        <v>0</v>
      </c>
      <c r="BC37" s="232">
        <f t="shared" si="21"/>
        <v>0</v>
      </c>
      <c r="BD37" s="232">
        <f t="shared" si="22"/>
        <v>0</v>
      </c>
      <c r="BE37" s="232">
        <f t="shared" si="23"/>
        <v>0</v>
      </c>
      <c r="CA37" s="257">
        <v>1</v>
      </c>
      <c r="CB37" s="257">
        <v>7</v>
      </c>
    </row>
    <row r="38" spans="1:80">
      <c r="A38" s="258">
        <v>25</v>
      </c>
      <c r="B38" s="259" t="s">
        <v>1377</v>
      </c>
      <c r="C38" s="260" t="s">
        <v>1378</v>
      </c>
      <c r="D38" s="261" t="s">
        <v>262</v>
      </c>
      <c r="E38" s="262">
        <v>150</v>
      </c>
      <c r="F38" s="262">
        <v>0</v>
      </c>
      <c r="G38" s="263">
        <f t="shared" si="16"/>
        <v>0</v>
      </c>
      <c r="H38" s="264">
        <v>0</v>
      </c>
      <c r="I38" s="265">
        <f t="shared" si="17"/>
        <v>0</v>
      </c>
      <c r="J38" s="264"/>
      <c r="K38" s="265">
        <f t="shared" si="18"/>
        <v>0</v>
      </c>
      <c r="O38" s="257">
        <v>2</v>
      </c>
      <c r="AA38" s="232">
        <v>3</v>
      </c>
      <c r="AB38" s="232">
        <v>7</v>
      </c>
      <c r="AC38" s="232">
        <v>19632350</v>
      </c>
      <c r="AZ38" s="232">
        <v>2</v>
      </c>
      <c r="BA38" s="232">
        <f t="shared" si="19"/>
        <v>0</v>
      </c>
      <c r="BB38" s="232">
        <f t="shared" si="20"/>
        <v>0</v>
      </c>
      <c r="BC38" s="232">
        <f t="shared" si="21"/>
        <v>0</v>
      </c>
      <c r="BD38" s="232">
        <f t="shared" si="22"/>
        <v>0</v>
      </c>
      <c r="BE38" s="232">
        <f t="shared" si="23"/>
        <v>0</v>
      </c>
      <c r="CA38" s="257">
        <v>3</v>
      </c>
      <c r="CB38" s="257">
        <v>7</v>
      </c>
    </row>
    <row r="39" spans="1:80">
      <c r="A39" s="258">
        <v>26</v>
      </c>
      <c r="B39" s="259" t="s">
        <v>1379</v>
      </c>
      <c r="C39" s="260" t="s">
        <v>1380</v>
      </c>
      <c r="D39" s="261" t="s">
        <v>262</v>
      </c>
      <c r="E39" s="262">
        <v>100</v>
      </c>
      <c r="F39" s="262">
        <v>0</v>
      </c>
      <c r="G39" s="263">
        <f t="shared" si="16"/>
        <v>0</v>
      </c>
      <c r="H39" s="264">
        <v>0</v>
      </c>
      <c r="I39" s="265">
        <f t="shared" si="17"/>
        <v>0</v>
      </c>
      <c r="J39" s="264"/>
      <c r="K39" s="265">
        <f t="shared" si="18"/>
        <v>0</v>
      </c>
      <c r="O39" s="257">
        <v>2</v>
      </c>
      <c r="AA39" s="232">
        <v>3</v>
      </c>
      <c r="AB39" s="232">
        <v>7</v>
      </c>
      <c r="AC39" s="232">
        <v>19632365</v>
      </c>
      <c r="AZ39" s="232">
        <v>2</v>
      </c>
      <c r="BA39" s="232">
        <f t="shared" si="19"/>
        <v>0</v>
      </c>
      <c r="BB39" s="232">
        <f t="shared" si="20"/>
        <v>0</v>
      </c>
      <c r="BC39" s="232">
        <f t="shared" si="21"/>
        <v>0</v>
      </c>
      <c r="BD39" s="232">
        <f t="shared" si="22"/>
        <v>0</v>
      </c>
      <c r="BE39" s="232">
        <f t="shared" si="23"/>
        <v>0</v>
      </c>
      <c r="CA39" s="257">
        <v>3</v>
      </c>
      <c r="CB39" s="257">
        <v>7</v>
      </c>
    </row>
    <row r="40" spans="1:80">
      <c r="A40" s="258">
        <v>27</v>
      </c>
      <c r="B40" s="259" t="s">
        <v>1381</v>
      </c>
      <c r="C40" s="260" t="s">
        <v>1382</v>
      </c>
      <c r="D40" s="261" t="s">
        <v>262</v>
      </c>
      <c r="E40" s="262">
        <v>80</v>
      </c>
      <c r="F40" s="262">
        <v>0</v>
      </c>
      <c r="G40" s="263">
        <f t="shared" si="16"/>
        <v>0</v>
      </c>
      <c r="H40" s="264">
        <v>0</v>
      </c>
      <c r="I40" s="265">
        <f t="shared" si="17"/>
        <v>0</v>
      </c>
      <c r="J40" s="264"/>
      <c r="K40" s="265">
        <f t="shared" si="18"/>
        <v>0</v>
      </c>
      <c r="O40" s="257">
        <v>2</v>
      </c>
      <c r="AA40" s="232">
        <v>3</v>
      </c>
      <c r="AB40" s="232">
        <v>7</v>
      </c>
      <c r="AC40" s="232">
        <v>19632375</v>
      </c>
      <c r="AZ40" s="232">
        <v>2</v>
      </c>
      <c r="BA40" s="232">
        <f t="shared" si="19"/>
        <v>0</v>
      </c>
      <c r="BB40" s="232">
        <f t="shared" si="20"/>
        <v>0</v>
      </c>
      <c r="BC40" s="232">
        <f t="shared" si="21"/>
        <v>0</v>
      </c>
      <c r="BD40" s="232">
        <f t="shared" si="22"/>
        <v>0</v>
      </c>
      <c r="BE40" s="232">
        <f t="shared" si="23"/>
        <v>0</v>
      </c>
      <c r="CA40" s="257">
        <v>3</v>
      </c>
      <c r="CB40" s="257">
        <v>7</v>
      </c>
    </row>
    <row r="41" spans="1:80">
      <c r="A41" s="258">
        <v>28</v>
      </c>
      <c r="B41" s="259" t="s">
        <v>1383</v>
      </c>
      <c r="C41" s="260" t="s">
        <v>1384</v>
      </c>
      <c r="D41" s="261" t="s">
        <v>262</v>
      </c>
      <c r="E41" s="262">
        <v>70</v>
      </c>
      <c r="F41" s="262">
        <v>0</v>
      </c>
      <c r="G41" s="263">
        <f t="shared" si="16"/>
        <v>0</v>
      </c>
      <c r="H41" s="264">
        <v>0</v>
      </c>
      <c r="I41" s="265">
        <f t="shared" si="17"/>
        <v>0</v>
      </c>
      <c r="J41" s="264"/>
      <c r="K41" s="265">
        <f t="shared" si="18"/>
        <v>0</v>
      </c>
      <c r="O41" s="257">
        <v>2</v>
      </c>
      <c r="AA41" s="232">
        <v>3</v>
      </c>
      <c r="AB41" s="232">
        <v>7</v>
      </c>
      <c r="AC41" s="232">
        <v>19632696</v>
      </c>
      <c r="AZ41" s="232">
        <v>2</v>
      </c>
      <c r="BA41" s="232">
        <f t="shared" si="19"/>
        <v>0</v>
      </c>
      <c r="BB41" s="232">
        <f t="shared" si="20"/>
        <v>0</v>
      </c>
      <c r="BC41" s="232">
        <f t="shared" si="21"/>
        <v>0</v>
      </c>
      <c r="BD41" s="232">
        <f t="shared" si="22"/>
        <v>0</v>
      </c>
      <c r="BE41" s="232">
        <f t="shared" si="23"/>
        <v>0</v>
      </c>
      <c r="CA41" s="257">
        <v>3</v>
      </c>
      <c r="CB41" s="257">
        <v>7</v>
      </c>
    </row>
    <row r="42" spans="1:80">
      <c r="A42" s="258">
        <v>29</v>
      </c>
      <c r="B42" s="259" t="s">
        <v>1385</v>
      </c>
      <c r="C42" s="260" t="s">
        <v>1386</v>
      </c>
      <c r="D42" s="261" t="s">
        <v>262</v>
      </c>
      <c r="E42" s="262">
        <v>150</v>
      </c>
      <c r="F42" s="262">
        <v>0</v>
      </c>
      <c r="G42" s="263">
        <f t="shared" si="16"/>
        <v>0</v>
      </c>
      <c r="H42" s="264">
        <v>0</v>
      </c>
      <c r="I42" s="265">
        <f t="shared" si="17"/>
        <v>0</v>
      </c>
      <c r="J42" s="264">
        <v>0</v>
      </c>
      <c r="K42" s="265">
        <f t="shared" si="18"/>
        <v>0</v>
      </c>
      <c r="O42" s="257">
        <v>2</v>
      </c>
      <c r="AA42" s="232">
        <v>1</v>
      </c>
      <c r="AB42" s="232">
        <v>7</v>
      </c>
      <c r="AC42" s="232">
        <v>7</v>
      </c>
      <c r="AZ42" s="232">
        <v>2</v>
      </c>
      <c r="BA42" s="232">
        <f t="shared" si="19"/>
        <v>0</v>
      </c>
      <c r="BB42" s="232">
        <f t="shared" si="20"/>
        <v>0</v>
      </c>
      <c r="BC42" s="232">
        <f t="shared" si="21"/>
        <v>0</v>
      </c>
      <c r="BD42" s="232">
        <f t="shared" si="22"/>
        <v>0</v>
      </c>
      <c r="BE42" s="232">
        <f t="shared" si="23"/>
        <v>0</v>
      </c>
      <c r="CA42" s="257">
        <v>1</v>
      </c>
      <c r="CB42" s="257">
        <v>7</v>
      </c>
    </row>
    <row r="43" spans="1:80">
      <c r="A43" s="258">
        <v>30</v>
      </c>
      <c r="B43" s="259" t="s">
        <v>1387</v>
      </c>
      <c r="C43" s="260" t="s">
        <v>1388</v>
      </c>
      <c r="D43" s="261" t="s">
        <v>262</v>
      </c>
      <c r="E43" s="262">
        <v>100</v>
      </c>
      <c r="F43" s="262">
        <v>0</v>
      </c>
      <c r="G43" s="263">
        <f t="shared" si="16"/>
        <v>0</v>
      </c>
      <c r="H43" s="264">
        <v>0</v>
      </c>
      <c r="I43" s="265">
        <f t="shared" si="17"/>
        <v>0</v>
      </c>
      <c r="J43" s="264"/>
      <c r="K43" s="265">
        <f t="shared" si="18"/>
        <v>0</v>
      </c>
      <c r="O43" s="257">
        <v>2</v>
      </c>
      <c r="AA43" s="232">
        <v>3</v>
      </c>
      <c r="AB43" s="232">
        <v>7</v>
      </c>
      <c r="AC43" s="232">
        <v>28377146</v>
      </c>
      <c r="AZ43" s="232">
        <v>2</v>
      </c>
      <c r="BA43" s="232">
        <f t="shared" si="19"/>
        <v>0</v>
      </c>
      <c r="BB43" s="232">
        <f t="shared" si="20"/>
        <v>0</v>
      </c>
      <c r="BC43" s="232">
        <f t="shared" si="21"/>
        <v>0</v>
      </c>
      <c r="BD43" s="232">
        <f t="shared" si="22"/>
        <v>0</v>
      </c>
      <c r="BE43" s="232">
        <f t="shared" si="23"/>
        <v>0</v>
      </c>
      <c r="CA43" s="257">
        <v>3</v>
      </c>
      <c r="CB43" s="257">
        <v>7</v>
      </c>
    </row>
    <row r="44" spans="1:80">
      <c r="A44" s="258">
        <v>31</v>
      </c>
      <c r="B44" s="259" t="s">
        <v>1389</v>
      </c>
      <c r="C44" s="260" t="s">
        <v>1390</v>
      </c>
      <c r="D44" s="261" t="s">
        <v>262</v>
      </c>
      <c r="E44" s="262">
        <v>80</v>
      </c>
      <c r="F44" s="262">
        <v>0</v>
      </c>
      <c r="G44" s="263">
        <f t="shared" si="16"/>
        <v>0</v>
      </c>
      <c r="H44" s="264">
        <v>0</v>
      </c>
      <c r="I44" s="265">
        <f t="shared" si="17"/>
        <v>0</v>
      </c>
      <c r="J44" s="264">
        <v>0</v>
      </c>
      <c r="K44" s="265">
        <f t="shared" si="18"/>
        <v>0</v>
      </c>
      <c r="O44" s="257">
        <v>2</v>
      </c>
      <c r="AA44" s="232">
        <v>1</v>
      </c>
      <c r="AB44" s="232">
        <v>7</v>
      </c>
      <c r="AC44" s="232">
        <v>7</v>
      </c>
      <c r="AZ44" s="232">
        <v>2</v>
      </c>
      <c r="BA44" s="232">
        <f t="shared" si="19"/>
        <v>0</v>
      </c>
      <c r="BB44" s="232">
        <f t="shared" si="20"/>
        <v>0</v>
      </c>
      <c r="BC44" s="232">
        <f t="shared" si="21"/>
        <v>0</v>
      </c>
      <c r="BD44" s="232">
        <f t="shared" si="22"/>
        <v>0</v>
      </c>
      <c r="BE44" s="232">
        <f t="shared" si="23"/>
        <v>0</v>
      </c>
      <c r="CA44" s="257">
        <v>1</v>
      </c>
      <c r="CB44" s="257">
        <v>7</v>
      </c>
    </row>
    <row r="45" spans="1:80">
      <c r="A45" s="258">
        <v>32</v>
      </c>
      <c r="B45" s="259" t="s">
        <v>1391</v>
      </c>
      <c r="C45" s="260" t="s">
        <v>1392</v>
      </c>
      <c r="D45" s="261" t="s">
        <v>1393</v>
      </c>
      <c r="E45" s="262">
        <v>70</v>
      </c>
      <c r="F45" s="262">
        <v>0</v>
      </c>
      <c r="G45" s="263">
        <f t="shared" si="16"/>
        <v>0</v>
      </c>
      <c r="H45" s="264">
        <v>0</v>
      </c>
      <c r="I45" s="265">
        <f t="shared" si="17"/>
        <v>0</v>
      </c>
      <c r="J45" s="264">
        <v>0</v>
      </c>
      <c r="K45" s="265">
        <f t="shared" si="18"/>
        <v>0</v>
      </c>
      <c r="O45" s="257">
        <v>2</v>
      </c>
      <c r="AA45" s="232">
        <v>1</v>
      </c>
      <c r="AB45" s="232">
        <v>7</v>
      </c>
      <c r="AC45" s="232">
        <v>7</v>
      </c>
      <c r="AZ45" s="232">
        <v>2</v>
      </c>
      <c r="BA45" s="232">
        <f t="shared" si="19"/>
        <v>0</v>
      </c>
      <c r="BB45" s="232">
        <f t="shared" si="20"/>
        <v>0</v>
      </c>
      <c r="BC45" s="232">
        <f t="shared" si="21"/>
        <v>0</v>
      </c>
      <c r="BD45" s="232">
        <f t="shared" si="22"/>
        <v>0</v>
      </c>
      <c r="BE45" s="232">
        <f t="shared" si="23"/>
        <v>0</v>
      </c>
      <c r="CA45" s="257">
        <v>1</v>
      </c>
      <c r="CB45" s="257">
        <v>7</v>
      </c>
    </row>
    <row r="46" spans="1:80">
      <c r="A46" s="258">
        <v>33</v>
      </c>
      <c r="B46" s="259" t="s">
        <v>1394</v>
      </c>
      <c r="C46" s="260" t="s">
        <v>1395</v>
      </c>
      <c r="D46" s="261" t="s">
        <v>115</v>
      </c>
      <c r="E46" s="262">
        <v>300</v>
      </c>
      <c r="F46" s="262">
        <v>0</v>
      </c>
      <c r="G46" s="263">
        <f t="shared" si="16"/>
        <v>0</v>
      </c>
      <c r="H46" s="264">
        <v>0</v>
      </c>
      <c r="I46" s="265">
        <f t="shared" si="17"/>
        <v>0</v>
      </c>
      <c r="J46" s="264"/>
      <c r="K46" s="265">
        <f t="shared" si="18"/>
        <v>0</v>
      </c>
      <c r="O46" s="257">
        <v>2</v>
      </c>
      <c r="AA46" s="232">
        <v>3</v>
      </c>
      <c r="AB46" s="232">
        <v>7</v>
      </c>
      <c r="AC46" s="232">
        <v>31945502</v>
      </c>
      <c r="AZ46" s="232">
        <v>2</v>
      </c>
      <c r="BA46" s="232">
        <f t="shared" si="19"/>
        <v>0</v>
      </c>
      <c r="BB46" s="232">
        <f t="shared" si="20"/>
        <v>0</v>
      </c>
      <c r="BC46" s="232">
        <f t="shared" si="21"/>
        <v>0</v>
      </c>
      <c r="BD46" s="232">
        <f t="shared" si="22"/>
        <v>0</v>
      </c>
      <c r="BE46" s="232">
        <f t="shared" si="23"/>
        <v>0</v>
      </c>
      <c r="CA46" s="257">
        <v>3</v>
      </c>
      <c r="CB46" s="257">
        <v>7</v>
      </c>
    </row>
    <row r="47" spans="1:80">
      <c r="A47" s="258">
        <v>34</v>
      </c>
      <c r="B47" s="259" t="s">
        <v>1396</v>
      </c>
      <c r="C47" s="260" t="s">
        <v>1397</v>
      </c>
      <c r="D47" s="261" t="s">
        <v>115</v>
      </c>
      <c r="E47" s="262">
        <v>200</v>
      </c>
      <c r="F47" s="262">
        <v>0</v>
      </c>
      <c r="G47" s="263">
        <f t="shared" si="16"/>
        <v>0</v>
      </c>
      <c r="H47" s="264">
        <v>0</v>
      </c>
      <c r="I47" s="265">
        <f t="shared" si="17"/>
        <v>0</v>
      </c>
      <c r="J47" s="264"/>
      <c r="K47" s="265">
        <f t="shared" si="18"/>
        <v>0</v>
      </c>
      <c r="O47" s="257">
        <v>2</v>
      </c>
      <c r="AA47" s="232">
        <v>3</v>
      </c>
      <c r="AB47" s="232">
        <v>7</v>
      </c>
      <c r="AC47" s="232">
        <v>31945503</v>
      </c>
      <c r="AZ47" s="232">
        <v>2</v>
      </c>
      <c r="BA47" s="232">
        <f t="shared" si="19"/>
        <v>0</v>
      </c>
      <c r="BB47" s="232">
        <f t="shared" si="20"/>
        <v>0</v>
      </c>
      <c r="BC47" s="232">
        <f t="shared" si="21"/>
        <v>0</v>
      </c>
      <c r="BD47" s="232">
        <f t="shared" si="22"/>
        <v>0</v>
      </c>
      <c r="BE47" s="232">
        <f t="shared" si="23"/>
        <v>0</v>
      </c>
      <c r="CA47" s="257">
        <v>3</v>
      </c>
      <c r="CB47" s="257">
        <v>7</v>
      </c>
    </row>
    <row r="48" spans="1:80">
      <c r="A48" s="258">
        <v>35</v>
      </c>
      <c r="B48" s="259" t="s">
        <v>1398</v>
      </c>
      <c r="C48" s="260" t="s">
        <v>1399</v>
      </c>
      <c r="D48" s="261" t="s">
        <v>115</v>
      </c>
      <c r="E48" s="262">
        <v>160</v>
      </c>
      <c r="F48" s="262">
        <v>0</v>
      </c>
      <c r="G48" s="263">
        <f t="shared" si="16"/>
        <v>0</v>
      </c>
      <c r="H48" s="264">
        <v>0</v>
      </c>
      <c r="I48" s="265">
        <f t="shared" si="17"/>
        <v>0</v>
      </c>
      <c r="J48" s="264"/>
      <c r="K48" s="265">
        <f t="shared" si="18"/>
        <v>0</v>
      </c>
      <c r="O48" s="257">
        <v>2</v>
      </c>
      <c r="AA48" s="232">
        <v>3</v>
      </c>
      <c r="AB48" s="232">
        <v>7</v>
      </c>
      <c r="AC48" s="232">
        <v>31945504</v>
      </c>
      <c r="AZ48" s="232">
        <v>2</v>
      </c>
      <c r="BA48" s="232">
        <f t="shared" si="19"/>
        <v>0</v>
      </c>
      <c r="BB48" s="232">
        <f t="shared" si="20"/>
        <v>0</v>
      </c>
      <c r="BC48" s="232">
        <f t="shared" si="21"/>
        <v>0</v>
      </c>
      <c r="BD48" s="232">
        <f t="shared" si="22"/>
        <v>0</v>
      </c>
      <c r="BE48" s="232">
        <f t="shared" si="23"/>
        <v>0</v>
      </c>
      <c r="CA48" s="257">
        <v>3</v>
      </c>
      <c r="CB48" s="257">
        <v>7</v>
      </c>
    </row>
    <row r="49" spans="1:80">
      <c r="A49" s="258">
        <v>36</v>
      </c>
      <c r="B49" s="259" t="s">
        <v>1400</v>
      </c>
      <c r="C49" s="260" t="s">
        <v>1401</v>
      </c>
      <c r="D49" s="261" t="s">
        <v>115</v>
      </c>
      <c r="E49" s="262">
        <v>140</v>
      </c>
      <c r="F49" s="262">
        <v>0</v>
      </c>
      <c r="G49" s="263">
        <f t="shared" si="16"/>
        <v>0</v>
      </c>
      <c r="H49" s="264">
        <v>0</v>
      </c>
      <c r="I49" s="265">
        <f t="shared" si="17"/>
        <v>0</v>
      </c>
      <c r="J49" s="264"/>
      <c r="K49" s="265">
        <f t="shared" si="18"/>
        <v>0</v>
      </c>
      <c r="O49" s="257">
        <v>2</v>
      </c>
      <c r="AA49" s="232">
        <v>3</v>
      </c>
      <c r="AB49" s="232">
        <v>7</v>
      </c>
      <c r="AC49" s="232">
        <v>31945505</v>
      </c>
      <c r="AZ49" s="232">
        <v>2</v>
      </c>
      <c r="BA49" s="232">
        <f t="shared" si="19"/>
        <v>0</v>
      </c>
      <c r="BB49" s="232">
        <f t="shared" si="20"/>
        <v>0</v>
      </c>
      <c r="BC49" s="232">
        <f t="shared" si="21"/>
        <v>0</v>
      </c>
      <c r="BD49" s="232">
        <f t="shared" si="22"/>
        <v>0</v>
      </c>
      <c r="BE49" s="232">
        <f t="shared" si="23"/>
        <v>0</v>
      </c>
      <c r="CA49" s="257">
        <v>3</v>
      </c>
      <c r="CB49" s="257">
        <v>7</v>
      </c>
    </row>
    <row r="50" spans="1:80">
      <c r="A50" s="258">
        <v>37</v>
      </c>
      <c r="B50" s="259" t="s">
        <v>1402</v>
      </c>
      <c r="C50" s="260" t="s">
        <v>1403</v>
      </c>
      <c r="D50" s="261" t="s">
        <v>12</v>
      </c>
      <c r="E50" s="262">
        <v>3036.08</v>
      </c>
      <c r="F50" s="262">
        <v>0</v>
      </c>
      <c r="G50" s="263">
        <f t="shared" si="16"/>
        <v>0</v>
      </c>
      <c r="H50" s="264">
        <v>0</v>
      </c>
      <c r="I50" s="265">
        <f t="shared" si="17"/>
        <v>0</v>
      </c>
      <c r="J50" s="264">
        <v>0</v>
      </c>
      <c r="K50" s="265">
        <f t="shared" si="18"/>
        <v>0</v>
      </c>
      <c r="O50" s="257">
        <v>2</v>
      </c>
      <c r="AA50" s="232">
        <v>1</v>
      </c>
      <c r="AB50" s="232">
        <v>7</v>
      </c>
      <c r="AC50" s="232">
        <v>7</v>
      </c>
      <c r="AZ50" s="232">
        <v>2</v>
      </c>
      <c r="BA50" s="232">
        <f t="shared" si="19"/>
        <v>0</v>
      </c>
      <c r="BB50" s="232">
        <f t="shared" si="20"/>
        <v>0</v>
      </c>
      <c r="BC50" s="232">
        <f t="shared" si="21"/>
        <v>0</v>
      </c>
      <c r="BD50" s="232">
        <f t="shared" si="22"/>
        <v>0</v>
      </c>
      <c r="BE50" s="232">
        <f t="shared" si="23"/>
        <v>0</v>
      </c>
      <c r="CA50" s="257">
        <v>1</v>
      </c>
      <c r="CB50" s="257">
        <v>7</v>
      </c>
    </row>
    <row r="51" spans="1:80">
      <c r="A51" s="275"/>
      <c r="B51" s="276" t="s">
        <v>101</v>
      </c>
      <c r="C51" s="277" t="s">
        <v>1037</v>
      </c>
      <c r="D51" s="278"/>
      <c r="E51" s="279"/>
      <c r="F51" s="280"/>
      <c r="G51" s="281">
        <f>SUM(G29:G50)</f>
        <v>0</v>
      </c>
      <c r="H51" s="282"/>
      <c r="I51" s="283">
        <f>SUM(I29:I50)</f>
        <v>0</v>
      </c>
      <c r="J51" s="282"/>
      <c r="K51" s="283">
        <f>SUM(K29:K50)</f>
        <v>0</v>
      </c>
      <c r="O51" s="257">
        <v>4</v>
      </c>
      <c r="BA51" s="284">
        <f>SUM(BA29:BA50)</f>
        <v>0</v>
      </c>
      <c r="BB51" s="284">
        <f>SUM(BB29:BB50)</f>
        <v>0</v>
      </c>
      <c r="BC51" s="284">
        <f>SUM(BC29:BC50)</f>
        <v>0</v>
      </c>
      <c r="BD51" s="284">
        <f>SUM(BD29:BD50)</f>
        <v>0</v>
      </c>
      <c r="BE51" s="284">
        <f>SUM(BE29:BE50)</f>
        <v>0</v>
      </c>
    </row>
    <row r="52" spans="1:80">
      <c r="A52" s="247" t="s">
        <v>97</v>
      </c>
      <c r="B52" s="248" t="s">
        <v>1404</v>
      </c>
      <c r="C52" s="249" t="s">
        <v>1405</v>
      </c>
      <c r="D52" s="250"/>
      <c r="E52" s="251"/>
      <c r="F52" s="251"/>
      <c r="G52" s="252"/>
      <c r="H52" s="253"/>
      <c r="I52" s="254"/>
      <c r="J52" s="255"/>
      <c r="K52" s="256"/>
      <c r="O52" s="257">
        <v>1</v>
      </c>
    </row>
    <row r="53" spans="1:80">
      <c r="A53" s="258">
        <v>38</v>
      </c>
      <c r="B53" s="259" t="s">
        <v>1407</v>
      </c>
      <c r="C53" s="260" t="s">
        <v>1408</v>
      </c>
      <c r="D53" s="261" t="s">
        <v>115</v>
      </c>
      <c r="E53" s="262">
        <v>18</v>
      </c>
      <c r="F53" s="262">
        <v>0</v>
      </c>
      <c r="G53" s="263">
        <f t="shared" ref="G53:G68" si="24">E53*F53</f>
        <v>0</v>
      </c>
      <c r="H53" s="264">
        <v>0</v>
      </c>
      <c r="I53" s="265">
        <f t="shared" ref="I53:I68" si="25">E53*H53</f>
        <v>0</v>
      </c>
      <c r="J53" s="264">
        <v>0</v>
      </c>
      <c r="K53" s="265">
        <f t="shared" ref="K53:K68" si="26">E53*J53</f>
        <v>0</v>
      </c>
      <c r="O53" s="257">
        <v>2</v>
      </c>
      <c r="AA53" s="232">
        <v>1</v>
      </c>
      <c r="AB53" s="232">
        <v>7</v>
      </c>
      <c r="AC53" s="232">
        <v>7</v>
      </c>
      <c r="AZ53" s="232">
        <v>2</v>
      </c>
      <c r="BA53" s="232">
        <f t="shared" ref="BA53:BA68" si="27">IF(AZ53=1,G53,0)</f>
        <v>0</v>
      </c>
      <c r="BB53" s="232">
        <f t="shared" ref="BB53:BB68" si="28">IF(AZ53=2,G53,0)</f>
        <v>0</v>
      </c>
      <c r="BC53" s="232">
        <f t="shared" ref="BC53:BC68" si="29">IF(AZ53=3,G53,0)</f>
        <v>0</v>
      </c>
      <c r="BD53" s="232">
        <f t="shared" ref="BD53:BD68" si="30">IF(AZ53=4,G53,0)</f>
        <v>0</v>
      </c>
      <c r="BE53" s="232">
        <f t="shared" ref="BE53:BE68" si="31">IF(AZ53=5,G53,0)</f>
        <v>0</v>
      </c>
      <c r="CA53" s="257">
        <v>1</v>
      </c>
      <c r="CB53" s="257">
        <v>7</v>
      </c>
    </row>
    <row r="54" spans="1:80">
      <c r="A54" s="258">
        <v>39</v>
      </c>
      <c r="B54" s="259" t="s">
        <v>1409</v>
      </c>
      <c r="C54" s="260" t="s">
        <v>1410</v>
      </c>
      <c r="D54" s="261" t="s">
        <v>115</v>
      </c>
      <c r="E54" s="262">
        <v>18</v>
      </c>
      <c r="F54" s="262">
        <v>0</v>
      </c>
      <c r="G54" s="263">
        <f t="shared" si="24"/>
        <v>0</v>
      </c>
      <c r="H54" s="264">
        <v>0</v>
      </c>
      <c r="I54" s="265">
        <f t="shared" si="25"/>
        <v>0</v>
      </c>
      <c r="J54" s="264">
        <v>0</v>
      </c>
      <c r="K54" s="265">
        <f t="shared" si="26"/>
        <v>0</v>
      </c>
      <c r="O54" s="257">
        <v>2</v>
      </c>
      <c r="AA54" s="232">
        <v>1</v>
      </c>
      <c r="AB54" s="232">
        <v>7</v>
      </c>
      <c r="AC54" s="232">
        <v>7</v>
      </c>
      <c r="AZ54" s="232">
        <v>2</v>
      </c>
      <c r="BA54" s="232">
        <f t="shared" si="27"/>
        <v>0</v>
      </c>
      <c r="BB54" s="232">
        <f t="shared" si="28"/>
        <v>0</v>
      </c>
      <c r="BC54" s="232">
        <f t="shared" si="29"/>
        <v>0</v>
      </c>
      <c r="BD54" s="232">
        <f t="shared" si="30"/>
        <v>0</v>
      </c>
      <c r="BE54" s="232">
        <f t="shared" si="31"/>
        <v>0</v>
      </c>
      <c r="CA54" s="257">
        <v>1</v>
      </c>
      <c r="CB54" s="257">
        <v>7</v>
      </c>
    </row>
    <row r="55" spans="1:80">
      <c r="A55" s="258">
        <v>40</v>
      </c>
      <c r="B55" s="259" t="s">
        <v>1195</v>
      </c>
      <c r="C55" s="260" t="s">
        <v>1196</v>
      </c>
      <c r="D55" s="261" t="s">
        <v>115</v>
      </c>
      <c r="E55" s="262">
        <v>30</v>
      </c>
      <c r="F55" s="262">
        <v>0</v>
      </c>
      <c r="G55" s="263">
        <f t="shared" si="24"/>
        <v>0</v>
      </c>
      <c r="H55" s="264">
        <v>0</v>
      </c>
      <c r="I55" s="265">
        <f t="shared" si="25"/>
        <v>0</v>
      </c>
      <c r="J55" s="264">
        <v>0</v>
      </c>
      <c r="K55" s="265">
        <f t="shared" si="26"/>
        <v>0</v>
      </c>
      <c r="O55" s="257">
        <v>2</v>
      </c>
      <c r="AA55" s="232">
        <v>1</v>
      </c>
      <c r="AB55" s="232">
        <v>7</v>
      </c>
      <c r="AC55" s="232">
        <v>7</v>
      </c>
      <c r="AZ55" s="232">
        <v>2</v>
      </c>
      <c r="BA55" s="232">
        <f t="shared" si="27"/>
        <v>0</v>
      </c>
      <c r="BB55" s="232">
        <f t="shared" si="28"/>
        <v>0</v>
      </c>
      <c r="BC55" s="232">
        <f t="shared" si="29"/>
        <v>0</v>
      </c>
      <c r="BD55" s="232">
        <f t="shared" si="30"/>
        <v>0</v>
      </c>
      <c r="BE55" s="232">
        <f t="shared" si="31"/>
        <v>0</v>
      </c>
      <c r="CA55" s="257">
        <v>1</v>
      </c>
      <c r="CB55" s="257">
        <v>7</v>
      </c>
    </row>
    <row r="56" spans="1:80">
      <c r="A56" s="258">
        <v>41</v>
      </c>
      <c r="B56" s="259" t="s">
        <v>1411</v>
      </c>
      <c r="C56" s="260" t="s">
        <v>1412</v>
      </c>
      <c r="D56" s="261" t="s">
        <v>115</v>
      </c>
      <c r="E56" s="262">
        <v>3</v>
      </c>
      <c r="F56" s="262">
        <v>0</v>
      </c>
      <c r="G56" s="263">
        <f t="shared" si="24"/>
        <v>0</v>
      </c>
      <c r="H56" s="264">
        <v>0</v>
      </c>
      <c r="I56" s="265">
        <f t="shared" si="25"/>
        <v>0</v>
      </c>
      <c r="J56" s="264">
        <v>0</v>
      </c>
      <c r="K56" s="265">
        <f t="shared" si="26"/>
        <v>0</v>
      </c>
      <c r="O56" s="257">
        <v>2</v>
      </c>
      <c r="AA56" s="232">
        <v>1</v>
      </c>
      <c r="AB56" s="232">
        <v>7</v>
      </c>
      <c r="AC56" s="232">
        <v>7</v>
      </c>
      <c r="AZ56" s="232">
        <v>2</v>
      </c>
      <c r="BA56" s="232">
        <f t="shared" si="27"/>
        <v>0</v>
      </c>
      <c r="BB56" s="232">
        <f t="shared" si="28"/>
        <v>0</v>
      </c>
      <c r="BC56" s="232">
        <f t="shared" si="29"/>
        <v>0</v>
      </c>
      <c r="BD56" s="232">
        <f t="shared" si="30"/>
        <v>0</v>
      </c>
      <c r="BE56" s="232">
        <f t="shared" si="31"/>
        <v>0</v>
      </c>
      <c r="CA56" s="257">
        <v>1</v>
      </c>
      <c r="CB56" s="257">
        <v>7</v>
      </c>
    </row>
    <row r="57" spans="1:80" ht="20.399999999999999">
      <c r="A57" s="258">
        <v>42</v>
      </c>
      <c r="B57" s="259" t="s">
        <v>1413</v>
      </c>
      <c r="C57" s="260" t="s">
        <v>1414</v>
      </c>
      <c r="D57" s="261" t="s">
        <v>240</v>
      </c>
      <c r="E57" s="262">
        <v>1</v>
      </c>
      <c r="F57" s="262">
        <v>0</v>
      </c>
      <c r="G57" s="263">
        <f t="shared" si="24"/>
        <v>0</v>
      </c>
      <c r="H57" s="264">
        <v>0</v>
      </c>
      <c r="I57" s="265">
        <f t="shared" si="25"/>
        <v>0</v>
      </c>
      <c r="J57" s="264"/>
      <c r="K57" s="265">
        <f t="shared" si="26"/>
        <v>0</v>
      </c>
      <c r="O57" s="257">
        <v>2</v>
      </c>
      <c r="AA57" s="232">
        <v>12</v>
      </c>
      <c r="AB57" s="232">
        <v>0</v>
      </c>
      <c r="AC57" s="232">
        <v>42</v>
      </c>
      <c r="AZ57" s="232">
        <v>2</v>
      </c>
      <c r="BA57" s="232">
        <f t="shared" si="27"/>
        <v>0</v>
      </c>
      <c r="BB57" s="232">
        <f t="shared" si="28"/>
        <v>0</v>
      </c>
      <c r="BC57" s="232">
        <f t="shared" si="29"/>
        <v>0</v>
      </c>
      <c r="BD57" s="232">
        <f t="shared" si="30"/>
        <v>0</v>
      </c>
      <c r="BE57" s="232">
        <f t="shared" si="31"/>
        <v>0</v>
      </c>
      <c r="CA57" s="257">
        <v>12</v>
      </c>
      <c r="CB57" s="257">
        <v>0</v>
      </c>
    </row>
    <row r="58" spans="1:80">
      <c r="A58" s="258">
        <v>43</v>
      </c>
      <c r="B58" s="259" t="s">
        <v>1415</v>
      </c>
      <c r="C58" s="260" t="s">
        <v>1416</v>
      </c>
      <c r="D58" s="261" t="s">
        <v>115</v>
      </c>
      <c r="E58" s="262">
        <v>10</v>
      </c>
      <c r="F58" s="262">
        <v>0</v>
      </c>
      <c r="G58" s="263">
        <f t="shared" si="24"/>
        <v>0</v>
      </c>
      <c r="H58" s="264">
        <v>0</v>
      </c>
      <c r="I58" s="265">
        <f t="shared" si="25"/>
        <v>0</v>
      </c>
      <c r="J58" s="264"/>
      <c r="K58" s="265">
        <f t="shared" si="26"/>
        <v>0</v>
      </c>
      <c r="O58" s="257">
        <v>2</v>
      </c>
      <c r="AA58" s="232">
        <v>12</v>
      </c>
      <c r="AB58" s="232">
        <v>0</v>
      </c>
      <c r="AC58" s="232">
        <v>43</v>
      </c>
      <c r="AZ58" s="232">
        <v>2</v>
      </c>
      <c r="BA58" s="232">
        <f t="shared" si="27"/>
        <v>0</v>
      </c>
      <c r="BB58" s="232">
        <f t="shared" si="28"/>
        <v>0</v>
      </c>
      <c r="BC58" s="232">
        <f t="shared" si="29"/>
        <v>0</v>
      </c>
      <c r="BD58" s="232">
        <f t="shared" si="30"/>
        <v>0</v>
      </c>
      <c r="BE58" s="232">
        <f t="shared" si="31"/>
        <v>0</v>
      </c>
      <c r="CA58" s="257">
        <v>12</v>
      </c>
      <c r="CB58" s="257">
        <v>0</v>
      </c>
    </row>
    <row r="59" spans="1:80">
      <c r="A59" s="258">
        <v>44</v>
      </c>
      <c r="B59" s="259" t="s">
        <v>1417</v>
      </c>
      <c r="C59" s="260" t="s">
        <v>1418</v>
      </c>
      <c r="D59" s="261" t="s">
        <v>115</v>
      </c>
      <c r="E59" s="262">
        <v>6</v>
      </c>
      <c r="F59" s="262">
        <v>0</v>
      </c>
      <c r="G59" s="263">
        <f t="shared" si="24"/>
        <v>0</v>
      </c>
      <c r="H59" s="264">
        <v>0</v>
      </c>
      <c r="I59" s="265">
        <f t="shared" si="25"/>
        <v>0</v>
      </c>
      <c r="J59" s="264"/>
      <c r="K59" s="265">
        <f t="shared" si="26"/>
        <v>0</v>
      </c>
      <c r="O59" s="257">
        <v>2</v>
      </c>
      <c r="AA59" s="232">
        <v>12</v>
      </c>
      <c r="AB59" s="232">
        <v>0</v>
      </c>
      <c r="AC59" s="232">
        <v>44</v>
      </c>
      <c r="AZ59" s="232">
        <v>2</v>
      </c>
      <c r="BA59" s="232">
        <f t="shared" si="27"/>
        <v>0</v>
      </c>
      <c r="BB59" s="232">
        <f t="shared" si="28"/>
        <v>0</v>
      </c>
      <c r="BC59" s="232">
        <f t="shared" si="29"/>
        <v>0</v>
      </c>
      <c r="BD59" s="232">
        <f t="shared" si="30"/>
        <v>0</v>
      </c>
      <c r="BE59" s="232">
        <f t="shared" si="31"/>
        <v>0</v>
      </c>
      <c r="CA59" s="257">
        <v>12</v>
      </c>
      <c r="CB59" s="257">
        <v>0</v>
      </c>
    </row>
    <row r="60" spans="1:80">
      <c r="A60" s="258">
        <v>45</v>
      </c>
      <c r="B60" s="259" t="s">
        <v>1419</v>
      </c>
      <c r="C60" s="260" t="s">
        <v>1420</v>
      </c>
      <c r="D60" s="261" t="s">
        <v>115</v>
      </c>
      <c r="E60" s="262">
        <v>6</v>
      </c>
      <c r="F60" s="262">
        <v>0</v>
      </c>
      <c r="G60" s="263">
        <f t="shared" si="24"/>
        <v>0</v>
      </c>
      <c r="H60" s="264">
        <v>0</v>
      </c>
      <c r="I60" s="265">
        <f t="shared" si="25"/>
        <v>0</v>
      </c>
      <c r="J60" s="264"/>
      <c r="K60" s="265">
        <f t="shared" si="26"/>
        <v>0</v>
      </c>
      <c r="O60" s="257">
        <v>2</v>
      </c>
      <c r="AA60" s="232">
        <v>12</v>
      </c>
      <c r="AB60" s="232">
        <v>0</v>
      </c>
      <c r="AC60" s="232">
        <v>45</v>
      </c>
      <c r="AZ60" s="232">
        <v>2</v>
      </c>
      <c r="BA60" s="232">
        <f t="shared" si="27"/>
        <v>0</v>
      </c>
      <c r="BB60" s="232">
        <f t="shared" si="28"/>
        <v>0</v>
      </c>
      <c r="BC60" s="232">
        <f t="shared" si="29"/>
        <v>0</v>
      </c>
      <c r="BD60" s="232">
        <f t="shared" si="30"/>
        <v>0</v>
      </c>
      <c r="BE60" s="232">
        <f t="shared" si="31"/>
        <v>0</v>
      </c>
      <c r="CA60" s="257">
        <v>12</v>
      </c>
      <c r="CB60" s="257">
        <v>0</v>
      </c>
    </row>
    <row r="61" spans="1:80">
      <c r="A61" s="258">
        <v>46</v>
      </c>
      <c r="B61" s="259" t="s">
        <v>1229</v>
      </c>
      <c r="C61" s="260" t="s">
        <v>1421</v>
      </c>
      <c r="D61" s="261" t="s">
        <v>115</v>
      </c>
      <c r="E61" s="262">
        <v>20</v>
      </c>
      <c r="F61" s="262">
        <v>0</v>
      </c>
      <c r="G61" s="263">
        <f t="shared" si="24"/>
        <v>0</v>
      </c>
      <c r="H61" s="264">
        <v>0</v>
      </c>
      <c r="I61" s="265">
        <f t="shared" si="25"/>
        <v>0</v>
      </c>
      <c r="J61" s="264">
        <v>0</v>
      </c>
      <c r="K61" s="265">
        <f t="shared" si="26"/>
        <v>0</v>
      </c>
      <c r="O61" s="257">
        <v>2</v>
      </c>
      <c r="AA61" s="232">
        <v>1</v>
      </c>
      <c r="AB61" s="232">
        <v>7</v>
      </c>
      <c r="AC61" s="232">
        <v>7</v>
      </c>
      <c r="AZ61" s="232">
        <v>2</v>
      </c>
      <c r="BA61" s="232">
        <f t="shared" si="27"/>
        <v>0</v>
      </c>
      <c r="BB61" s="232">
        <f t="shared" si="28"/>
        <v>0</v>
      </c>
      <c r="BC61" s="232">
        <f t="shared" si="29"/>
        <v>0</v>
      </c>
      <c r="BD61" s="232">
        <f t="shared" si="30"/>
        <v>0</v>
      </c>
      <c r="BE61" s="232">
        <f t="shared" si="31"/>
        <v>0</v>
      </c>
      <c r="CA61" s="257">
        <v>1</v>
      </c>
      <c r="CB61" s="257">
        <v>7</v>
      </c>
    </row>
    <row r="62" spans="1:80">
      <c r="A62" s="258">
        <v>47</v>
      </c>
      <c r="B62" s="259" t="s">
        <v>1422</v>
      </c>
      <c r="C62" s="260" t="s">
        <v>1423</v>
      </c>
      <c r="D62" s="261" t="s">
        <v>115</v>
      </c>
      <c r="E62" s="262">
        <v>7</v>
      </c>
      <c r="F62" s="262">
        <v>0</v>
      </c>
      <c r="G62" s="263">
        <f t="shared" si="24"/>
        <v>0</v>
      </c>
      <c r="H62" s="264">
        <v>0</v>
      </c>
      <c r="I62" s="265">
        <f t="shared" si="25"/>
        <v>0</v>
      </c>
      <c r="J62" s="264">
        <v>0</v>
      </c>
      <c r="K62" s="265">
        <f t="shared" si="26"/>
        <v>0</v>
      </c>
      <c r="O62" s="257">
        <v>2</v>
      </c>
      <c r="AA62" s="232">
        <v>1</v>
      </c>
      <c r="AB62" s="232">
        <v>7</v>
      </c>
      <c r="AC62" s="232">
        <v>7</v>
      </c>
      <c r="AZ62" s="232">
        <v>2</v>
      </c>
      <c r="BA62" s="232">
        <f t="shared" si="27"/>
        <v>0</v>
      </c>
      <c r="BB62" s="232">
        <f t="shared" si="28"/>
        <v>0</v>
      </c>
      <c r="BC62" s="232">
        <f t="shared" si="29"/>
        <v>0</v>
      </c>
      <c r="BD62" s="232">
        <f t="shared" si="30"/>
        <v>0</v>
      </c>
      <c r="BE62" s="232">
        <f t="shared" si="31"/>
        <v>0</v>
      </c>
      <c r="CA62" s="257">
        <v>1</v>
      </c>
      <c r="CB62" s="257">
        <v>7</v>
      </c>
    </row>
    <row r="63" spans="1:80">
      <c r="A63" s="258">
        <v>48</v>
      </c>
      <c r="B63" s="259" t="s">
        <v>1235</v>
      </c>
      <c r="C63" s="260" t="s">
        <v>1424</v>
      </c>
      <c r="D63" s="261" t="s">
        <v>115</v>
      </c>
      <c r="E63" s="262">
        <v>4</v>
      </c>
      <c r="F63" s="262">
        <v>0</v>
      </c>
      <c r="G63" s="263">
        <f t="shared" si="24"/>
        <v>0</v>
      </c>
      <c r="H63" s="264">
        <v>0</v>
      </c>
      <c r="I63" s="265">
        <f t="shared" si="25"/>
        <v>0</v>
      </c>
      <c r="J63" s="264">
        <v>0</v>
      </c>
      <c r="K63" s="265">
        <f t="shared" si="26"/>
        <v>0</v>
      </c>
      <c r="O63" s="257">
        <v>2</v>
      </c>
      <c r="AA63" s="232">
        <v>1</v>
      </c>
      <c r="AB63" s="232">
        <v>7</v>
      </c>
      <c r="AC63" s="232">
        <v>7</v>
      </c>
      <c r="AZ63" s="232">
        <v>2</v>
      </c>
      <c r="BA63" s="232">
        <f t="shared" si="27"/>
        <v>0</v>
      </c>
      <c r="BB63" s="232">
        <f t="shared" si="28"/>
        <v>0</v>
      </c>
      <c r="BC63" s="232">
        <f t="shared" si="29"/>
        <v>0</v>
      </c>
      <c r="BD63" s="232">
        <f t="shared" si="30"/>
        <v>0</v>
      </c>
      <c r="BE63" s="232">
        <f t="shared" si="31"/>
        <v>0</v>
      </c>
      <c r="CA63" s="257">
        <v>1</v>
      </c>
      <c r="CB63" s="257">
        <v>7</v>
      </c>
    </row>
    <row r="64" spans="1:80">
      <c r="A64" s="258">
        <v>49</v>
      </c>
      <c r="B64" s="259" t="s">
        <v>1425</v>
      </c>
      <c r="C64" s="260" t="s">
        <v>1426</v>
      </c>
      <c r="D64" s="261" t="s">
        <v>115</v>
      </c>
      <c r="E64" s="262">
        <v>10</v>
      </c>
      <c r="F64" s="262">
        <v>0</v>
      </c>
      <c r="G64" s="263">
        <f t="shared" si="24"/>
        <v>0</v>
      </c>
      <c r="H64" s="264">
        <v>0</v>
      </c>
      <c r="I64" s="265">
        <f t="shared" si="25"/>
        <v>0</v>
      </c>
      <c r="J64" s="264">
        <v>0</v>
      </c>
      <c r="K64" s="265">
        <f t="shared" si="26"/>
        <v>0</v>
      </c>
      <c r="O64" s="257">
        <v>2</v>
      </c>
      <c r="AA64" s="232">
        <v>1</v>
      </c>
      <c r="AB64" s="232">
        <v>7</v>
      </c>
      <c r="AC64" s="232">
        <v>7</v>
      </c>
      <c r="AZ64" s="232">
        <v>2</v>
      </c>
      <c r="BA64" s="232">
        <f t="shared" si="27"/>
        <v>0</v>
      </c>
      <c r="BB64" s="232">
        <f t="shared" si="28"/>
        <v>0</v>
      </c>
      <c r="BC64" s="232">
        <f t="shared" si="29"/>
        <v>0</v>
      </c>
      <c r="BD64" s="232">
        <f t="shared" si="30"/>
        <v>0</v>
      </c>
      <c r="BE64" s="232">
        <f t="shared" si="31"/>
        <v>0</v>
      </c>
      <c r="CA64" s="257">
        <v>1</v>
      </c>
      <c r="CB64" s="257">
        <v>7</v>
      </c>
    </row>
    <row r="65" spans="1:80">
      <c r="A65" s="258">
        <v>50</v>
      </c>
      <c r="B65" s="259" t="s">
        <v>1427</v>
      </c>
      <c r="C65" s="260" t="s">
        <v>1428</v>
      </c>
      <c r="D65" s="261" t="s">
        <v>115</v>
      </c>
      <c r="E65" s="262">
        <v>14</v>
      </c>
      <c r="F65" s="262">
        <v>0</v>
      </c>
      <c r="G65" s="263">
        <f t="shared" si="24"/>
        <v>0</v>
      </c>
      <c r="H65" s="264">
        <v>0</v>
      </c>
      <c r="I65" s="265">
        <f t="shared" si="25"/>
        <v>0</v>
      </c>
      <c r="J65" s="264">
        <v>0</v>
      </c>
      <c r="K65" s="265">
        <f t="shared" si="26"/>
        <v>0</v>
      </c>
      <c r="O65" s="257">
        <v>2</v>
      </c>
      <c r="AA65" s="232">
        <v>1</v>
      </c>
      <c r="AB65" s="232">
        <v>7</v>
      </c>
      <c r="AC65" s="232">
        <v>7</v>
      </c>
      <c r="AZ65" s="232">
        <v>2</v>
      </c>
      <c r="BA65" s="232">
        <f t="shared" si="27"/>
        <v>0</v>
      </c>
      <c r="BB65" s="232">
        <f t="shared" si="28"/>
        <v>0</v>
      </c>
      <c r="BC65" s="232">
        <f t="shared" si="29"/>
        <v>0</v>
      </c>
      <c r="BD65" s="232">
        <f t="shared" si="30"/>
        <v>0</v>
      </c>
      <c r="BE65" s="232">
        <f t="shared" si="31"/>
        <v>0</v>
      </c>
      <c r="CA65" s="257">
        <v>1</v>
      </c>
      <c r="CB65" s="257">
        <v>7</v>
      </c>
    </row>
    <row r="66" spans="1:80">
      <c r="A66" s="258">
        <v>51</v>
      </c>
      <c r="B66" s="259" t="s">
        <v>1429</v>
      </c>
      <c r="C66" s="260" t="s">
        <v>1430</v>
      </c>
      <c r="D66" s="261" t="s">
        <v>115</v>
      </c>
      <c r="E66" s="262">
        <v>23</v>
      </c>
      <c r="F66" s="262">
        <v>0</v>
      </c>
      <c r="G66" s="263">
        <f t="shared" si="24"/>
        <v>0</v>
      </c>
      <c r="H66" s="264">
        <v>0</v>
      </c>
      <c r="I66" s="265">
        <f t="shared" si="25"/>
        <v>0</v>
      </c>
      <c r="J66" s="264">
        <v>0</v>
      </c>
      <c r="K66" s="265">
        <f t="shared" si="26"/>
        <v>0</v>
      </c>
      <c r="O66" s="257">
        <v>2</v>
      </c>
      <c r="AA66" s="232">
        <v>1</v>
      </c>
      <c r="AB66" s="232">
        <v>7</v>
      </c>
      <c r="AC66" s="232">
        <v>7</v>
      </c>
      <c r="AZ66" s="232">
        <v>2</v>
      </c>
      <c r="BA66" s="232">
        <f t="shared" si="27"/>
        <v>0</v>
      </c>
      <c r="BB66" s="232">
        <f t="shared" si="28"/>
        <v>0</v>
      </c>
      <c r="BC66" s="232">
        <f t="shared" si="29"/>
        <v>0</v>
      </c>
      <c r="BD66" s="232">
        <f t="shared" si="30"/>
        <v>0</v>
      </c>
      <c r="BE66" s="232">
        <f t="shared" si="31"/>
        <v>0</v>
      </c>
      <c r="CA66" s="257">
        <v>1</v>
      </c>
      <c r="CB66" s="257">
        <v>7</v>
      </c>
    </row>
    <row r="67" spans="1:80">
      <c r="A67" s="258">
        <v>52</v>
      </c>
      <c r="B67" s="259" t="s">
        <v>1431</v>
      </c>
      <c r="C67" s="260" t="s">
        <v>1432</v>
      </c>
      <c r="D67" s="261" t="s">
        <v>115</v>
      </c>
      <c r="E67" s="262">
        <v>3</v>
      </c>
      <c r="F67" s="262">
        <v>0</v>
      </c>
      <c r="G67" s="263">
        <f t="shared" si="24"/>
        <v>0</v>
      </c>
      <c r="H67" s="264">
        <v>0</v>
      </c>
      <c r="I67" s="265">
        <f t="shared" si="25"/>
        <v>0</v>
      </c>
      <c r="J67" s="264"/>
      <c r="K67" s="265">
        <f t="shared" si="26"/>
        <v>0</v>
      </c>
      <c r="O67" s="257">
        <v>2</v>
      </c>
      <c r="AA67" s="232">
        <v>12</v>
      </c>
      <c r="AB67" s="232">
        <v>0</v>
      </c>
      <c r="AC67" s="232">
        <v>52</v>
      </c>
      <c r="AZ67" s="232">
        <v>2</v>
      </c>
      <c r="BA67" s="232">
        <f t="shared" si="27"/>
        <v>0</v>
      </c>
      <c r="BB67" s="232">
        <f t="shared" si="28"/>
        <v>0</v>
      </c>
      <c r="BC67" s="232">
        <f t="shared" si="29"/>
        <v>0</v>
      </c>
      <c r="BD67" s="232">
        <f t="shared" si="30"/>
        <v>0</v>
      </c>
      <c r="BE67" s="232">
        <f t="shared" si="31"/>
        <v>0</v>
      </c>
      <c r="CA67" s="257">
        <v>12</v>
      </c>
      <c r="CB67" s="257">
        <v>0</v>
      </c>
    </row>
    <row r="68" spans="1:80">
      <c r="A68" s="258">
        <v>53</v>
      </c>
      <c r="B68" s="259" t="s">
        <v>1433</v>
      </c>
      <c r="C68" s="260" t="s">
        <v>1434</v>
      </c>
      <c r="D68" s="261" t="s">
        <v>12</v>
      </c>
      <c r="E68" s="262">
        <v>592.11080000000004</v>
      </c>
      <c r="F68" s="262">
        <v>0</v>
      </c>
      <c r="G68" s="263">
        <f t="shared" si="24"/>
        <v>0</v>
      </c>
      <c r="H68" s="264">
        <v>0</v>
      </c>
      <c r="I68" s="265">
        <f t="shared" si="25"/>
        <v>0</v>
      </c>
      <c r="J68" s="264">
        <v>0</v>
      </c>
      <c r="K68" s="265">
        <f t="shared" si="26"/>
        <v>0</v>
      </c>
      <c r="O68" s="257">
        <v>2</v>
      </c>
      <c r="AA68" s="232">
        <v>1</v>
      </c>
      <c r="AB68" s="232">
        <v>7</v>
      </c>
      <c r="AC68" s="232">
        <v>7</v>
      </c>
      <c r="AZ68" s="232">
        <v>2</v>
      </c>
      <c r="BA68" s="232">
        <f t="shared" si="27"/>
        <v>0</v>
      </c>
      <c r="BB68" s="232">
        <f t="shared" si="28"/>
        <v>0</v>
      </c>
      <c r="BC68" s="232">
        <f t="shared" si="29"/>
        <v>0</v>
      </c>
      <c r="BD68" s="232">
        <f t="shared" si="30"/>
        <v>0</v>
      </c>
      <c r="BE68" s="232">
        <f t="shared" si="31"/>
        <v>0</v>
      </c>
      <c r="CA68" s="257">
        <v>1</v>
      </c>
      <c r="CB68" s="257">
        <v>7</v>
      </c>
    </row>
    <row r="69" spans="1:80">
      <c r="A69" s="275"/>
      <c r="B69" s="276" t="s">
        <v>101</v>
      </c>
      <c r="C69" s="277" t="s">
        <v>1406</v>
      </c>
      <c r="D69" s="278"/>
      <c r="E69" s="279"/>
      <c r="F69" s="280"/>
      <c r="G69" s="281">
        <f>SUM(G52:G68)</f>
        <v>0</v>
      </c>
      <c r="H69" s="282"/>
      <c r="I69" s="283">
        <f>SUM(I52:I68)</f>
        <v>0</v>
      </c>
      <c r="J69" s="282"/>
      <c r="K69" s="283">
        <f>SUM(K52:K68)</f>
        <v>0</v>
      </c>
      <c r="O69" s="257">
        <v>4</v>
      </c>
      <c r="BA69" s="284">
        <f>SUM(BA52:BA68)</f>
        <v>0</v>
      </c>
      <c r="BB69" s="284">
        <f>SUM(BB52:BB68)</f>
        <v>0</v>
      </c>
      <c r="BC69" s="284">
        <f>SUM(BC52:BC68)</f>
        <v>0</v>
      </c>
      <c r="BD69" s="284">
        <f>SUM(BD52:BD68)</f>
        <v>0</v>
      </c>
      <c r="BE69" s="284">
        <f>SUM(BE52:BE68)</f>
        <v>0</v>
      </c>
    </row>
    <row r="70" spans="1:80">
      <c r="A70" s="247" t="s">
        <v>97</v>
      </c>
      <c r="B70" s="248" t="s">
        <v>1040</v>
      </c>
      <c r="C70" s="249" t="s">
        <v>1041</v>
      </c>
      <c r="D70" s="250"/>
      <c r="E70" s="251"/>
      <c r="F70" s="251"/>
      <c r="G70" s="252"/>
      <c r="H70" s="253"/>
      <c r="I70" s="254"/>
      <c r="J70" s="255"/>
      <c r="K70" s="256"/>
      <c r="O70" s="257">
        <v>1</v>
      </c>
    </row>
    <row r="71" spans="1:80">
      <c r="A71" s="258">
        <v>54</v>
      </c>
      <c r="B71" s="259" t="s">
        <v>1435</v>
      </c>
      <c r="C71" s="260" t="s">
        <v>1436</v>
      </c>
      <c r="D71" s="261" t="s">
        <v>115</v>
      </c>
      <c r="E71" s="262">
        <v>20</v>
      </c>
      <c r="F71" s="262">
        <v>0</v>
      </c>
      <c r="G71" s="263">
        <f t="shared" ref="G71:G87" si="32">E71*F71</f>
        <v>0</v>
      </c>
      <c r="H71" s="264">
        <v>0</v>
      </c>
      <c r="I71" s="265">
        <f t="shared" ref="I71:I87" si="33">E71*H71</f>
        <v>0</v>
      </c>
      <c r="J71" s="264">
        <v>0</v>
      </c>
      <c r="K71" s="265">
        <f t="shared" ref="K71:K87" si="34">E71*J71</f>
        <v>0</v>
      </c>
      <c r="O71" s="257">
        <v>2</v>
      </c>
      <c r="AA71" s="232">
        <v>1</v>
      </c>
      <c r="AB71" s="232">
        <v>7</v>
      </c>
      <c r="AC71" s="232">
        <v>7</v>
      </c>
      <c r="AZ71" s="232">
        <v>2</v>
      </c>
      <c r="BA71" s="232">
        <f t="shared" ref="BA71:BA87" si="35">IF(AZ71=1,G71,0)</f>
        <v>0</v>
      </c>
      <c r="BB71" s="232">
        <f t="shared" ref="BB71:BB87" si="36">IF(AZ71=2,G71,0)</f>
        <v>0</v>
      </c>
      <c r="BC71" s="232">
        <f t="shared" ref="BC71:BC87" si="37">IF(AZ71=3,G71,0)</f>
        <v>0</v>
      </c>
      <c r="BD71" s="232">
        <f t="shared" ref="BD71:BD87" si="38">IF(AZ71=4,G71,0)</f>
        <v>0</v>
      </c>
      <c r="BE71" s="232">
        <f t="shared" ref="BE71:BE87" si="39">IF(AZ71=5,G71,0)</f>
        <v>0</v>
      </c>
      <c r="CA71" s="257">
        <v>1</v>
      </c>
      <c r="CB71" s="257">
        <v>7</v>
      </c>
    </row>
    <row r="72" spans="1:80">
      <c r="A72" s="258">
        <v>55</v>
      </c>
      <c r="B72" s="259" t="s">
        <v>1437</v>
      </c>
      <c r="C72" s="260" t="s">
        <v>1438</v>
      </c>
      <c r="D72" s="261" t="s">
        <v>115</v>
      </c>
      <c r="E72" s="262">
        <v>3</v>
      </c>
      <c r="F72" s="262">
        <v>0</v>
      </c>
      <c r="G72" s="263">
        <f t="shared" si="32"/>
        <v>0</v>
      </c>
      <c r="H72" s="264">
        <v>0</v>
      </c>
      <c r="I72" s="265">
        <f t="shared" si="33"/>
        <v>0</v>
      </c>
      <c r="J72" s="264">
        <v>0</v>
      </c>
      <c r="K72" s="265">
        <f t="shared" si="34"/>
        <v>0</v>
      </c>
      <c r="O72" s="257">
        <v>2</v>
      </c>
      <c r="AA72" s="232">
        <v>1</v>
      </c>
      <c r="AB72" s="232">
        <v>7</v>
      </c>
      <c r="AC72" s="232">
        <v>7</v>
      </c>
      <c r="AZ72" s="232">
        <v>2</v>
      </c>
      <c r="BA72" s="232">
        <f t="shared" si="35"/>
        <v>0</v>
      </c>
      <c r="BB72" s="232">
        <f t="shared" si="36"/>
        <v>0</v>
      </c>
      <c r="BC72" s="232">
        <f t="shared" si="37"/>
        <v>0</v>
      </c>
      <c r="BD72" s="232">
        <f t="shared" si="38"/>
        <v>0</v>
      </c>
      <c r="BE72" s="232">
        <f t="shared" si="39"/>
        <v>0</v>
      </c>
      <c r="CA72" s="257">
        <v>1</v>
      </c>
      <c r="CB72" s="257">
        <v>7</v>
      </c>
    </row>
    <row r="73" spans="1:80">
      <c r="A73" s="258">
        <v>56</v>
      </c>
      <c r="B73" s="259" t="s">
        <v>1439</v>
      </c>
      <c r="C73" s="260" t="s">
        <v>1440</v>
      </c>
      <c r="D73" s="261" t="s">
        <v>115</v>
      </c>
      <c r="E73" s="262">
        <v>3</v>
      </c>
      <c r="F73" s="262">
        <v>0</v>
      </c>
      <c r="G73" s="263">
        <f t="shared" si="32"/>
        <v>0</v>
      </c>
      <c r="H73" s="264">
        <v>0</v>
      </c>
      <c r="I73" s="265">
        <f t="shared" si="33"/>
        <v>0</v>
      </c>
      <c r="J73" s="264"/>
      <c r="K73" s="265">
        <f t="shared" si="34"/>
        <v>0</v>
      </c>
      <c r="O73" s="257">
        <v>2</v>
      </c>
      <c r="AA73" s="232">
        <v>12</v>
      </c>
      <c r="AB73" s="232">
        <v>0</v>
      </c>
      <c r="AC73" s="232">
        <v>56</v>
      </c>
      <c r="AZ73" s="232">
        <v>2</v>
      </c>
      <c r="BA73" s="232">
        <f t="shared" si="35"/>
        <v>0</v>
      </c>
      <c r="BB73" s="232">
        <f t="shared" si="36"/>
        <v>0</v>
      </c>
      <c r="BC73" s="232">
        <f t="shared" si="37"/>
        <v>0</v>
      </c>
      <c r="BD73" s="232">
        <f t="shared" si="38"/>
        <v>0</v>
      </c>
      <c r="BE73" s="232">
        <f t="shared" si="39"/>
        <v>0</v>
      </c>
      <c r="CA73" s="257">
        <v>12</v>
      </c>
      <c r="CB73" s="257">
        <v>0</v>
      </c>
    </row>
    <row r="74" spans="1:80">
      <c r="A74" s="258">
        <v>57</v>
      </c>
      <c r="B74" s="259" t="s">
        <v>1441</v>
      </c>
      <c r="C74" s="260" t="s">
        <v>1442</v>
      </c>
      <c r="D74" s="261" t="s">
        <v>115</v>
      </c>
      <c r="E74" s="262">
        <v>2</v>
      </c>
      <c r="F74" s="262">
        <v>0</v>
      </c>
      <c r="G74" s="263">
        <f t="shared" si="32"/>
        <v>0</v>
      </c>
      <c r="H74" s="264">
        <v>0</v>
      </c>
      <c r="I74" s="265">
        <f t="shared" si="33"/>
        <v>0</v>
      </c>
      <c r="J74" s="264"/>
      <c r="K74" s="265">
        <f t="shared" si="34"/>
        <v>0</v>
      </c>
      <c r="O74" s="257">
        <v>2</v>
      </c>
      <c r="AA74" s="232">
        <v>3</v>
      </c>
      <c r="AB74" s="232">
        <v>7</v>
      </c>
      <c r="AC74" s="232" t="s">
        <v>1441</v>
      </c>
      <c r="AZ74" s="232">
        <v>2</v>
      </c>
      <c r="BA74" s="232">
        <f t="shared" si="35"/>
        <v>0</v>
      </c>
      <c r="BB74" s="232">
        <f t="shared" si="36"/>
        <v>0</v>
      </c>
      <c r="BC74" s="232">
        <f t="shared" si="37"/>
        <v>0</v>
      </c>
      <c r="BD74" s="232">
        <f t="shared" si="38"/>
        <v>0</v>
      </c>
      <c r="BE74" s="232">
        <f t="shared" si="39"/>
        <v>0</v>
      </c>
      <c r="CA74" s="257">
        <v>3</v>
      </c>
      <c r="CB74" s="257">
        <v>7</v>
      </c>
    </row>
    <row r="75" spans="1:80">
      <c r="A75" s="258">
        <v>58</v>
      </c>
      <c r="B75" s="259" t="s">
        <v>1443</v>
      </c>
      <c r="C75" s="260" t="s">
        <v>1444</v>
      </c>
      <c r="D75" s="261" t="s">
        <v>115</v>
      </c>
      <c r="E75" s="262">
        <v>1</v>
      </c>
      <c r="F75" s="262">
        <v>0</v>
      </c>
      <c r="G75" s="263">
        <f t="shared" si="32"/>
        <v>0</v>
      </c>
      <c r="H75" s="264">
        <v>0</v>
      </c>
      <c r="I75" s="265">
        <f t="shared" si="33"/>
        <v>0</v>
      </c>
      <c r="J75" s="264"/>
      <c r="K75" s="265">
        <f t="shared" si="34"/>
        <v>0</v>
      </c>
      <c r="O75" s="257">
        <v>2</v>
      </c>
      <c r="AA75" s="232">
        <v>3</v>
      </c>
      <c r="AB75" s="232">
        <v>7</v>
      </c>
      <c r="AC75" s="232" t="s">
        <v>1443</v>
      </c>
      <c r="AZ75" s="232">
        <v>2</v>
      </c>
      <c r="BA75" s="232">
        <f t="shared" si="35"/>
        <v>0</v>
      </c>
      <c r="BB75" s="232">
        <f t="shared" si="36"/>
        <v>0</v>
      </c>
      <c r="BC75" s="232">
        <f t="shared" si="37"/>
        <v>0</v>
      </c>
      <c r="BD75" s="232">
        <f t="shared" si="38"/>
        <v>0</v>
      </c>
      <c r="BE75" s="232">
        <f t="shared" si="39"/>
        <v>0</v>
      </c>
      <c r="CA75" s="257">
        <v>3</v>
      </c>
      <c r="CB75" s="257">
        <v>7</v>
      </c>
    </row>
    <row r="76" spans="1:80">
      <c r="A76" s="258">
        <v>59</v>
      </c>
      <c r="B76" s="259" t="s">
        <v>1445</v>
      </c>
      <c r="C76" s="260" t="s">
        <v>1446</v>
      </c>
      <c r="D76" s="261" t="s">
        <v>115</v>
      </c>
      <c r="E76" s="262">
        <v>1</v>
      </c>
      <c r="F76" s="262">
        <v>0</v>
      </c>
      <c r="G76" s="263">
        <f t="shared" si="32"/>
        <v>0</v>
      </c>
      <c r="H76" s="264">
        <v>0</v>
      </c>
      <c r="I76" s="265">
        <f t="shared" si="33"/>
        <v>0</v>
      </c>
      <c r="J76" s="264"/>
      <c r="K76" s="265">
        <f t="shared" si="34"/>
        <v>0</v>
      </c>
      <c r="O76" s="257">
        <v>2</v>
      </c>
      <c r="AA76" s="232">
        <v>3</v>
      </c>
      <c r="AB76" s="232">
        <v>7</v>
      </c>
      <c r="AC76" s="232" t="s">
        <v>1445</v>
      </c>
      <c r="AZ76" s="232">
        <v>2</v>
      </c>
      <c r="BA76" s="232">
        <f t="shared" si="35"/>
        <v>0</v>
      </c>
      <c r="BB76" s="232">
        <f t="shared" si="36"/>
        <v>0</v>
      </c>
      <c r="BC76" s="232">
        <f t="shared" si="37"/>
        <v>0</v>
      </c>
      <c r="BD76" s="232">
        <f t="shared" si="38"/>
        <v>0</v>
      </c>
      <c r="BE76" s="232">
        <f t="shared" si="39"/>
        <v>0</v>
      </c>
      <c r="CA76" s="257">
        <v>3</v>
      </c>
      <c r="CB76" s="257">
        <v>7</v>
      </c>
    </row>
    <row r="77" spans="1:80">
      <c r="A77" s="258">
        <v>60</v>
      </c>
      <c r="B77" s="259" t="s">
        <v>1447</v>
      </c>
      <c r="C77" s="260" t="s">
        <v>1448</v>
      </c>
      <c r="D77" s="261" t="s">
        <v>115</v>
      </c>
      <c r="E77" s="262">
        <v>2</v>
      </c>
      <c r="F77" s="262">
        <v>0</v>
      </c>
      <c r="G77" s="263">
        <f t="shared" si="32"/>
        <v>0</v>
      </c>
      <c r="H77" s="264">
        <v>0</v>
      </c>
      <c r="I77" s="265">
        <f t="shared" si="33"/>
        <v>0</v>
      </c>
      <c r="J77" s="264"/>
      <c r="K77" s="265">
        <f t="shared" si="34"/>
        <v>0</v>
      </c>
      <c r="O77" s="257">
        <v>2</v>
      </c>
      <c r="AA77" s="232">
        <v>3</v>
      </c>
      <c r="AB77" s="232">
        <v>7</v>
      </c>
      <c r="AC77" s="232" t="s">
        <v>1447</v>
      </c>
      <c r="AZ77" s="232">
        <v>2</v>
      </c>
      <c r="BA77" s="232">
        <f t="shared" si="35"/>
        <v>0</v>
      </c>
      <c r="BB77" s="232">
        <f t="shared" si="36"/>
        <v>0</v>
      </c>
      <c r="BC77" s="232">
        <f t="shared" si="37"/>
        <v>0</v>
      </c>
      <c r="BD77" s="232">
        <f t="shared" si="38"/>
        <v>0</v>
      </c>
      <c r="BE77" s="232">
        <f t="shared" si="39"/>
        <v>0</v>
      </c>
      <c r="CA77" s="257">
        <v>3</v>
      </c>
      <c r="CB77" s="257">
        <v>7</v>
      </c>
    </row>
    <row r="78" spans="1:80">
      <c r="A78" s="258">
        <v>61</v>
      </c>
      <c r="B78" s="259" t="s">
        <v>1449</v>
      </c>
      <c r="C78" s="260" t="s">
        <v>1450</v>
      </c>
      <c r="D78" s="261" t="s">
        <v>115</v>
      </c>
      <c r="E78" s="262">
        <v>3</v>
      </c>
      <c r="F78" s="262">
        <v>0</v>
      </c>
      <c r="G78" s="263">
        <f t="shared" si="32"/>
        <v>0</v>
      </c>
      <c r="H78" s="264">
        <v>0</v>
      </c>
      <c r="I78" s="265">
        <f t="shared" si="33"/>
        <v>0</v>
      </c>
      <c r="J78" s="264"/>
      <c r="K78" s="265">
        <f t="shared" si="34"/>
        <v>0</v>
      </c>
      <c r="O78" s="257">
        <v>2</v>
      </c>
      <c r="AA78" s="232">
        <v>3</v>
      </c>
      <c r="AB78" s="232">
        <v>7</v>
      </c>
      <c r="AC78" s="232" t="s">
        <v>1449</v>
      </c>
      <c r="AZ78" s="232">
        <v>2</v>
      </c>
      <c r="BA78" s="232">
        <f t="shared" si="35"/>
        <v>0</v>
      </c>
      <c r="BB78" s="232">
        <f t="shared" si="36"/>
        <v>0</v>
      </c>
      <c r="BC78" s="232">
        <f t="shared" si="37"/>
        <v>0</v>
      </c>
      <c r="BD78" s="232">
        <f t="shared" si="38"/>
        <v>0</v>
      </c>
      <c r="BE78" s="232">
        <f t="shared" si="39"/>
        <v>0</v>
      </c>
      <c r="CA78" s="257">
        <v>3</v>
      </c>
      <c r="CB78" s="257">
        <v>7</v>
      </c>
    </row>
    <row r="79" spans="1:80">
      <c r="A79" s="258">
        <v>62</v>
      </c>
      <c r="B79" s="259" t="s">
        <v>1451</v>
      </c>
      <c r="C79" s="260" t="s">
        <v>1452</v>
      </c>
      <c r="D79" s="261" t="s">
        <v>115</v>
      </c>
      <c r="E79" s="262">
        <v>1</v>
      </c>
      <c r="F79" s="262">
        <v>0</v>
      </c>
      <c r="G79" s="263">
        <f t="shared" si="32"/>
        <v>0</v>
      </c>
      <c r="H79" s="264">
        <v>0</v>
      </c>
      <c r="I79" s="265">
        <f t="shared" si="33"/>
        <v>0</v>
      </c>
      <c r="J79" s="264"/>
      <c r="K79" s="265">
        <f t="shared" si="34"/>
        <v>0</v>
      </c>
      <c r="O79" s="257">
        <v>2</v>
      </c>
      <c r="AA79" s="232">
        <v>3</v>
      </c>
      <c r="AB79" s="232">
        <v>7</v>
      </c>
      <c r="AC79" s="232" t="s">
        <v>1451</v>
      </c>
      <c r="AZ79" s="232">
        <v>2</v>
      </c>
      <c r="BA79" s="232">
        <f t="shared" si="35"/>
        <v>0</v>
      </c>
      <c r="BB79" s="232">
        <f t="shared" si="36"/>
        <v>0</v>
      </c>
      <c r="BC79" s="232">
        <f t="shared" si="37"/>
        <v>0</v>
      </c>
      <c r="BD79" s="232">
        <f t="shared" si="38"/>
        <v>0</v>
      </c>
      <c r="BE79" s="232">
        <f t="shared" si="39"/>
        <v>0</v>
      </c>
      <c r="CA79" s="257">
        <v>3</v>
      </c>
      <c r="CB79" s="257">
        <v>7</v>
      </c>
    </row>
    <row r="80" spans="1:80">
      <c r="A80" s="258">
        <v>63</v>
      </c>
      <c r="B80" s="259" t="s">
        <v>1453</v>
      </c>
      <c r="C80" s="260" t="s">
        <v>1454</v>
      </c>
      <c r="D80" s="261" t="s">
        <v>115</v>
      </c>
      <c r="E80" s="262">
        <v>1</v>
      </c>
      <c r="F80" s="262">
        <v>0</v>
      </c>
      <c r="G80" s="263">
        <f t="shared" si="32"/>
        <v>0</v>
      </c>
      <c r="H80" s="264">
        <v>0</v>
      </c>
      <c r="I80" s="265">
        <f t="shared" si="33"/>
        <v>0</v>
      </c>
      <c r="J80" s="264"/>
      <c r="K80" s="265">
        <f t="shared" si="34"/>
        <v>0</v>
      </c>
      <c r="O80" s="257">
        <v>2</v>
      </c>
      <c r="AA80" s="232">
        <v>3</v>
      </c>
      <c r="AB80" s="232">
        <v>7</v>
      </c>
      <c r="AC80" s="232" t="s">
        <v>1453</v>
      </c>
      <c r="AZ80" s="232">
        <v>2</v>
      </c>
      <c r="BA80" s="232">
        <f t="shared" si="35"/>
        <v>0</v>
      </c>
      <c r="BB80" s="232">
        <f t="shared" si="36"/>
        <v>0</v>
      </c>
      <c r="BC80" s="232">
        <f t="shared" si="37"/>
        <v>0</v>
      </c>
      <c r="BD80" s="232">
        <f t="shared" si="38"/>
        <v>0</v>
      </c>
      <c r="BE80" s="232">
        <f t="shared" si="39"/>
        <v>0</v>
      </c>
      <c r="CA80" s="257">
        <v>3</v>
      </c>
      <c r="CB80" s="257">
        <v>7</v>
      </c>
    </row>
    <row r="81" spans="1:80">
      <c r="A81" s="258">
        <v>64</v>
      </c>
      <c r="B81" s="259" t="s">
        <v>1455</v>
      </c>
      <c r="C81" s="260" t="s">
        <v>1456</v>
      </c>
      <c r="D81" s="261" t="s">
        <v>115</v>
      </c>
      <c r="E81" s="262">
        <v>1</v>
      </c>
      <c r="F81" s="262">
        <v>0</v>
      </c>
      <c r="G81" s="263">
        <f t="shared" si="32"/>
        <v>0</v>
      </c>
      <c r="H81" s="264">
        <v>0</v>
      </c>
      <c r="I81" s="265">
        <f t="shared" si="33"/>
        <v>0</v>
      </c>
      <c r="J81" s="264"/>
      <c r="K81" s="265">
        <f t="shared" si="34"/>
        <v>0</v>
      </c>
      <c r="O81" s="257">
        <v>2</v>
      </c>
      <c r="AA81" s="232">
        <v>3</v>
      </c>
      <c r="AB81" s="232">
        <v>7</v>
      </c>
      <c r="AC81" s="232" t="s">
        <v>1455</v>
      </c>
      <c r="AZ81" s="232">
        <v>2</v>
      </c>
      <c r="BA81" s="232">
        <f t="shared" si="35"/>
        <v>0</v>
      </c>
      <c r="BB81" s="232">
        <f t="shared" si="36"/>
        <v>0</v>
      </c>
      <c r="BC81" s="232">
        <f t="shared" si="37"/>
        <v>0</v>
      </c>
      <c r="BD81" s="232">
        <f t="shared" si="38"/>
        <v>0</v>
      </c>
      <c r="BE81" s="232">
        <f t="shared" si="39"/>
        <v>0</v>
      </c>
      <c r="CA81" s="257">
        <v>3</v>
      </c>
      <c r="CB81" s="257">
        <v>7</v>
      </c>
    </row>
    <row r="82" spans="1:80">
      <c r="A82" s="258">
        <v>65</v>
      </c>
      <c r="B82" s="259" t="s">
        <v>1457</v>
      </c>
      <c r="C82" s="260" t="s">
        <v>1458</v>
      </c>
      <c r="D82" s="261" t="s">
        <v>115</v>
      </c>
      <c r="E82" s="262">
        <v>2</v>
      </c>
      <c r="F82" s="262">
        <v>0</v>
      </c>
      <c r="G82" s="263">
        <f t="shared" si="32"/>
        <v>0</v>
      </c>
      <c r="H82" s="264">
        <v>0</v>
      </c>
      <c r="I82" s="265">
        <f t="shared" si="33"/>
        <v>0</v>
      </c>
      <c r="J82" s="264"/>
      <c r="K82" s="265">
        <f t="shared" si="34"/>
        <v>0</v>
      </c>
      <c r="O82" s="257">
        <v>2</v>
      </c>
      <c r="AA82" s="232">
        <v>3</v>
      </c>
      <c r="AB82" s="232">
        <v>7</v>
      </c>
      <c r="AC82" s="232" t="s">
        <v>1457</v>
      </c>
      <c r="AZ82" s="232">
        <v>2</v>
      </c>
      <c r="BA82" s="232">
        <f t="shared" si="35"/>
        <v>0</v>
      </c>
      <c r="BB82" s="232">
        <f t="shared" si="36"/>
        <v>0</v>
      </c>
      <c r="BC82" s="232">
        <f t="shared" si="37"/>
        <v>0</v>
      </c>
      <c r="BD82" s="232">
        <f t="shared" si="38"/>
        <v>0</v>
      </c>
      <c r="BE82" s="232">
        <f t="shared" si="39"/>
        <v>0</v>
      </c>
      <c r="CA82" s="257">
        <v>3</v>
      </c>
      <c r="CB82" s="257">
        <v>7</v>
      </c>
    </row>
    <row r="83" spans="1:80">
      <c r="A83" s="258">
        <v>66</v>
      </c>
      <c r="B83" s="259" t="s">
        <v>1459</v>
      </c>
      <c r="C83" s="260" t="s">
        <v>1460</v>
      </c>
      <c r="D83" s="261" t="s">
        <v>115</v>
      </c>
      <c r="E83" s="262">
        <v>1</v>
      </c>
      <c r="F83" s="262">
        <v>0</v>
      </c>
      <c r="G83" s="263">
        <f t="shared" si="32"/>
        <v>0</v>
      </c>
      <c r="H83" s="264">
        <v>0</v>
      </c>
      <c r="I83" s="265">
        <f t="shared" si="33"/>
        <v>0</v>
      </c>
      <c r="J83" s="264"/>
      <c r="K83" s="265">
        <f t="shared" si="34"/>
        <v>0</v>
      </c>
      <c r="O83" s="257">
        <v>2</v>
      </c>
      <c r="AA83" s="232">
        <v>3</v>
      </c>
      <c r="AB83" s="232">
        <v>7</v>
      </c>
      <c r="AC83" s="232" t="s">
        <v>1459</v>
      </c>
      <c r="AZ83" s="232">
        <v>2</v>
      </c>
      <c r="BA83" s="232">
        <f t="shared" si="35"/>
        <v>0</v>
      </c>
      <c r="BB83" s="232">
        <f t="shared" si="36"/>
        <v>0</v>
      </c>
      <c r="BC83" s="232">
        <f t="shared" si="37"/>
        <v>0</v>
      </c>
      <c r="BD83" s="232">
        <f t="shared" si="38"/>
        <v>0</v>
      </c>
      <c r="BE83" s="232">
        <f t="shared" si="39"/>
        <v>0</v>
      </c>
      <c r="CA83" s="257">
        <v>3</v>
      </c>
      <c r="CB83" s="257">
        <v>7</v>
      </c>
    </row>
    <row r="84" spans="1:80">
      <c r="A84" s="258">
        <v>67</v>
      </c>
      <c r="B84" s="259" t="s">
        <v>1461</v>
      </c>
      <c r="C84" s="260" t="s">
        <v>1462</v>
      </c>
      <c r="D84" s="261" t="s">
        <v>115</v>
      </c>
      <c r="E84" s="262">
        <v>3</v>
      </c>
      <c r="F84" s="262">
        <v>0</v>
      </c>
      <c r="G84" s="263">
        <f t="shared" si="32"/>
        <v>0</v>
      </c>
      <c r="H84" s="264">
        <v>0</v>
      </c>
      <c r="I84" s="265">
        <f t="shared" si="33"/>
        <v>0</v>
      </c>
      <c r="J84" s="264"/>
      <c r="K84" s="265">
        <f t="shared" si="34"/>
        <v>0</v>
      </c>
      <c r="O84" s="257">
        <v>2</v>
      </c>
      <c r="AA84" s="232">
        <v>3</v>
      </c>
      <c r="AB84" s="232">
        <v>7</v>
      </c>
      <c r="AC84" s="232" t="s">
        <v>1461</v>
      </c>
      <c r="AZ84" s="232">
        <v>2</v>
      </c>
      <c r="BA84" s="232">
        <f t="shared" si="35"/>
        <v>0</v>
      </c>
      <c r="BB84" s="232">
        <f t="shared" si="36"/>
        <v>0</v>
      </c>
      <c r="BC84" s="232">
        <f t="shared" si="37"/>
        <v>0</v>
      </c>
      <c r="BD84" s="232">
        <f t="shared" si="38"/>
        <v>0</v>
      </c>
      <c r="BE84" s="232">
        <f t="shared" si="39"/>
        <v>0</v>
      </c>
      <c r="CA84" s="257">
        <v>3</v>
      </c>
      <c r="CB84" s="257">
        <v>7</v>
      </c>
    </row>
    <row r="85" spans="1:80">
      <c r="A85" s="258">
        <v>68</v>
      </c>
      <c r="B85" s="259" t="s">
        <v>1463</v>
      </c>
      <c r="C85" s="260" t="s">
        <v>1464</v>
      </c>
      <c r="D85" s="261" t="s">
        <v>115</v>
      </c>
      <c r="E85" s="262">
        <v>1</v>
      </c>
      <c r="F85" s="262">
        <v>0</v>
      </c>
      <c r="G85" s="263">
        <f t="shared" si="32"/>
        <v>0</v>
      </c>
      <c r="H85" s="264">
        <v>0</v>
      </c>
      <c r="I85" s="265">
        <f t="shared" si="33"/>
        <v>0</v>
      </c>
      <c r="J85" s="264"/>
      <c r="K85" s="265">
        <f t="shared" si="34"/>
        <v>0</v>
      </c>
      <c r="O85" s="257">
        <v>2</v>
      </c>
      <c r="AA85" s="232">
        <v>3</v>
      </c>
      <c r="AB85" s="232">
        <v>7</v>
      </c>
      <c r="AC85" s="232" t="s">
        <v>1463</v>
      </c>
      <c r="AZ85" s="232">
        <v>2</v>
      </c>
      <c r="BA85" s="232">
        <f t="shared" si="35"/>
        <v>0</v>
      </c>
      <c r="BB85" s="232">
        <f t="shared" si="36"/>
        <v>0</v>
      </c>
      <c r="BC85" s="232">
        <f t="shared" si="37"/>
        <v>0</v>
      </c>
      <c r="BD85" s="232">
        <f t="shared" si="38"/>
        <v>0</v>
      </c>
      <c r="BE85" s="232">
        <f t="shared" si="39"/>
        <v>0</v>
      </c>
      <c r="CA85" s="257">
        <v>3</v>
      </c>
      <c r="CB85" s="257">
        <v>7</v>
      </c>
    </row>
    <row r="86" spans="1:80">
      <c r="A86" s="258">
        <v>69</v>
      </c>
      <c r="B86" s="259" t="s">
        <v>1465</v>
      </c>
      <c r="C86" s="260" t="s">
        <v>1466</v>
      </c>
      <c r="D86" s="261" t="s">
        <v>115</v>
      </c>
      <c r="E86" s="262">
        <v>1</v>
      </c>
      <c r="F86" s="262">
        <v>0</v>
      </c>
      <c r="G86" s="263">
        <f t="shared" si="32"/>
        <v>0</v>
      </c>
      <c r="H86" s="264">
        <v>0</v>
      </c>
      <c r="I86" s="265">
        <f t="shared" si="33"/>
        <v>0</v>
      </c>
      <c r="J86" s="264"/>
      <c r="K86" s="265">
        <f t="shared" si="34"/>
        <v>0</v>
      </c>
      <c r="O86" s="257">
        <v>2</v>
      </c>
      <c r="AA86" s="232">
        <v>3</v>
      </c>
      <c r="AB86" s="232">
        <v>7</v>
      </c>
      <c r="AC86" s="232" t="s">
        <v>1465</v>
      </c>
      <c r="AZ86" s="232">
        <v>2</v>
      </c>
      <c r="BA86" s="232">
        <f t="shared" si="35"/>
        <v>0</v>
      </c>
      <c r="BB86" s="232">
        <f t="shared" si="36"/>
        <v>0</v>
      </c>
      <c r="BC86" s="232">
        <f t="shared" si="37"/>
        <v>0</v>
      </c>
      <c r="BD86" s="232">
        <f t="shared" si="38"/>
        <v>0</v>
      </c>
      <c r="BE86" s="232">
        <f t="shared" si="39"/>
        <v>0</v>
      </c>
      <c r="CA86" s="257">
        <v>3</v>
      </c>
      <c r="CB86" s="257">
        <v>7</v>
      </c>
    </row>
    <row r="87" spans="1:80">
      <c r="A87" s="258">
        <v>70</v>
      </c>
      <c r="B87" s="259" t="s">
        <v>1467</v>
      </c>
      <c r="C87" s="260" t="s">
        <v>1468</v>
      </c>
      <c r="D87" s="261" t="s">
        <v>12</v>
      </c>
      <c r="E87" s="262">
        <v>1252.8389999999999</v>
      </c>
      <c r="F87" s="262">
        <v>0</v>
      </c>
      <c r="G87" s="263">
        <f t="shared" si="32"/>
        <v>0</v>
      </c>
      <c r="H87" s="264">
        <v>0</v>
      </c>
      <c r="I87" s="265">
        <f t="shared" si="33"/>
        <v>0</v>
      </c>
      <c r="J87" s="264">
        <v>0</v>
      </c>
      <c r="K87" s="265">
        <f t="shared" si="34"/>
        <v>0</v>
      </c>
      <c r="O87" s="257">
        <v>2</v>
      </c>
      <c r="AA87" s="232">
        <v>1</v>
      </c>
      <c r="AB87" s="232">
        <v>7</v>
      </c>
      <c r="AC87" s="232">
        <v>7</v>
      </c>
      <c r="AZ87" s="232">
        <v>2</v>
      </c>
      <c r="BA87" s="232">
        <f t="shared" si="35"/>
        <v>0</v>
      </c>
      <c r="BB87" s="232">
        <f t="shared" si="36"/>
        <v>0</v>
      </c>
      <c r="BC87" s="232">
        <f t="shared" si="37"/>
        <v>0</v>
      </c>
      <c r="BD87" s="232">
        <f t="shared" si="38"/>
        <v>0</v>
      </c>
      <c r="BE87" s="232">
        <f t="shared" si="39"/>
        <v>0</v>
      </c>
      <c r="CA87" s="257">
        <v>1</v>
      </c>
      <c r="CB87" s="257">
        <v>7</v>
      </c>
    </row>
    <row r="88" spans="1:80">
      <c r="A88" s="275"/>
      <c r="B88" s="276" t="s">
        <v>101</v>
      </c>
      <c r="C88" s="277" t="s">
        <v>1042</v>
      </c>
      <c r="D88" s="278"/>
      <c r="E88" s="279"/>
      <c r="F88" s="280"/>
      <c r="G88" s="281">
        <f>SUM(G70:G87)</f>
        <v>0</v>
      </c>
      <c r="H88" s="282"/>
      <c r="I88" s="283">
        <f>SUM(I70:I87)</f>
        <v>0</v>
      </c>
      <c r="J88" s="282"/>
      <c r="K88" s="283">
        <f>SUM(K70:K87)</f>
        <v>0</v>
      </c>
      <c r="O88" s="257">
        <v>4</v>
      </c>
      <c r="BA88" s="284">
        <f>SUM(BA70:BA87)</f>
        <v>0</v>
      </c>
      <c r="BB88" s="284">
        <f>SUM(BB70:BB87)</f>
        <v>0</v>
      </c>
      <c r="BC88" s="284">
        <f>SUM(BC70:BC87)</f>
        <v>0</v>
      </c>
      <c r="BD88" s="284">
        <f>SUM(BD70:BD87)</f>
        <v>0</v>
      </c>
      <c r="BE88" s="284">
        <f>SUM(BE70:BE87)</f>
        <v>0</v>
      </c>
    </row>
    <row r="89" spans="1:80">
      <c r="A89" s="247" t="s">
        <v>97</v>
      </c>
      <c r="B89" s="248" t="s">
        <v>709</v>
      </c>
      <c r="C89" s="249" t="s">
        <v>710</v>
      </c>
      <c r="D89" s="250"/>
      <c r="E89" s="251"/>
      <c r="F89" s="251"/>
      <c r="G89" s="252"/>
      <c r="H89" s="253"/>
      <c r="I89" s="254"/>
      <c r="J89" s="255"/>
      <c r="K89" s="256"/>
      <c r="O89" s="257">
        <v>1</v>
      </c>
    </row>
    <row r="90" spans="1:80">
      <c r="A90" s="258">
        <v>71</v>
      </c>
      <c r="B90" s="259" t="s">
        <v>1469</v>
      </c>
      <c r="C90" s="260" t="s">
        <v>1470</v>
      </c>
      <c r="D90" s="261" t="s">
        <v>732</v>
      </c>
      <c r="E90" s="262">
        <v>80</v>
      </c>
      <c r="F90" s="262">
        <v>0</v>
      </c>
      <c r="G90" s="263">
        <f>E90*F90</f>
        <v>0</v>
      </c>
      <c r="H90" s="264">
        <v>0</v>
      </c>
      <c r="I90" s="265">
        <f>E90*H90</f>
        <v>0</v>
      </c>
      <c r="J90" s="264">
        <v>0</v>
      </c>
      <c r="K90" s="265">
        <f>E90*J90</f>
        <v>0</v>
      </c>
      <c r="O90" s="257">
        <v>2</v>
      </c>
      <c r="AA90" s="232">
        <v>1</v>
      </c>
      <c r="AB90" s="232">
        <v>7</v>
      </c>
      <c r="AC90" s="232">
        <v>7</v>
      </c>
      <c r="AZ90" s="232">
        <v>2</v>
      </c>
      <c r="BA90" s="232">
        <f>IF(AZ90=1,G90,0)</f>
        <v>0</v>
      </c>
      <c r="BB90" s="232">
        <f>IF(AZ90=2,G90,0)</f>
        <v>0</v>
      </c>
      <c r="BC90" s="232">
        <f>IF(AZ90=3,G90,0)</f>
        <v>0</v>
      </c>
      <c r="BD90" s="232">
        <f>IF(AZ90=4,G90,0)</f>
        <v>0</v>
      </c>
      <c r="BE90" s="232">
        <f>IF(AZ90=5,G90,0)</f>
        <v>0</v>
      </c>
      <c r="CA90" s="257">
        <v>1</v>
      </c>
      <c r="CB90" s="257">
        <v>7</v>
      </c>
    </row>
    <row r="91" spans="1:80">
      <c r="A91" s="258">
        <v>72</v>
      </c>
      <c r="B91" s="259" t="s">
        <v>1471</v>
      </c>
      <c r="C91" s="260" t="s">
        <v>1472</v>
      </c>
      <c r="D91" s="261" t="s">
        <v>732</v>
      </c>
      <c r="E91" s="262">
        <v>80</v>
      </c>
      <c r="F91" s="262">
        <v>0</v>
      </c>
      <c r="G91" s="263">
        <f>E91*F91</f>
        <v>0</v>
      </c>
      <c r="H91" s="264">
        <v>0</v>
      </c>
      <c r="I91" s="265">
        <f>E91*H91</f>
        <v>0</v>
      </c>
      <c r="J91" s="264">
        <v>0</v>
      </c>
      <c r="K91" s="265">
        <f>E91*J91</f>
        <v>0</v>
      </c>
      <c r="O91" s="257">
        <v>2</v>
      </c>
      <c r="AA91" s="232">
        <v>1</v>
      </c>
      <c r="AB91" s="232">
        <v>7</v>
      </c>
      <c r="AC91" s="232">
        <v>7</v>
      </c>
      <c r="AZ91" s="232">
        <v>2</v>
      </c>
      <c r="BA91" s="232">
        <f>IF(AZ91=1,G91,0)</f>
        <v>0</v>
      </c>
      <c r="BB91" s="232">
        <f>IF(AZ91=2,G91,0)</f>
        <v>0</v>
      </c>
      <c r="BC91" s="232">
        <f>IF(AZ91=3,G91,0)</f>
        <v>0</v>
      </c>
      <c r="BD91" s="232">
        <f>IF(AZ91=4,G91,0)</f>
        <v>0</v>
      </c>
      <c r="BE91" s="232">
        <f>IF(AZ91=5,G91,0)</f>
        <v>0</v>
      </c>
      <c r="CA91" s="257">
        <v>1</v>
      </c>
      <c r="CB91" s="257">
        <v>7</v>
      </c>
    </row>
    <row r="92" spans="1:80">
      <c r="A92" s="258">
        <v>73</v>
      </c>
      <c r="B92" s="259" t="s">
        <v>1473</v>
      </c>
      <c r="C92" s="260" t="s">
        <v>1474</v>
      </c>
      <c r="D92" s="261" t="s">
        <v>12</v>
      </c>
      <c r="E92" s="262">
        <v>118.4</v>
      </c>
      <c r="F92" s="262">
        <v>0</v>
      </c>
      <c r="G92" s="263">
        <f>E92*F92</f>
        <v>0</v>
      </c>
      <c r="H92" s="264">
        <v>0</v>
      </c>
      <c r="I92" s="265">
        <f>E92*H92</f>
        <v>0</v>
      </c>
      <c r="J92" s="264">
        <v>0</v>
      </c>
      <c r="K92" s="265">
        <f>E92*J92</f>
        <v>0</v>
      </c>
      <c r="O92" s="257">
        <v>2</v>
      </c>
      <c r="AA92" s="232">
        <v>1</v>
      </c>
      <c r="AB92" s="232">
        <v>7</v>
      </c>
      <c r="AC92" s="232">
        <v>7</v>
      </c>
      <c r="AZ92" s="232">
        <v>2</v>
      </c>
      <c r="BA92" s="232">
        <f>IF(AZ92=1,G92,0)</f>
        <v>0</v>
      </c>
      <c r="BB92" s="232">
        <f>IF(AZ92=2,G92,0)</f>
        <v>0</v>
      </c>
      <c r="BC92" s="232">
        <f>IF(AZ92=3,G92,0)</f>
        <v>0</v>
      </c>
      <c r="BD92" s="232">
        <f>IF(AZ92=4,G92,0)</f>
        <v>0</v>
      </c>
      <c r="BE92" s="232">
        <f>IF(AZ92=5,G92,0)</f>
        <v>0</v>
      </c>
      <c r="CA92" s="257">
        <v>1</v>
      </c>
      <c r="CB92" s="257">
        <v>7</v>
      </c>
    </row>
    <row r="93" spans="1:80">
      <c r="A93" s="275"/>
      <c r="B93" s="276" t="s">
        <v>101</v>
      </c>
      <c r="C93" s="277" t="s">
        <v>711</v>
      </c>
      <c r="D93" s="278"/>
      <c r="E93" s="279"/>
      <c r="F93" s="280"/>
      <c r="G93" s="281">
        <f>SUM(G89:G92)</f>
        <v>0</v>
      </c>
      <c r="H93" s="282"/>
      <c r="I93" s="283">
        <f>SUM(I89:I92)</f>
        <v>0</v>
      </c>
      <c r="J93" s="282"/>
      <c r="K93" s="283">
        <f>SUM(K89:K92)</f>
        <v>0</v>
      </c>
      <c r="O93" s="257">
        <v>4</v>
      </c>
      <c r="BA93" s="284">
        <f>SUM(BA89:BA92)</f>
        <v>0</v>
      </c>
      <c r="BB93" s="284">
        <f>SUM(BB89:BB92)</f>
        <v>0</v>
      </c>
      <c r="BC93" s="284">
        <f>SUM(BC89:BC92)</f>
        <v>0</v>
      </c>
      <c r="BD93" s="284">
        <f>SUM(BD89:BD92)</f>
        <v>0</v>
      </c>
      <c r="BE93" s="284">
        <f>SUM(BE89:BE92)</f>
        <v>0</v>
      </c>
    </row>
    <row r="94" spans="1:80">
      <c r="A94" s="247" t="s">
        <v>97</v>
      </c>
      <c r="B94" s="248" t="s">
        <v>1107</v>
      </c>
      <c r="C94" s="249" t="s">
        <v>1108</v>
      </c>
      <c r="D94" s="250"/>
      <c r="E94" s="251"/>
      <c r="F94" s="251"/>
      <c r="G94" s="252"/>
      <c r="H94" s="253"/>
      <c r="I94" s="254"/>
      <c r="J94" s="255"/>
      <c r="K94" s="256"/>
      <c r="O94" s="257">
        <v>1</v>
      </c>
    </row>
    <row r="95" spans="1:80">
      <c r="A95" s="258">
        <v>74</v>
      </c>
      <c r="B95" s="259" t="s">
        <v>1107</v>
      </c>
      <c r="C95" s="260" t="s">
        <v>1475</v>
      </c>
      <c r="D95" s="261" t="s">
        <v>1476</v>
      </c>
      <c r="E95" s="262">
        <v>1</v>
      </c>
      <c r="F95" s="262">
        <v>0</v>
      </c>
      <c r="G95" s="263">
        <f>E95*F95</f>
        <v>0</v>
      </c>
      <c r="H95" s="264">
        <v>0</v>
      </c>
      <c r="I95" s="265">
        <f>E95*H95</f>
        <v>0</v>
      </c>
      <c r="J95" s="264"/>
      <c r="K95" s="265">
        <f>E95*J95</f>
        <v>0</v>
      </c>
      <c r="O95" s="257">
        <v>2</v>
      </c>
      <c r="AA95" s="232">
        <v>12</v>
      </c>
      <c r="AB95" s="232">
        <v>0</v>
      </c>
      <c r="AC95" s="232">
        <v>74</v>
      </c>
      <c r="AZ95" s="232">
        <v>4</v>
      </c>
      <c r="BA95" s="232">
        <f>IF(AZ95=1,G95,0)</f>
        <v>0</v>
      </c>
      <c r="BB95" s="232">
        <f>IF(AZ95=2,G95,0)</f>
        <v>0</v>
      </c>
      <c r="BC95" s="232">
        <f>IF(AZ95=3,G95,0)</f>
        <v>0</v>
      </c>
      <c r="BD95" s="232">
        <f>IF(AZ95=4,G95,0)</f>
        <v>0</v>
      </c>
      <c r="BE95" s="232">
        <f>IF(AZ95=5,G95,0)</f>
        <v>0</v>
      </c>
      <c r="CA95" s="257">
        <v>12</v>
      </c>
      <c r="CB95" s="257">
        <v>0</v>
      </c>
    </row>
    <row r="96" spans="1:80">
      <c r="A96" s="275"/>
      <c r="B96" s="276" t="s">
        <v>101</v>
      </c>
      <c r="C96" s="277" t="s">
        <v>1109</v>
      </c>
      <c r="D96" s="278"/>
      <c r="E96" s="279"/>
      <c r="F96" s="280"/>
      <c r="G96" s="281">
        <f>SUM(G94:G95)</f>
        <v>0</v>
      </c>
      <c r="H96" s="282"/>
      <c r="I96" s="283">
        <f>SUM(I94:I95)</f>
        <v>0</v>
      </c>
      <c r="J96" s="282"/>
      <c r="K96" s="283">
        <f>SUM(K94:K95)</f>
        <v>0</v>
      </c>
      <c r="O96" s="257">
        <v>4</v>
      </c>
      <c r="BA96" s="284">
        <f>SUM(BA94:BA95)</f>
        <v>0</v>
      </c>
      <c r="BB96" s="284">
        <f>SUM(BB94:BB95)</f>
        <v>0</v>
      </c>
      <c r="BC96" s="284">
        <f>SUM(BC94:BC95)</f>
        <v>0</v>
      </c>
      <c r="BD96" s="284">
        <f>SUM(BD94:BD95)</f>
        <v>0</v>
      </c>
      <c r="BE96" s="284">
        <f>SUM(BE94:BE95)</f>
        <v>0</v>
      </c>
    </row>
    <row r="97" spans="1:80">
      <c r="A97" s="247" t="s">
        <v>97</v>
      </c>
      <c r="B97" s="248" t="s">
        <v>1314</v>
      </c>
      <c r="C97" s="249" t="s">
        <v>1315</v>
      </c>
      <c r="D97" s="250"/>
      <c r="E97" s="251"/>
      <c r="F97" s="251"/>
      <c r="G97" s="252"/>
      <c r="H97" s="253"/>
      <c r="I97" s="254"/>
      <c r="J97" s="255"/>
      <c r="K97" s="256"/>
      <c r="O97" s="257">
        <v>1</v>
      </c>
    </row>
    <row r="98" spans="1:80">
      <c r="A98" s="258">
        <v>75</v>
      </c>
      <c r="B98" s="259" t="s">
        <v>1477</v>
      </c>
      <c r="C98" s="260" t="s">
        <v>1478</v>
      </c>
      <c r="D98" s="261" t="s">
        <v>1479</v>
      </c>
      <c r="E98" s="262">
        <v>1</v>
      </c>
      <c r="F98" s="262">
        <v>0</v>
      </c>
      <c r="G98" s="263">
        <f>E98*F98</f>
        <v>0</v>
      </c>
      <c r="H98" s="264">
        <v>0</v>
      </c>
      <c r="I98" s="265">
        <f>E98*H98</f>
        <v>0</v>
      </c>
      <c r="J98" s="264"/>
      <c r="K98" s="265">
        <f>E98*J98</f>
        <v>0</v>
      </c>
      <c r="O98" s="257">
        <v>2</v>
      </c>
      <c r="AA98" s="232">
        <v>12</v>
      </c>
      <c r="AB98" s="232">
        <v>0</v>
      </c>
      <c r="AC98" s="232">
        <v>75</v>
      </c>
      <c r="AZ98" s="232">
        <v>4</v>
      </c>
      <c r="BA98" s="232">
        <f>IF(AZ98=1,G98,0)</f>
        <v>0</v>
      </c>
      <c r="BB98" s="232">
        <f>IF(AZ98=2,G98,0)</f>
        <v>0</v>
      </c>
      <c r="BC98" s="232">
        <f>IF(AZ98=3,G98,0)</f>
        <v>0</v>
      </c>
      <c r="BD98" s="232">
        <f>IF(AZ98=4,G98,0)</f>
        <v>0</v>
      </c>
      <c r="BE98" s="232">
        <f>IF(AZ98=5,G98,0)</f>
        <v>0</v>
      </c>
      <c r="CA98" s="257">
        <v>12</v>
      </c>
      <c r="CB98" s="257">
        <v>0</v>
      </c>
    </row>
    <row r="99" spans="1:80">
      <c r="A99" s="258">
        <v>76</v>
      </c>
      <c r="B99" s="259" t="s">
        <v>1477</v>
      </c>
      <c r="C99" s="260" t="s">
        <v>1480</v>
      </c>
      <c r="D99" s="261" t="s">
        <v>1479</v>
      </c>
      <c r="E99" s="262">
        <v>1</v>
      </c>
      <c r="F99" s="262">
        <v>0</v>
      </c>
      <c r="G99" s="263">
        <f>E99*F99</f>
        <v>0</v>
      </c>
      <c r="H99" s="264">
        <v>0</v>
      </c>
      <c r="I99" s="265">
        <f>E99*H99</f>
        <v>0</v>
      </c>
      <c r="J99" s="264"/>
      <c r="K99" s="265">
        <f>E99*J99</f>
        <v>0</v>
      </c>
      <c r="O99" s="257">
        <v>2</v>
      </c>
      <c r="AA99" s="232">
        <v>12</v>
      </c>
      <c r="AB99" s="232">
        <v>0</v>
      </c>
      <c r="AC99" s="232">
        <v>76</v>
      </c>
      <c r="AZ99" s="232">
        <v>4</v>
      </c>
      <c r="BA99" s="232">
        <f>IF(AZ99=1,G99,0)</f>
        <v>0</v>
      </c>
      <c r="BB99" s="232">
        <f>IF(AZ99=2,G99,0)</f>
        <v>0</v>
      </c>
      <c r="BC99" s="232">
        <f>IF(AZ99=3,G99,0)</f>
        <v>0</v>
      </c>
      <c r="BD99" s="232">
        <f>IF(AZ99=4,G99,0)</f>
        <v>0</v>
      </c>
      <c r="BE99" s="232">
        <f>IF(AZ99=5,G99,0)</f>
        <v>0</v>
      </c>
      <c r="CA99" s="257">
        <v>12</v>
      </c>
      <c r="CB99" s="257">
        <v>0</v>
      </c>
    </row>
    <row r="100" spans="1:80">
      <c r="A100" s="258">
        <v>77</v>
      </c>
      <c r="B100" s="259" t="s">
        <v>1481</v>
      </c>
      <c r="C100" s="260" t="s">
        <v>1482</v>
      </c>
      <c r="D100" s="261" t="s">
        <v>1141</v>
      </c>
      <c r="E100" s="262">
        <v>72</v>
      </c>
      <c r="F100" s="262">
        <v>0</v>
      </c>
      <c r="G100" s="263">
        <f>E100*F100</f>
        <v>0</v>
      </c>
      <c r="H100" s="264">
        <v>0</v>
      </c>
      <c r="I100" s="265">
        <f>E100*H100</f>
        <v>0</v>
      </c>
      <c r="J100" s="264"/>
      <c r="K100" s="265">
        <f>E100*J100</f>
        <v>0</v>
      </c>
      <c r="O100" s="257">
        <v>2</v>
      </c>
      <c r="AA100" s="232">
        <v>10</v>
      </c>
      <c r="AB100" s="232">
        <v>0</v>
      </c>
      <c r="AC100" s="232">
        <v>8</v>
      </c>
      <c r="AZ100" s="232">
        <v>5</v>
      </c>
      <c r="BA100" s="232">
        <f>IF(AZ100=1,G100,0)</f>
        <v>0</v>
      </c>
      <c r="BB100" s="232">
        <f>IF(AZ100=2,G100,0)</f>
        <v>0</v>
      </c>
      <c r="BC100" s="232">
        <f>IF(AZ100=3,G100,0)</f>
        <v>0</v>
      </c>
      <c r="BD100" s="232">
        <f>IF(AZ100=4,G100,0)</f>
        <v>0</v>
      </c>
      <c r="BE100" s="232">
        <f>IF(AZ100=5,G100,0)</f>
        <v>0</v>
      </c>
      <c r="CA100" s="257">
        <v>10</v>
      </c>
      <c r="CB100" s="257">
        <v>0</v>
      </c>
    </row>
    <row r="101" spans="1:80">
      <c r="A101" s="258">
        <v>78</v>
      </c>
      <c r="B101" s="259" t="s">
        <v>1317</v>
      </c>
      <c r="C101" s="260" t="s">
        <v>1318</v>
      </c>
      <c r="D101" s="261" t="s">
        <v>1141</v>
      </c>
      <c r="E101" s="262">
        <v>40</v>
      </c>
      <c r="F101" s="262">
        <v>0</v>
      </c>
      <c r="G101" s="263">
        <f>E101*F101</f>
        <v>0</v>
      </c>
      <c r="H101" s="264">
        <v>0</v>
      </c>
      <c r="I101" s="265">
        <f>E101*H101</f>
        <v>0</v>
      </c>
      <c r="J101" s="264"/>
      <c r="K101" s="265">
        <f>E101*J101</f>
        <v>0</v>
      </c>
      <c r="O101" s="257">
        <v>2</v>
      </c>
      <c r="AA101" s="232">
        <v>10</v>
      </c>
      <c r="AB101" s="232">
        <v>0</v>
      </c>
      <c r="AC101" s="232">
        <v>8</v>
      </c>
      <c r="AZ101" s="232">
        <v>5</v>
      </c>
      <c r="BA101" s="232">
        <f>IF(AZ101=1,G101,0)</f>
        <v>0</v>
      </c>
      <c r="BB101" s="232">
        <f>IF(AZ101=2,G101,0)</f>
        <v>0</v>
      </c>
      <c r="BC101" s="232">
        <f>IF(AZ101=3,G101,0)</f>
        <v>0</v>
      </c>
      <c r="BD101" s="232">
        <f>IF(AZ101=4,G101,0)</f>
        <v>0</v>
      </c>
      <c r="BE101" s="232">
        <f>IF(AZ101=5,G101,0)</f>
        <v>0</v>
      </c>
      <c r="CA101" s="257">
        <v>10</v>
      </c>
      <c r="CB101" s="257">
        <v>0</v>
      </c>
    </row>
    <row r="102" spans="1:80">
      <c r="A102" s="258">
        <v>79</v>
      </c>
      <c r="B102" s="259" t="s">
        <v>1319</v>
      </c>
      <c r="C102" s="260" t="s">
        <v>1320</v>
      </c>
      <c r="D102" s="261" t="s">
        <v>1141</v>
      </c>
      <c r="E102" s="262">
        <v>20</v>
      </c>
      <c r="F102" s="262">
        <v>0</v>
      </c>
      <c r="G102" s="263">
        <f>E102*F102</f>
        <v>0</v>
      </c>
      <c r="H102" s="264">
        <v>0</v>
      </c>
      <c r="I102" s="265">
        <f>E102*H102</f>
        <v>0</v>
      </c>
      <c r="J102" s="264"/>
      <c r="K102" s="265">
        <f>E102*J102</f>
        <v>0</v>
      </c>
      <c r="O102" s="257">
        <v>2</v>
      </c>
      <c r="AA102" s="232">
        <v>10</v>
      </c>
      <c r="AB102" s="232">
        <v>0</v>
      </c>
      <c r="AC102" s="232">
        <v>8</v>
      </c>
      <c r="AZ102" s="232">
        <v>5</v>
      </c>
      <c r="BA102" s="232">
        <f>IF(AZ102=1,G102,0)</f>
        <v>0</v>
      </c>
      <c r="BB102" s="232">
        <f>IF(AZ102=2,G102,0)</f>
        <v>0</v>
      </c>
      <c r="BC102" s="232">
        <f>IF(AZ102=3,G102,0)</f>
        <v>0</v>
      </c>
      <c r="BD102" s="232">
        <f>IF(AZ102=4,G102,0)</f>
        <v>0</v>
      </c>
      <c r="BE102" s="232">
        <f>IF(AZ102=5,G102,0)</f>
        <v>0</v>
      </c>
      <c r="CA102" s="257">
        <v>10</v>
      </c>
      <c r="CB102" s="257">
        <v>0</v>
      </c>
    </row>
    <row r="103" spans="1:80">
      <c r="A103" s="275"/>
      <c r="B103" s="276" t="s">
        <v>101</v>
      </c>
      <c r="C103" s="277" t="s">
        <v>1316</v>
      </c>
      <c r="D103" s="278"/>
      <c r="E103" s="279"/>
      <c r="F103" s="280"/>
      <c r="G103" s="281">
        <f>SUM(G97:G102)</f>
        <v>0</v>
      </c>
      <c r="H103" s="282"/>
      <c r="I103" s="283">
        <f>SUM(I97:I102)</f>
        <v>0</v>
      </c>
      <c r="J103" s="282"/>
      <c r="K103" s="283">
        <f>SUM(K97:K102)</f>
        <v>0</v>
      </c>
      <c r="O103" s="257">
        <v>4</v>
      </c>
      <c r="BA103" s="284">
        <f>SUM(BA97:BA102)</f>
        <v>0</v>
      </c>
      <c r="BB103" s="284">
        <f>SUM(BB97:BB102)</f>
        <v>0</v>
      </c>
      <c r="BC103" s="284">
        <f>SUM(BC97:BC102)</f>
        <v>0</v>
      </c>
      <c r="BD103" s="284">
        <f>SUM(BD97:BD102)</f>
        <v>0</v>
      </c>
      <c r="BE103" s="284">
        <f>SUM(BE97:BE102)</f>
        <v>0</v>
      </c>
    </row>
    <row r="104" spans="1:80">
      <c r="E104" s="232"/>
    </row>
    <row r="105" spans="1:80">
      <c r="E105" s="232"/>
    </row>
    <row r="106" spans="1:80">
      <c r="E106" s="232"/>
    </row>
    <row r="107" spans="1:80">
      <c r="E107" s="232"/>
    </row>
    <row r="108" spans="1:80">
      <c r="E108" s="232"/>
    </row>
    <row r="109" spans="1:80">
      <c r="E109" s="232"/>
    </row>
    <row r="110" spans="1:80">
      <c r="E110" s="232"/>
    </row>
    <row r="111" spans="1:80">
      <c r="E111" s="232"/>
    </row>
    <row r="112" spans="1:80">
      <c r="E112" s="232"/>
    </row>
    <row r="113" spans="1:7">
      <c r="E113" s="232"/>
    </row>
    <row r="114" spans="1:7">
      <c r="E114" s="232"/>
    </row>
    <row r="115" spans="1:7">
      <c r="E115" s="232"/>
    </row>
    <row r="116" spans="1:7">
      <c r="E116" s="232"/>
    </row>
    <row r="117" spans="1:7">
      <c r="E117" s="232"/>
    </row>
    <row r="118" spans="1:7">
      <c r="E118" s="232"/>
    </row>
    <row r="119" spans="1:7">
      <c r="E119" s="232"/>
    </row>
    <row r="120" spans="1:7">
      <c r="E120" s="232"/>
    </row>
    <row r="121" spans="1:7">
      <c r="E121" s="232"/>
    </row>
    <row r="122" spans="1:7">
      <c r="E122" s="232"/>
    </row>
    <row r="123" spans="1:7">
      <c r="E123" s="232"/>
    </row>
    <row r="124" spans="1:7">
      <c r="E124" s="232"/>
    </row>
    <row r="125" spans="1:7">
      <c r="E125" s="232"/>
    </row>
    <row r="126" spans="1:7">
      <c r="E126" s="232"/>
    </row>
    <row r="127" spans="1:7">
      <c r="A127" s="274"/>
      <c r="B127" s="274"/>
      <c r="C127" s="274"/>
      <c r="D127" s="274"/>
      <c r="E127" s="274"/>
      <c r="F127" s="274"/>
      <c r="G127" s="274"/>
    </row>
    <row r="128" spans="1:7">
      <c r="A128" s="274"/>
      <c r="B128" s="274"/>
      <c r="C128" s="274"/>
      <c r="D128" s="274"/>
      <c r="E128" s="274"/>
      <c r="F128" s="274"/>
      <c r="G128" s="274"/>
    </row>
    <row r="129" spans="1:7">
      <c r="A129" s="274"/>
      <c r="B129" s="274"/>
      <c r="C129" s="274"/>
      <c r="D129" s="274"/>
      <c r="E129" s="274"/>
      <c r="F129" s="274"/>
      <c r="G129" s="274"/>
    </row>
    <row r="130" spans="1:7">
      <c r="A130" s="274"/>
      <c r="B130" s="274"/>
      <c r="C130" s="274"/>
      <c r="D130" s="274"/>
      <c r="E130" s="274"/>
      <c r="F130" s="274"/>
      <c r="G130" s="274"/>
    </row>
    <row r="131" spans="1:7">
      <c r="E131" s="232"/>
    </row>
    <row r="132" spans="1:7">
      <c r="E132" s="232"/>
    </row>
    <row r="133" spans="1:7">
      <c r="E133" s="232"/>
    </row>
    <row r="134" spans="1:7">
      <c r="E134" s="232"/>
    </row>
    <row r="135" spans="1:7">
      <c r="E135" s="232"/>
    </row>
    <row r="136" spans="1:7">
      <c r="E136" s="232"/>
    </row>
    <row r="137" spans="1:7">
      <c r="E137" s="232"/>
    </row>
    <row r="138" spans="1:7">
      <c r="E138" s="232"/>
    </row>
    <row r="139" spans="1:7">
      <c r="E139" s="232"/>
    </row>
    <row r="140" spans="1:7">
      <c r="E140" s="232"/>
    </row>
    <row r="141" spans="1:7">
      <c r="E141" s="232"/>
    </row>
    <row r="142" spans="1:7">
      <c r="E142" s="232"/>
    </row>
    <row r="143" spans="1:7">
      <c r="E143" s="232"/>
    </row>
    <row r="144" spans="1:7">
      <c r="E144" s="232"/>
    </row>
    <row r="145" spans="5:5">
      <c r="E145" s="232"/>
    </row>
    <row r="146" spans="5:5">
      <c r="E146" s="232"/>
    </row>
    <row r="147" spans="5:5">
      <c r="E147" s="232"/>
    </row>
    <row r="148" spans="5:5">
      <c r="E148" s="232"/>
    </row>
    <row r="149" spans="5:5">
      <c r="E149" s="232"/>
    </row>
    <row r="150" spans="5:5">
      <c r="E150" s="232"/>
    </row>
    <row r="151" spans="5:5">
      <c r="E151" s="232"/>
    </row>
    <row r="152" spans="5:5">
      <c r="E152" s="232"/>
    </row>
    <row r="153" spans="5:5">
      <c r="E153" s="232"/>
    </row>
    <row r="154" spans="5:5">
      <c r="E154" s="232"/>
    </row>
    <row r="155" spans="5:5">
      <c r="E155" s="232"/>
    </row>
    <row r="156" spans="5:5">
      <c r="E156" s="232"/>
    </row>
    <row r="157" spans="5:5">
      <c r="E157" s="232"/>
    </row>
    <row r="158" spans="5:5">
      <c r="E158" s="232"/>
    </row>
    <row r="159" spans="5:5">
      <c r="E159" s="232"/>
    </row>
    <row r="160" spans="5:5">
      <c r="E160" s="232"/>
    </row>
    <row r="161" spans="1:7">
      <c r="E161" s="232"/>
    </row>
    <row r="162" spans="1:7">
      <c r="A162" s="285"/>
      <c r="B162" s="285"/>
    </row>
    <row r="163" spans="1:7">
      <c r="A163" s="274"/>
      <c r="B163" s="274"/>
      <c r="C163" s="286"/>
      <c r="D163" s="286"/>
      <c r="E163" s="287"/>
      <c r="F163" s="286"/>
      <c r="G163" s="288"/>
    </row>
    <row r="164" spans="1:7">
      <c r="A164" s="289"/>
      <c r="B164" s="289"/>
      <c r="C164" s="274"/>
      <c r="D164" s="274"/>
      <c r="E164" s="290"/>
      <c r="F164" s="274"/>
      <c r="G164" s="274"/>
    </row>
    <row r="165" spans="1:7">
      <c r="A165" s="274"/>
      <c r="B165" s="274"/>
      <c r="C165" s="274"/>
      <c r="D165" s="274"/>
      <c r="E165" s="290"/>
      <c r="F165" s="274"/>
      <c r="G165" s="274"/>
    </row>
    <row r="166" spans="1:7">
      <c r="A166" s="274"/>
      <c r="B166" s="274"/>
      <c r="C166" s="274"/>
      <c r="D166" s="274"/>
      <c r="E166" s="290"/>
      <c r="F166" s="274"/>
      <c r="G166" s="274"/>
    </row>
    <row r="167" spans="1:7">
      <c r="A167" s="274"/>
      <c r="B167" s="274"/>
      <c r="C167" s="274"/>
      <c r="D167" s="274"/>
      <c r="E167" s="290"/>
      <c r="F167" s="274"/>
      <c r="G167" s="274"/>
    </row>
    <row r="168" spans="1:7">
      <c r="A168" s="274"/>
      <c r="B168" s="274"/>
      <c r="C168" s="274"/>
      <c r="D168" s="274"/>
      <c r="E168" s="290"/>
      <c r="F168" s="274"/>
      <c r="G168" s="274"/>
    </row>
    <row r="169" spans="1:7">
      <c r="A169" s="274"/>
      <c r="B169" s="274"/>
      <c r="C169" s="274"/>
      <c r="D169" s="274"/>
      <c r="E169" s="290"/>
      <c r="F169" s="274"/>
      <c r="G169" s="274"/>
    </row>
    <row r="170" spans="1:7">
      <c r="A170" s="274"/>
      <c r="B170" s="274"/>
      <c r="C170" s="274"/>
      <c r="D170" s="274"/>
      <c r="E170" s="290"/>
      <c r="F170" s="274"/>
      <c r="G170" s="274"/>
    </row>
    <row r="171" spans="1:7">
      <c r="A171" s="274"/>
      <c r="B171" s="274"/>
      <c r="C171" s="274"/>
      <c r="D171" s="274"/>
      <c r="E171" s="290"/>
      <c r="F171" s="274"/>
      <c r="G171" s="274"/>
    </row>
    <row r="172" spans="1:7">
      <c r="A172" s="274"/>
      <c r="B172" s="274"/>
      <c r="C172" s="274"/>
      <c r="D172" s="274"/>
      <c r="E172" s="290"/>
      <c r="F172" s="274"/>
      <c r="G172" s="274"/>
    </row>
    <row r="173" spans="1:7">
      <c r="A173" s="274"/>
      <c r="B173" s="274"/>
      <c r="C173" s="274"/>
      <c r="D173" s="274"/>
      <c r="E173" s="290"/>
      <c r="F173" s="274"/>
      <c r="G173" s="274"/>
    </row>
    <row r="174" spans="1:7">
      <c r="A174" s="274"/>
      <c r="B174" s="274"/>
      <c r="C174" s="274"/>
      <c r="D174" s="274"/>
      <c r="E174" s="290"/>
      <c r="F174" s="274"/>
      <c r="G174" s="274"/>
    </row>
    <row r="175" spans="1:7">
      <c r="A175" s="274"/>
      <c r="B175" s="274"/>
      <c r="C175" s="274"/>
      <c r="D175" s="274"/>
      <c r="E175" s="290"/>
      <c r="F175" s="274"/>
      <c r="G175" s="274"/>
    </row>
    <row r="176" spans="1:7">
      <c r="A176" s="274"/>
      <c r="B176" s="274"/>
      <c r="C176" s="274"/>
      <c r="D176" s="274"/>
      <c r="E176" s="290"/>
      <c r="F176" s="274"/>
      <c r="G176" s="274"/>
    </row>
  </sheetData>
  <mergeCells count="4">
    <mergeCell ref="A1:G1"/>
    <mergeCell ref="A3:B3"/>
    <mergeCell ref="A4:B4"/>
    <mergeCell ref="E4:G4"/>
  </mergeCells>
  <printOptions gridLinesSet="0"/>
  <pageMargins left="0.59055118110236227" right="0.39370078740157483" top="0.59055118110236227" bottom="0.98425196850393704" header="0.19685039370078741" footer="0.51181102362204722"/>
  <pageSetup paperSize="9" orientation="portrait" horizont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 codeName="List25"/>
  <dimension ref="A1:BE55"/>
  <sheetViews>
    <sheetView workbookViewId="0">
      <selection activeCell="G26" sqref="G26"/>
    </sheetView>
  </sheetViews>
  <sheetFormatPr defaultColWidth="9.109375" defaultRowHeight="13.2"/>
  <cols>
    <col min="1" max="1" width="2" style="1" customWidth="1"/>
    <col min="2" max="2" width="15" style="1" customWidth="1"/>
    <col min="3" max="3" width="15.88671875" style="1" customWidth="1"/>
    <col min="4" max="4" width="14.5546875" style="1" customWidth="1"/>
    <col min="5" max="5" width="13.5546875" style="1" customWidth="1"/>
    <col min="6" max="6" width="16.5546875" style="1" customWidth="1"/>
    <col min="7" max="7" width="15.33203125" style="1" customWidth="1"/>
    <col min="8" max="16384" width="9.109375" style="1"/>
  </cols>
  <sheetData>
    <row r="1" spans="1:57" ht="24.75" customHeight="1" thickBot="1">
      <c r="A1" s="94" t="s">
        <v>102</v>
      </c>
      <c r="B1" s="95"/>
      <c r="C1" s="95"/>
      <c r="D1" s="95"/>
      <c r="E1" s="95"/>
      <c r="F1" s="95"/>
      <c r="G1" s="95"/>
    </row>
    <row r="2" spans="1:57" ht="12.75" customHeight="1">
      <c r="A2" s="96" t="s">
        <v>32</v>
      </c>
      <c r="B2" s="97"/>
      <c r="C2" s="98">
        <v>5</v>
      </c>
      <c r="D2" s="98" t="s">
        <v>1484</v>
      </c>
      <c r="E2" s="97"/>
      <c r="F2" s="99" t="s">
        <v>33</v>
      </c>
      <c r="G2" s="100"/>
    </row>
    <row r="3" spans="1:57" ht="3" hidden="1" customHeight="1">
      <c r="A3" s="101"/>
      <c r="B3" s="102"/>
      <c r="C3" s="103"/>
      <c r="D3" s="103"/>
      <c r="E3" s="102"/>
      <c r="F3" s="104"/>
      <c r="G3" s="105"/>
    </row>
    <row r="4" spans="1:57" ht="12" customHeight="1">
      <c r="A4" s="106" t="s">
        <v>34</v>
      </c>
      <c r="B4" s="102"/>
      <c r="C4" s="103"/>
      <c r="D4" s="103"/>
      <c r="E4" s="102"/>
      <c r="F4" s="104" t="s">
        <v>35</v>
      </c>
      <c r="G4" s="107"/>
    </row>
    <row r="5" spans="1:57" ht="12.9" customHeight="1">
      <c r="A5" s="108" t="s">
        <v>98</v>
      </c>
      <c r="B5" s="109"/>
      <c r="C5" s="110" t="s">
        <v>105</v>
      </c>
      <c r="D5" s="111"/>
      <c r="E5" s="112"/>
      <c r="F5" s="104" t="s">
        <v>36</v>
      </c>
      <c r="G5" s="105"/>
    </row>
    <row r="6" spans="1:57" ht="12.9" customHeight="1">
      <c r="A6" s="106" t="s">
        <v>37</v>
      </c>
      <c r="B6" s="102"/>
      <c r="C6" s="103"/>
      <c r="D6" s="103"/>
      <c r="E6" s="102"/>
      <c r="F6" s="113" t="s">
        <v>38</v>
      </c>
      <c r="G6" s="114"/>
      <c r="O6" s="115"/>
    </row>
    <row r="7" spans="1:57" ht="12.9" customHeight="1">
      <c r="A7" s="116" t="s">
        <v>104</v>
      </c>
      <c r="B7" s="117"/>
      <c r="C7" s="118" t="s">
        <v>105</v>
      </c>
      <c r="D7" s="119"/>
      <c r="E7" s="119"/>
      <c r="F7" s="120" t="s">
        <v>39</v>
      </c>
      <c r="G7" s="114">
        <f>IF(G6=0,,ROUND((F30+F32)/G6,1))</f>
        <v>0</v>
      </c>
    </row>
    <row r="8" spans="1:57">
      <c r="A8" s="121" t="s">
        <v>40</v>
      </c>
      <c r="B8" s="104"/>
      <c r="C8" s="306"/>
      <c r="D8" s="306"/>
      <c r="E8" s="307"/>
      <c r="F8" s="122" t="s">
        <v>41</v>
      </c>
      <c r="G8" s="123"/>
      <c r="H8" s="124"/>
      <c r="I8" s="125"/>
    </row>
    <row r="9" spans="1:57">
      <c r="A9" s="121" t="s">
        <v>42</v>
      </c>
      <c r="B9" s="104"/>
      <c r="C9" s="306"/>
      <c r="D9" s="306"/>
      <c r="E9" s="307"/>
      <c r="F9" s="104"/>
      <c r="G9" s="126"/>
      <c r="H9" s="127"/>
    </row>
    <row r="10" spans="1:57">
      <c r="A10" s="121" t="s">
        <v>43</v>
      </c>
      <c r="B10" s="104"/>
      <c r="C10" s="306"/>
      <c r="D10" s="306"/>
      <c r="E10" s="306"/>
      <c r="F10" s="128"/>
      <c r="G10" s="129"/>
      <c r="H10" s="130"/>
    </row>
    <row r="11" spans="1:57" ht="13.5" customHeight="1">
      <c r="A11" s="121" t="s">
        <v>44</v>
      </c>
      <c r="B11" s="104"/>
      <c r="C11" s="306"/>
      <c r="D11" s="306"/>
      <c r="E11" s="306"/>
      <c r="F11" s="131" t="s">
        <v>45</v>
      </c>
      <c r="G11" s="132"/>
      <c r="H11" s="127"/>
      <c r="BA11" s="133"/>
      <c r="BB11" s="133"/>
      <c r="BC11" s="133"/>
      <c r="BD11" s="133"/>
      <c r="BE11" s="133"/>
    </row>
    <row r="12" spans="1:57" ht="12.75" customHeight="1">
      <c r="A12" s="134" t="s">
        <v>46</v>
      </c>
      <c r="B12" s="102"/>
      <c r="C12" s="308"/>
      <c r="D12" s="308"/>
      <c r="E12" s="308"/>
      <c r="F12" s="135" t="s">
        <v>47</v>
      </c>
      <c r="G12" s="136"/>
      <c r="H12" s="127"/>
    </row>
    <row r="13" spans="1:57" ht="28.5" customHeight="1" thickBot="1">
      <c r="A13" s="137" t="s">
        <v>48</v>
      </c>
      <c r="B13" s="138"/>
      <c r="C13" s="138"/>
      <c r="D13" s="138"/>
      <c r="E13" s="139"/>
      <c r="F13" s="139"/>
      <c r="G13" s="140"/>
      <c r="H13" s="127"/>
    </row>
    <row r="14" spans="1:57" ht="17.25" customHeight="1" thickBot="1">
      <c r="A14" s="141" t="s">
        <v>49</v>
      </c>
      <c r="B14" s="142"/>
      <c r="C14" s="143"/>
      <c r="D14" s="144" t="s">
        <v>50</v>
      </c>
      <c r="E14" s="145"/>
      <c r="F14" s="145"/>
      <c r="G14" s="143"/>
    </row>
    <row r="15" spans="1:57" ht="15.9" customHeight="1">
      <c r="A15" s="146"/>
      <c r="B15" s="147" t="s">
        <v>51</v>
      </c>
      <c r="C15" s="148">
        <f>'1 5 Rek'!E50</f>
        <v>0</v>
      </c>
      <c r="D15" s="149">
        <f>'1 5 Rek'!A58</f>
        <v>0</v>
      </c>
      <c r="E15" s="150"/>
      <c r="F15" s="151"/>
      <c r="G15" s="148">
        <f>'1 5 Rek'!I58</f>
        <v>0</v>
      </c>
    </row>
    <row r="16" spans="1:57" ht="15.9" customHeight="1">
      <c r="A16" s="146" t="s">
        <v>52</v>
      </c>
      <c r="B16" s="147" t="s">
        <v>53</v>
      </c>
      <c r="C16" s="148">
        <f>'1 5 Rek'!F50</f>
        <v>0</v>
      </c>
      <c r="D16" s="101"/>
      <c r="E16" s="152"/>
      <c r="F16" s="153"/>
      <c r="G16" s="148"/>
    </row>
    <row r="17" spans="1:7" ht="15.9" customHeight="1">
      <c r="A17" s="146" t="s">
        <v>54</v>
      </c>
      <c r="B17" s="147" t="s">
        <v>55</v>
      </c>
      <c r="C17" s="148">
        <f>'1 5 Rek'!H50</f>
        <v>0</v>
      </c>
      <c r="D17" s="101"/>
      <c r="E17" s="152"/>
      <c r="F17" s="153"/>
      <c r="G17" s="148"/>
    </row>
    <row r="18" spans="1:7" ht="15.9" customHeight="1">
      <c r="A18" s="154" t="s">
        <v>56</v>
      </c>
      <c r="B18" s="155" t="s">
        <v>57</v>
      </c>
      <c r="C18" s="148">
        <f>'1 5 Rek'!G50</f>
        <v>0</v>
      </c>
      <c r="D18" s="101"/>
      <c r="E18" s="152"/>
      <c r="F18" s="153"/>
      <c r="G18" s="148"/>
    </row>
    <row r="19" spans="1:7" ht="15.9" customHeight="1">
      <c r="A19" s="156" t="s">
        <v>58</v>
      </c>
      <c r="B19" s="147"/>
      <c r="C19" s="148">
        <f>SUM(C15:C18)</f>
        <v>0</v>
      </c>
      <c r="D19" s="101"/>
      <c r="E19" s="152"/>
      <c r="F19" s="153"/>
      <c r="G19" s="148"/>
    </row>
    <row r="20" spans="1:7" ht="15.9" customHeight="1">
      <c r="A20" s="156"/>
      <c r="B20" s="147"/>
      <c r="C20" s="148"/>
      <c r="D20" s="101"/>
      <c r="E20" s="152"/>
      <c r="F20" s="153"/>
      <c r="G20" s="148"/>
    </row>
    <row r="21" spans="1:7" ht="15.9" customHeight="1">
      <c r="A21" s="156" t="s">
        <v>29</v>
      </c>
      <c r="B21" s="147"/>
      <c r="C21" s="148">
        <f>'1 5 Rek'!I50</f>
        <v>0</v>
      </c>
      <c r="D21" s="101"/>
      <c r="E21" s="152"/>
      <c r="F21" s="153"/>
      <c r="G21" s="148"/>
    </row>
    <row r="22" spans="1:7" ht="15.9" customHeight="1">
      <c r="A22" s="157" t="s">
        <v>59</v>
      </c>
      <c r="B22" s="127"/>
      <c r="C22" s="148">
        <f>C19+C21</f>
        <v>0</v>
      </c>
      <c r="D22" s="101" t="s">
        <v>60</v>
      </c>
      <c r="E22" s="152"/>
      <c r="F22" s="153"/>
      <c r="G22" s="148">
        <f>G23-SUM(G15:G21)</f>
        <v>0</v>
      </c>
    </row>
    <row r="23" spans="1:7" ht="15.9" customHeight="1" thickBot="1">
      <c r="A23" s="309" t="s">
        <v>61</v>
      </c>
      <c r="B23" s="310"/>
      <c r="C23" s="158">
        <f>C22+G23</f>
        <v>0</v>
      </c>
      <c r="D23" s="159" t="s">
        <v>62</v>
      </c>
      <c r="E23" s="160"/>
      <c r="F23" s="161"/>
      <c r="G23" s="148">
        <f>'1 5 Rek'!H56</f>
        <v>0</v>
      </c>
    </row>
    <row r="24" spans="1:7">
      <c r="A24" s="162" t="s">
        <v>63</v>
      </c>
      <c r="B24" s="163"/>
      <c r="C24" s="164"/>
      <c r="D24" s="163" t="s">
        <v>64</v>
      </c>
      <c r="E24" s="163"/>
      <c r="F24" s="165" t="s">
        <v>65</v>
      </c>
      <c r="G24" s="166"/>
    </row>
    <row r="25" spans="1:7">
      <c r="A25" s="157" t="s">
        <v>66</v>
      </c>
      <c r="B25" s="127"/>
      <c r="C25" s="167"/>
      <c r="D25" s="127" t="s">
        <v>66</v>
      </c>
      <c r="F25" s="168" t="s">
        <v>66</v>
      </c>
      <c r="G25" s="169"/>
    </row>
    <row r="26" spans="1:7" ht="37.5" customHeight="1">
      <c r="A26" s="157" t="s">
        <v>67</v>
      </c>
      <c r="B26" s="170"/>
      <c r="C26" s="167"/>
      <c r="D26" s="127" t="s">
        <v>67</v>
      </c>
      <c r="F26" s="168" t="s">
        <v>67</v>
      </c>
      <c r="G26" s="169"/>
    </row>
    <row r="27" spans="1:7">
      <c r="A27" s="157"/>
      <c r="B27" s="171"/>
      <c r="C27" s="167"/>
      <c r="D27" s="127"/>
      <c r="F27" s="168"/>
      <c r="G27" s="169"/>
    </row>
    <row r="28" spans="1:7">
      <c r="A28" s="157" t="s">
        <v>68</v>
      </c>
      <c r="B28" s="127"/>
      <c r="C28" s="167"/>
      <c r="D28" s="168" t="s">
        <v>69</v>
      </c>
      <c r="E28" s="167"/>
      <c r="F28" s="172" t="s">
        <v>69</v>
      </c>
      <c r="G28" s="169"/>
    </row>
    <row r="29" spans="1:7" ht="69" customHeight="1">
      <c r="A29" s="157"/>
      <c r="B29" s="127"/>
      <c r="C29" s="173"/>
      <c r="D29" s="174"/>
      <c r="E29" s="173"/>
      <c r="F29" s="127"/>
      <c r="G29" s="169"/>
    </row>
    <row r="30" spans="1:7">
      <c r="A30" s="175" t="s">
        <v>11</v>
      </c>
      <c r="B30" s="176"/>
      <c r="C30" s="177">
        <v>15</v>
      </c>
      <c r="D30" s="176" t="s">
        <v>70</v>
      </c>
      <c r="E30" s="178"/>
      <c r="F30" s="311">
        <f>ROUND(C23-F32,0)</f>
        <v>0</v>
      </c>
      <c r="G30" s="312"/>
    </row>
    <row r="31" spans="1:7">
      <c r="A31" s="175" t="s">
        <v>71</v>
      </c>
      <c r="B31" s="176"/>
      <c r="C31" s="177">
        <f>C30</f>
        <v>15</v>
      </c>
      <c r="D31" s="176" t="s">
        <v>72</v>
      </c>
      <c r="E31" s="178"/>
      <c r="F31" s="311">
        <f>ROUND(PRODUCT(F30,C31/100),1)</f>
        <v>0</v>
      </c>
      <c r="G31" s="312"/>
    </row>
    <row r="32" spans="1:7">
      <c r="A32" s="175" t="s">
        <v>11</v>
      </c>
      <c r="B32" s="176"/>
      <c r="C32" s="177">
        <v>0</v>
      </c>
      <c r="D32" s="176" t="s">
        <v>72</v>
      </c>
      <c r="E32" s="178"/>
      <c r="F32" s="311">
        <v>0</v>
      </c>
      <c r="G32" s="312"/>
    </row>
    <row r="33" spans="1:8">
      <c r="A33" s="175" t="s">
        <v>71</v>
      </c>
      <c r="B33" s="179"/>
      <c r="C33" s="180">
        <f>C32</f>
        <v>0</v>
      </c>
      <c r="D33" s="176" t="s">
        <v>72</v>
      </c>
      <c r="E33" s="153"/>
      <c r="F33" s="311">
        <f>ROUND(PRODUCT(F32,C33/100),1)</f>
        <v>0</v>
      </c>
      <c r="G33" s="312"/>
    </row>
    <row r="34" spans="1:8" s="184" customFormat="1" ht="19.5" customHeight="1" thickBot="1">
      <c r="A34" s="181" t="s">
        <v>73</v>
      </c>
      <c r="B34" s="182"/>
      <c r="C34" s="182"/>
      <c r="D34" s="182"/>
      <c r="E34" s="183"/>
      <c r="F34" s="313">
        <f>CEILING(SUM(F30:F33),IF(SUM(F30:F33)&gt;=0,1,-1))</f>
        <v>0</v>
      </c>
      <c r="G34" s="314"/>
    </row>
    <row r="36" spans="1:8">
      <c r="A36" s="2" t="s">
        <v>74</v>
      </c>
      <c r="B36" s="2"/>
      <c r="C36" s="2"/>
      <c r="D36" s="2"/>
      <c r="E36" s="2"/>
      <c r="F36" s="2"/>
      <c r="G36" s="2"/>
      <c r="H36" s="1" t="s">
        <v>1</v>
      </c>
    </row>
    <row r="37" spans="1:8" ht="14.25" customHeight="1">
      <c r="A37" s="2"/>
      <c r="B37" s="305"/>
      <c r="C37" s="305"/>
      <c r="D37" s="305"/>
      <c r="E37" s="305"/>
      <c r="F37" s="305"/>
      <c r="G37" s="305"/>
      <c r="H37" s="1" t="s">
        <v>1</v>
      </c>
    </row>
    <row r="38" spans="1:8" ht="12.75" customHeight="1">
      <c r="A38" s="185"/>
      <c r="B38" s="305"/>
      <c r="C38" s="305"/>
      <c r="D38" s="305"/>
      <c r="E38" s="305"/>
      <c r="F38" s="305"/>
      <c r="G38" s="305"/>
      <c r="H38" s="1" t="s">
        <v>1</v>
      </c>
    </row>
    <row r="39" spans="1:8">
      <c r="A39" s="185"/>
      <c r="B39" s="305"/>
      <c r="C39" s="305"/>
      <c r="D39" s="305"/>
      <c r="E39" s="305"/>
      <c r="F39" s="305"/>
      <c r="G39" s="305"/>
      <c r="H39" s="1" t="s">
        <v>1</v>
      </c>
    </row>
    <row r="40" spans="1:8">
      <c r="A40" s="185"/>
      <c r="B40" s="305"/>
      <c r="C40" s="305"/>
      <c r="D40" s="305"/>
      <c r="E40" s="305"/>
      <c r="F40" s="305"/>
      <c r="G40" s="305"/>
      <c r="H40" s="1" t="s">
        <v>1</v>
      </c>
    </row>
    <row r="41" spans="1:8">
      <c r="A41" s="185"/>
      <c r="B41" s="305"/>
      <c r="C41" s="305"/>
      <c r="D41" s="305"/>
      <c r="E41" s="305"/>
      <c r="F41" s="305"/>
      <c r="G41" s="305"/>
      <c r="H41" s="1" t="s">
        <v>1</v>
      </c>
    </row>
    <row r="42" spans="1:8">
      <c r="A42" s="185"/>
      <c r="B42" s="305"/>
      <c r="C42" s="305"/>
      <c r="D42" s="305"/>
      <c r="E42" s="305"/>
      <c r="F42" s="305"/>
      <c r="G42" s="305"/>
      <c r="H42" s="1" t="s">
        <v>1</v>
      </c>
    </row>
    <row r="43" spans="1:8">
      <c r="A43" s="185"/>
      <c r="B43" s="305"/>
      <c r="C43" s="305"/>
      <c r="D43" s="305"/>
      <c r="E43" s="305"/>
      <c r="F43" s="305"/>
      <c r="G43" s="305"/>
      <c r="H43" s="1" t="s">
        <v>1</v>
      </c>
    </row>
    <row r="44" spans="1:8">
      <c r="A44" s="185"/>
      <c r="B44" s="305"/>
      <c r="C44" s="305"/>
      <c r="D44" s="305"/>
      <c r="E44" s="305"/>
      <c r="F44" s="305"/>
      <c r="G44" s="305"/>
      <c r="H44" s="1" t="s">
        <v>1</v>
      </c>
    </row>
    <row r="45" spans="1:8" ht="0.75" customHeight="1">
      <c r="A45" s="185"/>
      <c r="B45" s="305"/>
      <c r="C45" s="305"/>
      <c r="D45" s="305"/>
      <c r="E45" s="305"/>
      <c r="F45" s="305"/>
      <c r="G45" s="305"/>
      <c r="H45" s="1" t="s">
        <v>1</v>
      </c>
    </row>
    <row r="46" spans="1:8">
      <c r="B46" s="315"/>
      <c r="C46" s="315"/>
      <c r="D46" s="315"/>
      <c r="E46" s="315"/>
      <c r="F46" s="315"/>
      <c r="G46" s="315"/>
    </row>
    <row r="47" spans="1:8">
      <c r="B47" s="315"/>
      <c r="C47" s="315"/>
      <c r="D47" s="315"/>
      <c r="E47" s="315"/>
      <c r="F47" s="315"/>
      <c r="G47" s="315"/>
    </row>
    <row r="48" spans="1:8">
      <c r="B48" s="315"/>
      <c r="C48" s="315"/>
      <c r="D48" s="315"/>
      <c r="E48" s="315"/>
      <c r="F48" s="315"/>
      <c r="G48" s="315"/>
    </row>
    <row r="49" spans="2:7">
      <c r="B49" s="315"/>
      <c r="C49" s="315"/>
      <c r="D49" s="315"/>
      <c r="E49" s="315"/>
      <c r="F49" s="315"/>
      <c r="G49" s="315"/>
    </row>
    <row r="50" spans="2:7">
      <c r="B50" s="315"/>
      <c r="C50" s="315"/>
      <c r="D50" s="315"/>
      <c r="E50" s="315"/>
      <c r="F50" s="315"/>
      <c r="G50" s="315"/>
    </row>
    <row r="51" spans="2:7">
      <c r="B51" s="315"/>
      <c r="C51" s="315"/>
      <c r="D51" s="315"/>
      <c r="E51" s="315"/>
      <c r="F51" s="315"/>
      <c r="G51" s="315"/>
    </row>
    <row r="52" spans="2:7">
      <c r="B52" s="315"/>
      <c r="C52" s="315"/>
      <c r="D52" s="315"/>
      <c r="E52" s="315"/>
      <c r="F52" s="315"/>
      <c r="G52" s="315"/>
    </row>
    <row r="53" spans="2:7">
      <c r="B53" s="315"/>
      <c r="C53" s="315"/>
      <c r="D53" s="315"/>
      <c r="E53" s="315"/>
      <c r="F53" s="315"/>
      <c r="G53" s="315"/>
    </row>
    <row r="54" spans="2:7">
      <c r="B54" s="315"/>
      <c r="C54" s="315"/>
      <c r="D54" s="315"/>
      <c r="E54" s="315"/>
      <c r="F54" s="315"/>
      <c r="G54" s="315"/>
    </row>
    <row r="55" spans="2:7">
      <c r="B55" s="315"/>
      <c r="C55" s="315"/>
      <c r="D55" s="315"/>
      <c r="E55" s="315"/>
      <c r="F55" s="315"/>
      <c r="G55" s="315"/>
    </row>
  </sheetData>
  <mergeCells count="22">
    <mergeCell ref="B52:G52"/>
    <mergeCell ref="B53:G53"/>
    <mergeCell ref="B54:G54"/>
    <mergeCell ref="B55:G55"/>
    <mergeCell ref="B46:G46"/>
    <mergeCell ref="B47:G47"/>
    <mergeCell ref="B48:G48"/>
    <mergeCell ref="B49:G49"/>
    <mergeCell ref="B50:G50"/>
    <mergeCell ref="B51:G51"/>
    <mergeCell ref="B37:G45"/>
    <mergeCell ref="C8:E8"/>
    <mergeCell ref="C9:E9"/>
    <mergeCell ref="C10:E10"/>
    <mergeCell ref="C11:E11"/>
    <mergeCell ref="C12:E12"/>
    <mergeCell ref="A23:B23"/>
    <mergeCell ref="F30:G30"/>
    <mergeCell ref="F31:G31"/>
    <mergeCell ref="F32:G32"/>
    <mergeCell ref="F33:G33"/>
    <mergeCell ref="F34:G34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 codeName="List35"/>
  <dimension ref="A1:BE107"/>
  <sheetViews>
    <sheetView workbookViewId="0">
      <selection sqref="A1:B1"/>
    </sheetView>
  </sheetViews>
  <sheetFormatPr defaultColWidth="9.109375" defaultRowHeight="13.2"/>
  <cols>
    <col min="1" max="1" width="5.88671875" style="1" customWidth="1"/>
    <col min="2" max="2" width="6.109375" style="1" customWidth="1"/>
    <col min="3" max="3" width="11.44140625" style="1" customWidth="1"/>
    <col min="4" max="4" width="15.88671875" style="1" customWidth="1"/>
    <col min="5" max="5" width="11.33203125" style="1" customWidth="1"/>
    <col min="6" max="6" width="10.88671875" style="1" customWidth="1"/>
    <col min="7" max="7" width="11" style="1" customWidth="1"/>
    <col min="8" max="8" width="11.109375" style="1" customWidth="1"/>
    <col min="9" max="9" width="10.6640625" style="1" customWidth="1"/>
    <col min="10" max="16384" width="9.109375" style="1"/>
  </cols>
  <sheetData>
    <row r="1" spans="1:9" ht="13.8" thickTop="1">
      <c r="A1" s="316" t="s">
        <v>2</v>
      </c>
      <c r="B1" s="317"/>
      <c r="C1" s="186" t="s">
        <v>106</v>
      </c>
      <c r="D1" s="187"/>
      <c r="E1" s="188"/>
      <c r="F1" s="187"/>
      <c r="G1" s="189" t="s">
        <v>75</v>
      </c>
      <c r="H1" s="190">
        <v>5</v>
      </c>
      <c r="I1" s="191"/>
    </row>
    <row r="2" spans="1:9" ht="13.8" thickBot="1">
      <c r="A2" s="318" t="s">
        <v>76</v>
      </c>
      <c r="B2" s="319"/>
      <c r="C2" s="192" t="s">
        <v>107</v>
      </c>
      <c r="D2" s="193"/>
      <c r="E2" s="194"/>
      <c r="F2" s="193"/>
      <c r="G2" s="320" t="s">
        <v>1484</v>
      </c>
      <c r="H2" s="321"/>
      <c r="I2" s="322"/>
    </row>
    <row r="3" spans="1:9" ht="13.8" thickTop="1">
      <c r="F3" s="127"/>
    </row>
    <row r="4" spans="1:9" ht="19.5" customHeight="1">
      <c r="A4" s="195" t="s">
        <v>77</v>
      </c>
      <c r="B4" s="196"/>
      <c r="C4" s="196"/>
      <c r="D4" s="196"/>
      <c r="E4" s="197"/>
      <c r="F4" s="196"/>
      <c r="G4" s="196"/>
      <c r="H4" s="196"/>
      <c r="I4" s="196"/>
    </row>
    <row r="5" spans="1:9" ht="13.8" thickBot="1"/>
    <row r="6" spans="1:9" s="127" customFormat="1" ht="13.8" thickBot="1">
      <c r="A6" s="198"/>
      <c r="B6" s="199" t="s">
        <v>78</v>
      </c>
      <c r="C6" s="199"/>
      <c r="D6" s="200"/>
      <c r="E6" s="201" t="s">
        <v>25</v>
      </c>
      <c r="F6" s="202" t="s">
        <v>26</v>
      </c>
      <c r="G6" s="202" t="s">
        <v>27</v>
      </c>
      <c r="H6" s="202" t="s">
        <v>28</v>
      </c>
      <c r="I6" s="203" t="s">
        <v>29</v>
      </c>
    </row>
    <row r="7" spans="1:9" s="127" customFormat="1">
      <c r="A7" s="291" t="str">
        <f>'1 5 Pol'!B7</f>
        <v>112</v>
      </c>
      <c r="B7" s="62" t="str">
        <f>'1 5 Pol'!C7</f>
        <v>Dodávky - Rozvaděče</v>
      </c>
      <c r="D7" s="204"/>
      <c r="E7" s="292">
        <f>'1 5 Pol'!BA14</f>
        <v>0</v>
      </c>
      <c r="F7" s="293">
        <f>'1 5 Pol'!BB14</f>
        <v>0</v>
      </c>
      <c r="G7" s="293">
        <f>'1 5 Pol'!BC14</f>
        <v>0</v>
      </c>
      <c r="H7" s="293">
        <f>'1 5 Pol'!BD14</f>
        <v>0</v>
      </c>
      <c r="I7" s="294">
        <f>'1 5 Pol'!BE14</f>
        <v>0</v>
      </c>
    </row>
    <row r="8" spans="1:9" s="127" customFormat="1">
      <c r="A8" s="291" t="str">
        <f>'1 5 Pol'!B15</f>
        <v>113</v>
      </c>
      <c r="B8" s="62" t="str">
        <f>'1 5 Pol'!C15</f>
        <v>Nosný systém, trubkování</v>
      </c>
      <c r="D8" s="204"/>
      <c r="E8" s="292">
        <f>'1 5 Pol'!BA21</f>
        <v>0</v>
      </c>
      <c r="F8" s="293">
        <f>'1 5 Pol'!BB21</f>
        <v>0</v>
      </c>
      <c r="G8" s="293">
        <f>'1 5 Pol'!BC21</f>
        <v>0</v>
      </c>
      <c r="H8" s="293">
        <f>'1 5 Pol'!BD21</f>
        <v>0</v>
      </c>
      <c r="I8" s="294">
        <f>'1 5 Pol'!BE21</f>
        <v>0</v>
      </c>
    </row>
    <row r="9" spans="1:9" s="127" customFormat="1">
      <c r="A9" s="291" t="str">
        <f>'1 5 Pol'!B22</f>
        <v>12</v>
      </c>
      <c r="B9" s="62" t="str">
        <f>'1 5 Pol'!C22</f>
        <v>SVORKOVNICE KRABICOVÁ</v>
      </c>
      <c r="D9" s="204"/>
      <c r="E9" s="292">
        <f>'1 5 Pol'!BA33</f>
        <v>0</v>
      </c>
      <c r="F9" s="293">
        <f>'1 5 Pol'!BB33</f>
        <v>0</v>
      </c>
      <c r="G9" s="293">
        <f>'1 5 Pol'!BC33</f>
        <v>0</v>
      </c>
      <c r="H9" s="293">
        <f>'1 5 Pol'!BD33</f>
        <v>0</v>
      </c>
      <c r="I9" s="294">
        <f>'1 5 Pol'!BE33</f>
        <v>0</v>
      </c>
    </row>
    <row r="10" spans="1:9" s="127" customFormat="1">
      <c r="A10" s="291" t="str">
        <f>'1 5 Pol'!B34</f>
        <v>23</v>
      </c>
      <c r="B10" s="62" t="str">
        <f>'1 5 Pol'!C34</f>
        <v>KABEL SILOVÝ,IZOLACE PVC</v>
      </c>
      <c r="D10" s="204"/>
      <c r="E10" s="292">
        <f>'1 5 Pol'!BA36</f>
        <v>0</v>
      </c>
      <c r="F10" s="293">
        <f>'1 5 Pol'!BB36</f>
        <v>0</v>
      </c>
      <c r="G10" s="293">
        <f>'1 5 Pol'!BC36</f>
        <v>0</v>
      </c>
      <c r="H10" s="293">
        <f>'1 5 Pol'!BD36</f>
        <v>0</v>
      </c>
      <c r="I10" s="294">
        <f>'1 5 Pol'!BE36</f>
        <v>0</v>
      </c>
    </row>
    <row r="11" spans="1:9" s="127" customFormat="1">
      <c r="A11" s="291" t="str">
        <f>'1 5 Pol'!B37</f>
        <v>25</v>
      </c>
      <c r="B11" s="62" t="str">
        <f>'1 5 Pol'!C37</f>
        <v>KABEL SILOVÝ,IZOLACE PVC</v>
      </c>
      <c r="D11" s="204"/>
      <c r="E11" s="292">
        <f>'1 5 Pol'!BA44</f>
        <v>0</v>
      </c>
      <c r="F11" s="293">
        <f>'1 5 Pol'!BB44</f>
        <v>0</v>
      </c>
      <c r="G11" s="293">
        <f>'1 5 Pol'!BC44</f>
        <v>0</v>
      </c>
      <c r="H11" s="293">
        <f>'1 5 Pol'!BD44</f>
        <v>0</v>
      </c>
      <c r="I11" s="294">
        <f>'1 5 Pol'!BE44</f>
        <v>0</v>
      </c>
    </row>
    <row r="12" spans="1:9" s="127" customFormat="1">
      <c r="A12" s="291" t="str">
        <f>'1 5 Pol'!B45</f>
        <v>32</v>
      </c>
      <c r="B12" s="62" t="str">
        <f>'1 5 Pol'!C45</f>
        <v>VODIČ JEDNOŽILOVÝ  (CY)</v>
      </c>
      <c r="D12" s="204"/>
      <c r="E12" s="292">
        <f>'1 5 Pol'!BA52</f>
        <v>0</v>
      </c>
      <c r="F12" s="293">
        <f>'1 5 Pol'!BB52</f>
        <v>0</v>
      </c>
      <c r="G12" s="293">
        <f>'1 5 Pol'!BC52</f>
        <v>0</v>
      </c>
      <c r="H12" s="293">
        <f>'1 5 Pol'!BD52</f>
        <v>0</v>
      </c>
      <c r="I12" s="294">
        <f>'1 5 Pol'!BE52</f>
        <v>0</v>
      </c>
    </row>
    <row r="13" spans="1:9" s="127" customFormat="1">
      <c r="A13" s="291" t="str">
        <f>'1 5 Pol'!B53</f>
        <v>115</v>
      </c>
      <c r="B13" s="62" t="str">
        <f>'1 5 Pol'!C53</f>
        <v>Spínače a zásuvky - standart ABB Tango</v>
      </c>
      <c r="D13" s="204"/>
      <c r="E13" s="292">
        <f>'1 5 Pol'!BA57</f>
        <v>0</v>
      </c>
      <c r="F13" s="293">
        <f>'1 5 Pol'!BB57</f>
        <v>0</v>
      </c>
      <c r="G13" s="293">
        <f>'1 5 Pol'!BC57</f>
        <v>0</v>
      </c>
      <c r="H13" s="293">
        <f>'1 5 Pol'!BD57</f>
        <v>0</v>
      </c>
      <c r="I13" s="294">
        <f>'1 5 Pol'!BE57</f>
        <v>0</v>
      </c>
    </row>
    <row r="14" spans="1:9" s="127" customFormat="1">
      <c r="A14" s="291" t="str">
        <f>'1 5 Pol'!B58</f>
        <v>42</v>
      </c>
      <c r="B14" s="62" t="str">
        <f>'1 5 Pol'!C58</f>
        <v>PŘÍSTROJ OVLÁDAČE (s bezšroubovými svorkami), pro</v>
      </c>
      <c r="D14" s="204"/>
      <c r="E14" s="292">
        <f>'1 5 Pol'!BA60</f>
        <v>0</v>
      </c>
      <c r="F14" s="293">
        <f>'1 5 Pol'!BB60</f>
        <v>0</v>
      </c>
      <c r="G14" s="293">
        <f>'1 5 Pol'!BC60</f>
        <v>0</v>
      </c>
      <c r="H14" s="293">
        <f>'1 5 Pol'!BD60</f>
        <v>0</v>
      </c>
      <c r="I14" s="294">
        <f>'1 5 Pol'!BE60</f>
        <v>0</v>
      </c>
    </row>
    <row r="15" spans="1:9" s="127" customFormat="1">
      <c r="A15" s="291" t="str">
        <f>'1 5 Pol'!B61</f>
        <v>44</v>
      </c>
      <c r="B15" s="62" t="str">
        <f>'1 5 Pol'!C61</f>
        <v>PŘÍSTROJ SPÍNAČE TROJPÓLOVÉHO (se šroubovými svork</v>
      </c>
      <c r="D15" s="204"/>
      <c r="E15" s="292">
        <f>'1 5 Pol'!BA63</f>
        <v>0</v>
      </c>
      <c r="F15" s="293">
        <f>'1 5 Pol'!BB63</f>
        <v>0</v>
      </c>
      <c r="G15" s="293">
        <f>'1 5 Pol'!BC63</f>
        <v>0</v>
      </c>
      <c r="H15" s="293">
        <f>'1 5 Pol'!BD63</f>
        <v>0</v>
      </c>
      <c r="I15" s="294">
        <f>'1 5 Pol'!BE63</f>
        <v>0</v>
      </c>
    </row>
    <row r="16" spans="1:9" s="127" customFormat="1">
      <c r="A16" s="291" t="str">
        <f>'1 5 Pol'!B64</f>
        <v>46</v>
      </c>
      <c r="B16" s="62" t="str">
        <f>'1 5 Pol'!C64</f>
        <v>KRYT SPÍNAČE, TANGO</v>
      </c>
      <c r="D16" s="204"/>
      <c r="E16" s="292">
        <f>'1 5 Pol'!BA68</f>
        <v>0</v>
      </c>
      <c r="F16" s="293">
        <f>'1 5 Pol'!BB68</f>
        <v>0</v>
      </c>
      <c r="G16" s="293">
        <f>'1 5 Pol'!BC68</f>
        <v>0</v>
      </c>
      <c r="H16" s="293">
        <f>'1 5 Pol'!BD68</f>
        <v>0</v>
      </c>
      <c r="I16" s="294">
        <f>'1 5 Pol'!BE68</f>
        <v>0</v>
      </c>
    </row>
    <row r="17" spans="1:9" s="127" customFormat="1">
      <c r="A17" s="291" t="str">
        <f>'1 5 Pol'!B69</f>
        <v>50</v>
      </c>
      <c r="B17" s="62" t="str">
        <f>'1 5 Pol'!C69</f>
        <v>SPÍNAČ, PŘEPÍNAČ KOMPLETNÍ, TANGO IP 44</v>
      </c>
      <c r="D17" s="204"/>
      <c r="E17" s="292">
        <f>'1 5 Pol'!BA72</f>
        <v>0</v>
      </c>
      <c r="F17" s="293">
        <f>'1 5 Pol'!BB72</f>
        <v>0</v>
      </c>
      <c r="G17" s="293">
        <f>'1 5 Pol'!BC72</f>
        <v>0</v>
      </c>
      <c r="H17" s="293">
        <f>'1 5 Pol'!BD72</f>
        <v>0</v>
      </c>
      <c r="I17" s="294">
        <f>'1 5 Pol'!BE72</f>
        <v>0</v>
      </c>
    </row>
    <row r="18" spans="1:9" s="127" customFormat="1">
      <c r="A18" s="291" t="str">
        <f>'1 5 Pol'!B73</f>
        <v>53</v>
      </c>
      <c r="B18" s="62" t="str">
        <f>'1 5 Pol'!C73</f>
        <v>POHYBOVÝ SPÍNAČ AUTOMATICKÝ,  KOMPLETNÍ, BÍLÝ, IP4</v>
      </c>
      <c r="D18" s="204"/>
      <c r="E18" s="292">
        <f>'1 5 Pol'!BA76</f>
        <v>0</v>
      </c>
      <c r="F18" s="293">
        <f>'1 5 Pol'!BB76</f>
        <v>0</v>
      </c>
      <c r="G18" s="293">
        <f>'1 5 Pol'!BC76</f>
        <v>0</v>
      </c>
      <c r="H18" s="293">
        <f>'1 5 Pol'!BD76</f>
        <v>0</v>
      </c>
      <c r="I18" s="294">
        <f>'1 5 Pol'!BE76</f>
        <v>0</v>
      </c>
    </row>
    <row r="19" spans="1:9" s="127" customFormat="1">
      <c r="A19" s="291" t="str">
        <f>'1 5 Pol'!B77</f>
        <v>56</v>
      </c>
      <c r="B19" s="62" t="str">
        <f>'1 5 Pol'!C77</f>
        <v>ZÁSUVKA NN, TANGO</v>
      </c>
      <c r="D19" s="204"/>
      <c r="E19" s="292">
        <f>'1 5 Pol'!BA80</f>
        <v>0</v>
      </c>
      <c r="F19" s="293">
        <f>'1 5 Pol'!BB80</f>
        <v>0</v>
      </c>
      <c r="G19" s="293">
        <f>'1 5 Pol'!BC80</f>
        <v>0</v>
      </c>
      <c r="H19" s="293">
        <f>'1 5 Pol'!BD80</f>
        <v>0</v>
      </c>
      <c r="I19" s="294">
        <f>'1 5 Pol'!BE80</f>
        <v>0</v>
      </c>
    </row>
    <row r="20" spans="1:9" s="127" customFormat="1">
      <c r="A20" s="291" t="str">
        <f>'1 5 Pol'!B81</f>
        <v>59</v>
      </c>
      <c r="B20" s="62" t="str">
        <f>'1 5 Pol'!C81</f>
        <v>ZÁSUVKA NN, S OCHRANOU PŘED PŘEPĚTÍM, TANGO</v>
      </c>
      <c r="D20" s="204"/>
      <c r="E20" s="292">
        <f>'1 5 Pol'!BA83</f>
        <v>0</v>
      </c>
      <c r="F20" s="293">
        <f>'1 5 Pol'!BB83</f>
        <v>0</v>
      </c>
      <c r="G20" s="293">
        <f>'1 5 Pol'!BC83</f>
        <v>0</v>
      </c>
      <c r="H20" s="293">
        <f>'1 5 Pol'!BD83</f>
        <v>0</v>
      </c>
      <c r="I20" s="294">
        <f>'1 5 Pol'!BE83</f>
        <v>0</v>
      </c>
    </row>
    <row r="21" spans="1:9" s="127" customFormat="1">
      <c r="A21" s="291" t="str">
        <f>'1 5 Pol'!B84</f>
        <v>61</v>
      </c>
      <c r="B21" s="62" t="str">
        <f>'1 5 Pol'!C84</f>
        <v>ZÁSUVKA NN KOMPLETNÍ, TANGO IP 44</v>
      </c>
      <c r="D21" s="204"/>
      <c r="E21" s="292">
        <f>'1 5 Pol'!BA86</f>
        <v>0</v>
      </c>
      <c r="F21" s="293">
        <f>'1 5 Pol'!BB86</f>
        <v>0</v>
      </c>
      <c r="G21" s="293">
        <f>'1 5 Pol'!BC86</f>
        <v>0</v>
      </c>
      <c r="H21" s="293">
        <f>'1 5 Pol'!BD86</f>
        <v>0</v>
      </c>
      <c r="I21" s="294">
        <f>'1 5 Pol'!BE86</f>
        <v>0</v>
      </c>
    </row>
    <row r="22" spans="1:9" s="127" customFormat="1">
      <c r="A22" s="291" t="str">
        <f>'1 5 Pol'!B87</f>
        <v>63</v>
      </c>
      <c r="B22" s="62" t="str">
        <f>'1 5 Pol'!C87</f>
        <v>RÁMEČEK, TANGO</v>
      </c>
      <c r="D22" s="204"/>
      <c r="E22" s="292">
        <f>'1 5 Pol'!BA93</f>
        <v>0</v>
      </c>
      <c r="F22" s="293">
        <f>'1 5 Pol'!BB93</f>
        <v>0</v>
      </c>
      <c r="G22" s="293">
        <f>'1 5 Pol'!BC93</f>
        <v>0</v>
      </c>
      <c r="H22" s="293">
        <f>'1 5 Pol'!BD93</f>
        <v>0</v>
      </c>
      <c r="I22" s="294">
        <f>'1 5 Pol'!BE93</f>
        <v>0</v>
      </c>
    </row>
    <row r="23" spans="1:9" s="127" customFormat="1">
      <c r="A23" s="291" t="str">
        <f>'1 5 Pol'!B94</f>
        <v>116</v>
      </c>
      <c r="B23" s="62" t="str">
        <f>'1 5 Pol'!C94</f>
        <v>Svítidla komplet vč. zdrojů, závěsů, upevnění ...</v>
      </c>
      <c r="D23" s="204"/>
      <c r="E23" s="292">
        <f>'1 5 Pol'!BA99</f>
        <v>0</v>
      </c>
      <c r="F23" s="293">
        <f>'1 5 Pol'!BB99</f>
        <v>0</v>
      </c>
      <c r="G23" s="293">
        <f>'1 5 Pol'!BC99</f>
        <v>0</v>
      </c>
      <c r="H23" s="293">
        <f>'1 5 Pol'!BD99</f>
        <v>0</v>
      </c>
      <c r="I23" s="294">
        <f>'1 5 Pol'!BE99</f>
        <v>0</v>
      </c>
    </row>
    <row r="24" spans="1:9" s="127" customFormat="1">
      <c r="A24" s="291" t="str">
        <f>'1 5 Pol'!B100</f>
        <v>74</v>
      </c>
      <c r="B24" s="62" t="str">
        <f>'1 5 Pol'!C100</f>
        <v>OCELOVÝ DRÁT POZINKOVANÝ</v>
      </c>
      <c r="D24" s="204"/>
      <c r="E24" s="292">
        <f>'1 5 Pol'!BA102</f>
        <v>0</v>
      </c>
      <c r="F24" s="293">
        <f>'1 5 Pol'!BB102</f>
        <v>0</v>
      </c>
      <c r="G24" s="293">
        <f>'1 5 Pol'!BC102</f>
        <v>0</v>
      </c>
      <c r="H24" s="293">
        <f>'1 5 Pol'!BD102</f>
        <v>0</v>
      </c>
      <c r="I24" s="294">
        <f>'1 5 Pol'!BE102</f>
        <v>0</v>
      </c>
    </row>
    <row r="25" spans="1:9" s="127" customFormat="1">
      <c r="A25" s="291" t="str">
        <f>'1 5 Pol'!B103</f>
        <v>76</v>
      </c>
      <c r="B25" s="62" t="str">
        <f>'1 5 Pol'!C103</f>
        <v>ZEMNIČE</v>
      </c>
      <c r="D25" s="204"/>
      <c r="E25" s="292">
        <f>'1 5 Pol'!BA105</f>
        <v>0</v>
      </c>
      <c r="F25" s="293">
        <f>'1 5 Pol'!BB105</f>
        <v>0</v>
      </c>
      <c r="G25" s="293">
        <f>'1 5 Pol'!BC105</f>
        <v>0</v>
      </c>
      <c r="H25" s="293">
        <f>'1 5 Pol'!BD105</f>
        <v>0</v>
      </c>
      <c r="I25" s="294">
        <f>'1 5 Pol'!BE105</f>
        <v>0</v>
      </c>
    </row>
    <row r="26" spans="1:9" s="127" customFormat="1">
      <c r="A26" s="291" t="str">
        <f>'1 5 Pol'!B106</f>
        <v>79</v>
      </c>
      <c r="B26" s="62" t="str">
        <f>'1 5 Pol'!C106</f>
        <v>DRÁT</v>
      </c>
      <c r="D26" s="204"/>
      <c r="E26" s="292">
        <f>'1 5 Pol'!BA108</f>
        <v>0</v>
      </c>
      <c r="F26" s="293">
        <f>'1 5 Pol'!BB108</f>
        <v>0</v>
      </c>
      <c r="G26" s="293">
        <f>'1 5 Pol'!BC108</f>
        <v>0</v>
      </c>
      <c r="H26" s="293">
        <f>'1 5 Pol'!BD108</f>
        <v>0</v>
      </c>
      <c r="I26" s="294">
        <f>'1 5 Pol'!BE108</f>
        <v>0</v>
      </c>
    </row>
    <row r="27" spans="1:9" s="127" customFormat="1">
      <c r="A27" s="291" t="str">
        <f>'1 5 Pol'!B109</f>
        <v>81</v>
      </c>
      <c r="B27" s="62" t="str">
        <f>'1 5 Pol'!C109</f>
        <v>JÍMACÍ TYČ A OCHRANNÁ TRUBKA</v>
      </c>
      <c r="D27" s="204"/>
      <c r="E27" s="292">
        <f>'1 5 Pol'!BA111</f>
        <v>0</v>
      </c>
      <c r="F27" s="293">
        <f>'1 5 Pol'!BB111</f>
        <v>0</v>
      </c>
      <c r="G27" s="293">
        <f>'1 5 Pol'!BC111</f>
        <v>0</v>
      </c>
      <c r="H27" s="293">
        <f>'1 5 Pol'!BD111</f>
        <v>0</v>
      </c>
      <c r="I27" s="294">
        <f>'1 5 Pol'!BE111</f>
        <v>0</v>
      </c>
    </row>
    <row r="28" spans="1:9" s="127" customFormat="1">
      <c r="A28" s="291" t="str">
        <f>'1 5 Pol'!B112</f>
        <v>83</v>
      </c>
      <c r="B28" s="62" t="str">
        <f>'1 5 Pol'!C112</f>
        <v>ODDÁLENÝ HROMOSVOD</v>
      </c>
      <c r="D28" s="204"/>
      <c r="E28" s="292">
        <f>'1 5 Pol'!BA115</f>
        <v>0</v>
      </c>
      <c r="F28" s="293">
        <f>'1 5 Pol'!BB115</f>
        <v>0</v>
      </c>
      <c r="G28" s="293">
        <f>'1 5 Pol'!BC115</f>
        <v>0</v>
      </c>
      <c r="H28" s="293">
        <f>'1 5 Pol'!BD115</f>
        <v>0</v>
      </c>
      <c r="I28" s="294">
        <f>'1 5 Pol'!BE115</f>
        <v>0</v>
      </c>
    </row>
    <row r="29" spans="1:9" s="127" customFormat="1">
      <c r="A29" s="291" t="str">
        <f>'1 5 Pol'!B116</f>
        <v>86</v>
      </c>
      <c r="B29" s="62" t="str">
        <f>'1 5 Pol'!C116</f>
        <v>OCHRANNÝ ÚHELNÍK A DRŽÁKY</v>
      </c>
      <c r="D29" s="204"/>
      <c r="E29" s="292">
        <f>'1 5 Pol'!BA119</f>
        <v>0</v>
      </c>
      <c r="F29" s="293">
        <f>'1 5 Pol'!BB119</f>
        <v>0</v>
      </c>
      <c r="G29" s="293">
        <f>'1 5 Pol'!BC119</f>
        <v>0</v>
      </c>
      <c r="H29" s="293">
        <f>'1 5 Pol'!BD119</f>
        <v>0</v>
      </c>
      <c r="I29" s="294">
        <f>'1 5 Pol'!BE119</f>
        <v>0</v>
      </c>
    </row>
    <row r="30" spans="1:9" s="127" customFormat="1">
      <c r="A30" s="291" t="str">
        <f>'1 5 Pol'!B120</f>
        <v>89</v>
      </c>
      <c r="B30" s="62" t="str">
        <f>'1 5 Pol'!C120</f>
        <v>SVORKA HROMOSVODNÍ,UZEMŇOVACÍ</v>
      </c>
      <c r="D30" s="204"/>
      <c r="E30" s="292">
        <f>'1 5 Pol'!BA127</f>
        <v>0</v>
      </c>
      <c r="F30" s="293">
        <f>'1 5 Pol'!BB127</f>
        <v>0</v>
      </c>
      <c r="G30" s="293">
        <f>'1 5 Pol'!BC127</f>
        <v>0</v>
      </c>
      <c r="H30" s="293">
        <f>'1 5 Pol'!BD127</f>
        <v>0</v>
      </c>
      <c r="I30" s="294">
        <f>'1 5 Pol'!BE127</f>
        <v>0</v>
      </c>
    </row>
    <row r="31" spans="1:9" s="127" customFormat="1">
      <c r="A31" s="291" t="str">
        <f>'1 5 Pol'!B128</f>
        <v>96</v>
      </c>
      <c r="B31" s="62" t="str">
        <f>'1 5 Pol'!C128</f>
        <v>PODPĚRA VEDENÍ</v>
      </c>
      <c r="D31" s="204"/>
      <c r="E31" s="292">
        <f>'1 5 Pol'!BA130</f>
        <v>0</v>
      </c>
      <c r="F31" s="293">
        <f>'1 5 Pol'!BB130</f>
        <v>0</v>
      </c>
      <c r="G31" s="293">
        <f>'1 5 Pol'!BC130</f>
        <v>0</v>
      </c>
      <c r="H31" s="293">
        <f>'1 5 Pol'!BD130</f>
        <v>0</v>
      </c>
      <c r="I31" s="294">
        <f>'1 5 Pol'!BE130</f>
        <v>0</v>
      </c>
    </row>
    <row r="32" spans="1:9" s="127" customFormat="1">
      <c r="A32" s="291" t="str">
        <f>'1 5 Pol'!B131</f>
        <v>98</v>
      </c>
      <c r="B32" s="62" t="str">
        <f>'1 5 Pol'!C131</f>
        <v>ZEMNIČE</v>
      </c>
      <c r="D32" s="204"/>
      <c r="E32" s="292">
        <f>'1 5 Pol'!BA133</f>
        <v>0</v>
      </c>
      <c r="F32" s="293">
        <f>'1 5 Pol'!BB133</f>
        <v>0</v>
      </c>
      <c r="G32" s="293">
        <f>'1 5 Pol'!BC133</f>
        <v>0</v>
      </c>
      <c r="H32" s="293">
        <f>'1 5 Pol'!BD133</f>
        <v>0</v>
      </c>
      <c r="I32" s="294">
        <f>'1 5 Pol'!BE133</f>
        <v>0</v>
      </c>
    </row>
    <row r="33" spans="1:9" s="127" customFormat="1">
      <c r="A33" s="291" t="str">
        <f>'1 5 Pol'!B134</f>
        <v>100</v>
      </c>
      <c r="B33" s="62" t="str">
        <f>'1 5 Pol'!C134</f>
        <v>MONTÁŽNÍ PRÁCE</v>
      </c>
      <c r="D33" s="204"/>
      <c r="E33" s="292">
        <f>'1 5 Pol'!BA136</f>
        <v>0</v>
      </c>
      <c r="F33" s="293">
        <f>'1 5 Pol'!BB136</f>
        <v>0</v>
      </c>
      <c r="G33" s="293">
        <f>'1 5 Pol'!BC136</f>
        <v>0</v>
      </c>
      <c r="H33" s="293">
        <f>'1 5 Pol'!BD136</f>
        <v>0</v>
      </c>
      <c r="I33" s="294">
        <f>'1 5 Pol'!BE136</f>
        <v>0</v>
      </c>
    </row>
    <row r="34" spans="1:9" s="127" customFormat="1">
      <c r="A34" s="291" t="str">
        <f>'1 5 Pol'!B137</f>
        <v>102</v>
      </c>
      <c r="B34" s="62" t="str">
        <f>'1 5 Pol'!C137</f>
        <v>PRŮRAZ CIHLOVÝM ZDIVEM</v>
      </c>
      <c r="D34" s="204"/>
      <c r="E34" s="292">
        <f>'1 5 Pol'!BA140</f>
        <v>0</v>
      </c>
      <c r="F34" s="293">
        <f>'1 5 Pol'!BB140</f>
        <v>0</v>
      </c>
      <c r="G34" s="293">
        <f>'1 5 Pol'!BC140</f>
        <v>0</v>
      </c>
      <c r="H34" s="293">
        <f>'1 5 Pol'!BD140</f>
        <v>0</v>
      </c>
      <c r="I34" s="294">
        <f>'1 5 Pol'!BE140</f>
        <v>0</v>
      </c>
    </row>
    <row r="35" spans="1:9" s="127" customFormat="1">
      <c r="A35" s="291" t="str">
        <f>'1 5 Pol'!B141</f>
        <v>105</v>
      </c>
      <c r="B35" s="62" t="str">
        <f>'1 5 Pol'!C141</f>
        <v>PRŮRAZ BETONOVOU ZDÍ</v>
      </c>
      <c r="D35" s="204"/>
      <c r="E35" s="292">
        <f>'1 5 Pol'!BA143</f>
        <v>0</v>
      </c>
      <c r="F35" s="293">
        <f>'1 5 Pol'!BB143</f>
        <v>0</v>
      </c>
      <c r="G35" s="293">
        <f>'1 5 Pol'!BC143</f>
        <v>0</v>
      </c>
      <c r="H35" s="293">
        <f>'1 5 Pol'!BD143</f>
        <v>0</v>
      </c>
      <c r="I35" s="294">
        <f>'1 5 Pol'!BE143</f>
        <v>0</v>
      </c>
    </row>
    <row r="36" spans="1:9" s="127" customFormat="1">
      <c r="A36" s="291" t="str">
        <f>'1 5 Pol'!B144</f>
        <v>108</v>
      </c>
      <c r="B36" s="62" t="str">
        <f>'1 5 Pol'!C144</f>
        <v>CIHELNEM DO PLOCHY 25 dm2</v>
      </c>
      <c r="D36" s="204"/>
      <c r="E36" s="292">
        <f>'1 5 Pol'!BA146</f>
        <v>0</v>
      </c>
      <c r="F36" s="293">
        <f>'1 5 Pol'!BB146</f>
        <v>0</v>
      </c>
      <c r="G36" s="293">
        <f>'1 5 Pol'!BC146</f>
        <v>0</v>
      </c>
      <c r="H36" s="293">
        <f>'1 5 Pol'!BD146</f>
        <v>0</v>
      </c>
      <c r="I36" s="294">
        <f>'1 5 Pol'!BE146</f>
        <v>0</v>
      </c>
    </row>
    <row r="37" spans="1:9" s="127" customFormat="1">
      <c r="A37" s="291" t="str">
        <f>'1 5 Pol'!B147</f>
        <v>111</v>
      </c>
      <c r="B37" s="62" t="str">
        <f>'1 5 Pol'!C147</f>
        <v>CIHELNEM PRO KRABICE</v>
      </c>
      <c r="D37" s="204"/>
      <c r="E37" s="292">
        <f>'1 5 Pol'!BA150</f>
        <v>0</v>
      </c>
      <c r="F37" s="293">
        <f>'1 5 Pol'!BB150</f>
        <v>0</v>
      </c>
      <c r="G37" s="293">
        <f>'1 5 Pol'!BC150</f>
        <v>0</v>
      </c>
      <c r="H37" s="293">
        <f>'1 5 Pol'!BD150</f>
        <v>0</v>
      </c>
      <c r="I37" s="294">
        <f>'1 5 Pol'!BE150</f>
        <v>0</v>
      </c>
    </row>
    <row r="38" spans="1:9" s="127" customFormat="1">
      <c r="A38" s="291" t="str">
        <f>'1 5 Pol'!B151</f>
        <v>115</v>
      </c>
      <c r="B38" s="62" t="str">
        <f>'1 5 Pol'!C151</f>
        <v>Spínače a zásuvky - standart ABB Tango</v>
      </c>
      <c r="D38" s="204"/>
      <c r="E38" s="292">
        <f>'1 5 Pol'!BA153</f>
        <v>0</v>
      </c>
      <c r="F38" s="293">
        <f>'1 5 Pol'!BB153</f>
        <v>0</v>
      </c>
      <c r="G38" s="293">
        <f>'1 5 Pol'!BC153</f>
        <v>0</v>
      </c>
      <c r="H38" s="293">
        <f>'1 5 Pol'!BD153</f>
        <v>0</v>
      </c>
      <c r="I38" s="294">
        <f>'1 5 Pol'!BE153</f>
        <v>0</v>
      </c>
    </row>
    <row r="39" spans="1:9" s="127" customFormat="1">
      <c r="A39" s="291" t="str">
        <f>'1 5 Pol'!B154</f>
        <v>118</v>
      </c>
      <c r="B39" s="62" t="str">
        <f>'1 5 Pol'!C154</f>
        <v>CIHELNEM - HLOUBKA 50mm</v>
      </c>
      <c r="D39" s="204"/>
      <c r="E39" s="292">
        <f>'1 5 Pol'!BA157</f>
        <v>0</v>
      </c>
      <c r="F39" s="293">
        <f>'1 5 Pol'!BB157</f>
        <v>0</v>
      </c>
      <c r="G39" s="293">
        <f>'1 5 Pol'!BC157</f>
        <v>0</v>
      </c>
      <c r="H39" s="293">
        <f>'1 5 Pol'!BD157</f>
        <v>0</v>
      </c>
      <c r="I39" s="294">
        <f>'1 5 Pol'!BE157</f>
        <v>0</v>
      </c>
    </row>
    <row r="40" spans="1:9" s="127" customFormat="1">
      <c r="A40" s="291" t="str">
        <f>'1 5 Pol'!B158</f>
        <v>122</v>
      </c>
      <c r="B40" s="62" t="str">
        <f>'1 5 Pol'!C158</f>
        <v>Z TVARNIC - HLOUBKA 30mm</v>
      </c>
      <c r="D40" s="204"/>
      <c r="E40" s="292">
        <f>'1 5 Pol'!BA160</f>
        <v>0</v>
      </c>
      <c r="F40" s="293">
        <f>'1 5 Pol'!BB160</f>
        <v>0</v>
      </c>
      <c r="G40" s="293">
        <f>'1 5 Pol'!BC160</f>
        <v>0</v>
      </c>
      <c r="H40" s="293">
        <f>'1 5 Pol'!BD160</f>
        <v>0</v>
      </c>
      <c r="I40" s="294">
        <f>'1 5 Pol'!BE160</f>
        <v>0</v>
      </c>
    </row>
    <row r="41" spans="1:9" s="127" customFormat="1">
      <c r="A41" s="291" t="str">
        <f>'1 5 Pol'!B161</f>
        <v>124</v>
      </c>
      <c r="B41" s="62" t="str">
        <f>'1 5 Pol'!C161</f>
        <v>HODINOVE ZUCTOVACI SAZBY</v>
      </c>
      <c r="D41" s="204"/>
      <c r="E41" s="292">
        <f>'1 5 Pol'!BA169</f>
        <v>0</v>
      </c>
      <c r="F41" s="293">
        <f>'1 5 Pol'!BB169</f>
        <v>0</v>
      </c>
      <c r="G41" s="293">
        <f>'1 5 Pol'!BC169</f>
        <v>0</v>
      </c>
      <c r="H41" s="293">
        <f>'1 5 Pol'!BD169</f>
        <v>0</v>
      </c>
      <c r="I41" s="294">
        <f>'1 5 Pol'!BE169</f>
        <v>0</v>
      </c>
    </row>
    <row r="42" spans="1:9" s="127" customFormat="1">
      <c r="A42" s="291" t="str">
        <f>'1 5 Pol'!B170</f>
        <v>132</v>
      </c>
      <c r="B42" s="62" t="str">
        <f>'1 5 Pol'!C170</f>
        <v>SPOLUPRACE S DODAVATELEM PRI</v>
      </c>
      <c r="D42" s="204"/>
      <c r="E42" s="292">
        <f>'1 5 Pol'!BA172</f>
        <v>0</v>
      </c>
      <c r="F42" s="293">
        <f>'1 5 Pol'!BB172</f>
        <v>0</v>
      </c>
      <c r="G42" s="293">
        <f>'1 5 Pol'!BC172</f>
        <v>0</v>
      </c>
      <c r="H42" s="293">
        <f>'1 5 Pol'!BD172</f>
        <v>0</v>
      </c>
      <c r="I42" s="294">
        <f>'1 5 Pol'!BE172</f>
        <v>0</v>
      </c>
    </row>
    <row r="43" spans="1:9" s="127" customFormat="1">
      <c r="A43" s="291" t="str">
        <f>'1 5 Pol'!B173</f>
        <v>134</v>
      </c>
      <c r="B43" s="62" t="str">
        <f>'1 5 Pol'!C173</f>
        <v>KOORDINACE POSTUPU PRACI</v>
      </c>
      <c r="D43" s="204"/>
      <c r="E43" s="292">
        <f>'1 5 Pol'!BA175</f>
        <v>0</v>
      </c>
      <c r="F43" s="293">
        <f>'1 5 Pol'!BB175</f>
        <v>0</v>
      </c>
      <c r="G43" s="293">
        <f>'1 5 Pol'!BC175</f>
        <v>0</v>
      </c>
      <c r="H43" s="293">
        <f>'1 5 Pol'!BD175</f>
        <v>0</v>
      </c>
      <c r="I43" s="294">
        <f>'1 5 Pol'!BE175</f>
        <v>0</v>
      </c>
    </row>
    <row r="44" spans="1:9" s="127" customFormat="1">
      <c r="A44" s="291" t="str">
        <f>'1 5 Pol'!B176</f>
        <v>137</v>
      </c>
      <c r="B44" s="62" t="str">
        <f>'1 5 Pol'!C176</f>
        <v>DLE CSN 331500</v>
      </c>
      <c r="D44" s="204"/>
      <c r="E44" s="292">
        <f>'1 5 Pol'!BA179</f>
        <v>0</v>
      </c>
      <c r="F44" s="293">
        <f>'1 5 Pol'!BB179</f>
        <v>0</v>
      </c>
      <c r="G44" s="293">
        <f>'1 5 Pol'!BC179</f>
        <v>0</v>
      </c>
      <c r="H44" s="293">
        <f>'1 5 Pol'!BD179</f>
        <v>0</v>
      </c>
      <c r="I44" s="294">
        <f>'1 5 Pol'!BE179</f>
        <v>0</v>
      </c>
    </row>
    <row r="45" spans="1:9" s="127" customFormat="1">
      <c r="A45" s="291" t="str">
        <f>'1 5 Pol'!B180</f>
        <v>140</v>
      </c>
      <c r="B45" s="62" t="str">
        <f>'1 5 Pol'!C180</f>
        <v>VYTÝČENÍ TRATI</v>
      </c>
      <c r="D45" s="204"/>
      <c r="E45" s="292">
        <f>'1 5 Pol'!BA182</f>
        <v>0</v>
      </c>
      <c r="F45" s="293">
        <f>'1 5 Pol'!BB182</f>
        <v>0</v>
      </c>
      <c r="G45" s="293">
        <f>'1 5 Pol'!BC182</f>
        <v>0</v>
      </c>
      <c r="H45" s="293">
        <f>'1 5 Pol'!BD182</f>
        <v>0</v>
      </c>
      <c r="I45" s="294">
        <f>'1 5 Pol'!BE182</f>
        <v>0</v>
      </c>
    </row>
    <row r="46" spans="1:9" s="127" customFormat="1">
      <c r="A46" s="291" t="str">
        <f>'1 5 Pol'!B183</f>
        <v>142</v>
      </c>
      <c r="B46" s="62" t="str">
        <f>'1 5 Pol'!C183</f>
        <v>HLOUBENÍ KABELOVÉ RÝHY</v>
      </c>
      <c r="D46" s="204"/>
      <c r="E46" s="292">
        <f>'1 5 Pol'!BA185</f>
        <v>0</v>
      </c>
      <c r="F46" s="293">
        <f>'1 5 Pol'!BB185</f>
        <v>0</v>
      </c>
      <c r="G46" s="293">
        <f>'1 5 Pol'!BC185</f>
        <v>0</v>
      </c>
      <c r="H46" s="293">
        <f>'1 5 Pol'!BD185</f>
        <v>0</v>
      </c>
      <c r="I46" s="294">
        <f>'1 5 Pol'!BE185</f>
        <v>0</v>
      </c>
    </row>
    <row r="47" spans="1:9" s="127" customFormat="1">
      <c r="A47" s="291" t="str">
        <f>'1 5 Pol'!B186</f>
        <v>144</v>
      </c>
      <c r="B47" s="62" t="str">
        <f>'1 5 Pol'!C186</f>
        <v>ZÁHOZ KABELOVÉ RÝHY</v>
      </c>
      <c r="D47" s="204"/>
      <c r="E47" s="292">
        <f>'1 5 Pol'!BA188</f>
        <v>0</v>
      </c>
      <c r="F47" s="293">
        <f>'1 5 Pol'!BB188</f>
        <v>0</v>
      </c>
      <c r="G47" s="293">
        <f>'1 5 Pol'!BC188</f>
        <v>0</v>
      </c>
      <c r="H47" s="293">
        <f>'1 5 Pol'!BD188</f>
        <v>0</v>
      </c>
      <c r="I47" s="294">
        <f>'1 5 Pol'!BE188</f>
        <v>0</v>
      </c>
    </row>
    <row r="48" spans="1:9" s="127" customFormat="1">
      <c r="A48" s="291" t="str">
        <f>'1 5 Pol'!B189</f>
        <v>146</v>
      </c>
      <c r="B48" s="62" t="str">
        <f>'1 5 Pol'!C189</f>
        <v>ZŘÍZENÍ KABELOVÉHO LOŽE</v>
      </c>
      <c r="D48" s="204"/>
      <c r="E48" s="292">
        <f>'1 5 Pol'!BA191</f>
        <v>0</v>
      </c>
      <c r="F48" s="293">
        <f>'1 5 Pol'!BB191</f>
        <v>0</v>
      </c>
      <c r="G48" s="293">
        <f>'1 5 Pol'!BC191</f>
        <v>0</v>
      </c>
      <c r="H48" s="293">
        <f>'1 5 Pol'!BD191</f>
        <v>0</v>
      </c>
      <c r="I48" s="294">
        <f>'1 5 Pol'!BE191</f>
        <v>0</v>
      </c>
    </row>
    <row r="49" spans="1:57" s="127" customFormat="1" ht="13.8" thickBot="1">
      <c r="A49" s="291" t="str">
        <f>'1 5 Pol'!B192</f>
        <v>148</v>
      </c>
      <c r="B49" s="62" t="str">
        <f>'1 5 Pol'!C192</f>
        <v>ÚPRAVA POVRCHU</v>
      </c>
      <c r="D49" s="204"/>
      <c r="E49" s="292">
        <f>'1 5 Pol'!BA197</f>
        <v>0</v>
      </c>
      <c r="F49" s="293">
        <f>'1 5 Pol'!BB197</f>
        <v>0</v>
      </c>
      <c r="G49" s="293">
        <f>'1 5 Pol'!BC197</f>
        <v>0</v>
      </c>
      <c r="H49" s="293">
        <f>'1 5 Pol'!BD197</f>
        <v>0</v>
      </c>
      <c r="I49" s="294">
        <f>'1 5 Pol'!BE197</f>
        <v>0</v>
      </c>
    </row>
    <row r="50" spans="1:57" s="14" customFormat="1" ht="13.8" thickBot="1">
      <c r="A50" s="205"/>
      <c r="B50" s="206" t="s">
        <v>79</v>
      </c>
      <c r="C50" s="206"/>
      <c r="D50" s="207"/>
      <c r="E50" s="208">
        <f>SUM(E7:E49)</f>
        <v>0</v>
      </c>
      <c r="F50" s="209">
        <f>SUM(F7:F49)</f>
        <v>0</v>
      </c>
      <c r="G50" s="209">
        <f>SUM(G7:G49)</f>
        <v>0</v>
      </c>
      <c r="H50" s="209">
        <f>SUM(H7:H49)</f>
        <v>0</v>
      </c>
      <c r="I50" s="210">
        <f>SUM(I7:I49)</f>
        <v>0</v>
      </c>
    </row>
    <row r="51" spans="1:57">
      <c r="A51" s="127"/>
      <c r="B51" s="127"/>
      <c r="C51" s="127"/>
      <c r="D51" s="127"/>
      <c r="E51" s="127"/>
      <c r="F51" s="127"/>
      <c r="G51" s="127"/>
      <c r="H51" s="127"/>
      <c r="I51" s="127"/>
    </row>
    <row r="52" spans="1:57" ht="19.5" customHeight="1">
      <c r="A52" s="196" t="s">
        <v>80</v>
      </c>
      <c r="B52" s="196"/>
      <c r="C52" s="196"/>
      <c r="D52" s="196"/>
      <c r="E52" s="196"/>
      <c r="F52" s="196"/>
      <c r="G52" s="211"/>
      <c r="H52" s="196"/>
      <c r="I52" s="196"/>
      <c r="BA52" s="133"/>
      <c r="BB52" s="133"/>
      <c r="BC52" s="133"/>
      <c r="BD52" s="133"/>
      <c r="BE52" s="133"/>
    </row>
    <row r="53" spans="1:57" ht="13.8" thickBot="1"/>
    <row r="54" spans="1:57">
      <c r="A54" s="162" t="s">
        <v>81</v>
      </c>
      <c r="B54" s="163"/>
      <c r="C54" s="163"/>
      <c r="D54" s="212"/>
      <c r="E54" s="213" t="s">
        <v>82</v>
      </c>
      <c r="F54" s="214" t="s">
        <v>12</v>
      </c>
      <c r="G54" s="215" t="s">
        <v>83</v>
      </c>
      <c r="H54" s="216"/>
      <c r="I54" s="217" t="s">
        <v>82</v>
      </c>
    </row>
    <row r="55" spans="1:57">
      <c r="A55" s="156"/>
      <c r="B55" s="147"/>
      <c r="C55" s="147"/>
      <c r="D55" s="218"/>
      <c r="E55" s="219"/>
      <c r="F55" s="220"/>
      <c r="G55" s="221">
        <f>CHOOSE(BA55+1,E50+F50,E50+F50+H50,E50+F50+G50+H50,E50,F50,H50,G50,H50+G50,0)</f>
        <v>0</v>
      </c>
      <c r="H55" s="222"/>
      <c r="I55" s="223">
        <f>E55+F55*G55/100</f>
        <v>0</v>
      </c>
      <c r="BA55" s="1">
        <v>8</v>
      </c>
    </row>
    <row r="56" spans="1:57" ht="13.8" thickBot="1">
      <c r="A56" s="224"/>
      <c r="B56" s="225" t="s">
        <v>84</v>
      </c>
      <c r="C56" s="226"/>
      <c r="D56" s="227"/>
      <c r="E56" s="228"/>
      <c r="F56" s="229"/>
      <c r="G56" s="229"/>
      <c r="H56" s="323">
        <f>SUM(I55:I55)</f>
        <v>0</v>
      </c>
      <c r="I56" s="324"/>
    </row>
    <row r="58" spans="1:57">
      <c r="B58" s="14"/>
      <c r="F58" s="230"/>
      <c r="G58" s="231"/>
      <c r="H58" s="231"/>
      <c r="I58" s="46"/>
    </row>
    <row r="59" spans="1:57">
      <c r="F59" s="230"/>
      <c r="G59" s="231"/>
      <c r="H59" s="231"/>
      <c r="I59" s="46"/>
    </row>
    <row r="60" spans="1:57">
      <c r="F60" s="230"/>
      <c r="G60" s="231"/>
      <c r="H60" s="231"/>
      <c r="I60" s="46"/>
    </row>
    <row r="61" spans="1:57">
      <c r="F61" s="230"/>
      <c r="G61" s="231"/>
      <c r="H61" s="231"/>
      <c r="I61" s="46"/>
    </row>
    <row r="62" spans="1:57">
      <c r="F62" s="230"/>
      <c r="G62" s="231"/>
      <c r="H62" s="231"/>
      <c r="I62" s="46"/>
    </row>
    <row r="63" spans="1:57">
      <c r="F63" s="230"/>
      <c r="G63" s="231"/>
      <c r="H63" s="231"/>
      <c r="I63" s="46"/>
    </row>
    <row r="64" spans="1:57">
      <c r="F64" s="230"/>
      <c r="G64" s="231"/>
      <c r="H64" s="231"/>
      <c r="I64" s="46"/>
    </row>
    <row r="65" spans="6:9">
      <c r="F65" s="230"/>
      <c r="G65" s="231"/>
      <c r="H65" s="231"/>
      <c r="I65" s="46"/>
    </row>
    <row r="66" spans="6:9">
      <c r="F66" s="230"/>
      <c r="G66" s="231"/>
      <c r="H66" s="231"/>
      <c r="I66" s="46"/>
    </row>
    <row r="67" spans="6:9">
      <c r="F67" s="230"/>
      <c r="G67" s="231"/>
      <c r="H67" s="231"/>
      <c r="I67" s="46"/>
    </row>
    <row r="68" spans="6:9">
      <c r="F68" s="230"/>
      <c r="G68" s="231"/>
      <c r="H68" s="231"/>
      <c r="I68" s="46"/>
    </row>
    <row r="69" spans="6:9">
      <c r="F69" s="230"/>
      <c r="G69" s="231"/>
      <c r="H69" s="231"/>
      <c r="I69" s="46"/>
    </row>
    <row r="70" spans="6:9">
      <c r="F70" s="230"/>
      <c r="G70" s="231"/>
      <c r="H70" s="231"/>
      <c r="I70" s="46"/>
    </row>
    <row r="71" spans="6:9">
      <c r="F71" s="230"/>
      <c r="G71" s="231"/>
      <c r="H71" s="231"/>
      <c r="I71" s="46"/>
    </row>
    <row r="72" spans="6:9">
      <c r="F72" s="230"/>
      <c r="G72" s="231"/>
      <c r="H72" s="231"/>
      <c r="I72" s="46"/>
    </row>
    <row r="73" spans="6:9">
      <c r="F73" s="230"/>
      <c r="G73" s="231"/>
      <c r="H73" s="231"/>
      <c r="I73" s="46"/>
    </row>
    <row r="74" spans="6:9">
      <c r="F74" s="230"/>
      <c r="G74" s="231"/>
      <c r="H74" s="231"/>
      <c r="I74" s="46"/>
    </row>
    <row r="75" spans="6:9">
      <c r="F75" s="230"/>
      <c r="G75" s="231"/>
      <c r="H75" s="231"/>
      <c r="I75" s="46"/>
    </row>
    <row r="76" spans="6:9">
      <c r="F76" s="230"/>
      <c r="G76" s="231"/>
      <c r="H76" s="231"/>
      <c r="I76" s="46"/>
    </row>
    <row r="77" spans="6:9">
      <c r="F77" s="230"/>
      <c r="G77" s="231"/>
      <c r="H77" s="231"/>
      <c r="I77" s="46"/>
    </row>
    <row r="78" spans="6:9">
      <c r="F78" s="230"/>
      <c r="G78" s="231"/>
      <c r="H78" s="231"/>
      <c r="I78" s="46"/>
    </row>
    <row r="79" spans="6:9">
      <c r="F79" s="230"/>
      <c r="G79" s="231"/>
      <c r="H79" s="231"/>
      <c r="I79" s="46"/>
    </row>
    <row r="80" spans="6:9">
      <c r="F80" s="230"/>
      <c r="G80" s="231"/>
      <c r="H80" s="231"/>
      <c r="I80" s="46"/>
    </row>
    <row r="81" spans="6:9">
      <c r="F81" s="230"/>
      <c r="G81" s="231"/>
      <c r="H81" s="231"/>
      <c r="I81" s="46"/>
    </row>
    <row r="82" spans="6:9">
      <c r="F82" s="230"/>
      <c r="G82" s="231"/>
      <c r="H82" s="231"/>
      <c r="I82" s="46"/>
    </row>
    <row r="83" spans="6:9">
      <c r="F83" s="230"/>
      <c r="G83" s="231"/>
      <c r="H83" s="231"/>
      <c r="I83" s="46"/>
    </row>
    <row r="84" spans="6:9">
      <c r="F84" s="230"/>
      <c r="G84" s="231"/>
      <c r="H84" s="231"/>
      <c r="I84" s="46"/>
    </row>
    <row r="85" spans="6:9">
      <c r="F85" s="230"/>
      <c r="G85" s="231"/>
      <c r="H85" s="231"/>
      <c r="I85" s="46"/>
    </row>
    <row r="86" spans="6:9">
      <c r="F86" s="230"/>
      <c r="G86" s="231"/>
      <c r="H86" s="231"/>
      <c r="I86" s="46"/>
    </row>
    <row r="87" spans="6:9">
      <c r="F87" s="230"/>
      <c r="G87" s="231"/>
      <c r="H87" s="231"/>
      <c r="I87" s="46"/>
    </row>
    <row r="88" spans="6:9">
      <c r="F88" s="230"/>
      <c r="G88" s="231"/>
      <c r="H88" s="231"/>
      <c r="I88" s="46"/>
    </row>
    <row r="89" spans="6:9">
      <c r="F89" s="230"/>
      <c r="G89" s="231"/>
      <c r="H89" s="231"/>
      <c r="I89" s="46"/>
    </row>
    <row r="90" spans="6:9">
      <c r="F90" s="230"/>
      <c r="G90" s="231"/>
      <c r="H90" s="231"/>
      <c r="I90" s="46"/>
    </row>
    <row r="91" spans="6:9">
      <c r="F91" s="230"/>
      <c r="G91" s="231"/>
      <c r="H91" s="231"/>
      <c r="I91" s="46"/>
    </row>
    <row r="92" spans="6:9">
      <c r="F92" s="230"/>
      <c r="G92" s="231"/>
      <c r="H92" s="231"/>
      <c r="I92" s="46"/>
    </row>
    <row r="93" spans="6:9">
      <c r="F93" s="230"/>
      <c r="G93" s="231"/>
      <c r="H93" s="231"/>
      <c r="I93" s="46"/>
    </row>
    <row r="94" spans="6:9">
      <c r="F94" s="230"/>
      <c r="G94" s="231"/>
      <c r="H94" s="231"/>
      <c r="I94" s="46"/>
    </row>
    <row r="95" spans="6:9">
      <c r="F95" s="230"/>
      <c r="G95" s="231"/>
      <c r="H95" s="231"/>
      <c r="I95" s="46"/>
    </row>
    <row r="96" spans="6:9">
      <c r="F96" s="230"/>
      <c r="G96" s="231"/>
      <c r="H96" s="231"/>
      <c r="I96" s="46"/>
    </row>
    <row r="97" spans="6:9">
      <c r="F97" s="230"/>
      <c r="G97" s="231"/>
      <c r="H97" s="231"/>
      <c r="I97" s="46"/>
    </row>
    <row r="98" spans="6:9">
      <c r="F98" s="230"/>
      <c r="G98" s="231"/>
      <c r="H98" s="231"/>
      <c r="I98" s="46"/>
    </row>
    <row r="99" spans="6:9">
      <c r="F99" s="230"/>
      <c r="G99" s="231"/>
      <c r="H99" s="231"/>
      <c r="I99" s="46"/>
    </row>
    <row r="100" spans="6:9">
      <c r="F100" s="230"/>
      <c r="G100" s="231"/>
      <c r="H100" s="231"/>
      <c r="I100" s="46"/>
    </row>
    <row r="101" spans="6:9">
      <c r="F101" s="230"/>
      <c r="G101" s="231"/>
      <c r="H101" s="231"/>
      <c r="I101" s="46"/>
    </row>
    <row r="102" spans="6:9">
      <c r="F102" s="230"/>
      <c r="G102" s="231"/>
      <c r="H102" s="231"/>
      <c r="I102" s="46"/>
    </row>
    <row r="103" spans="6:9">
      <c r="F103" s="230"/>
      <c r="G103" s="231"/>
      <c r="H103" s="231"/>
      <c r="I103" s="46"/>
    </row>
    <row r="104" spans="6:9">
      <c r="F104" s="230"/>
      <c r="G104" s="231"/>
      <c r="H104" s="231"/>
      <c r="I104" s="46"/>
    </row>
    <row r="105" spans="6:9">
      <c r="F105" s="230"/>
      <c r="G105" s="231"/>
      <c r="H105" s="231"/>
      <c r="I105" s="46"/>
    </row>
    <row r="106" spans="6:9">
      <c r="F106" s="230"/>
      <c r="G106" s="231"/>
      <c r="H106" s="231"/>
      <c r="I106" s="46"/>
    </row>
    <row r="107" spans="6:9">
      <c r="F107" s="230"/>
      <c r="G107" s="231"/>
      <c r="H107" s="231"/>
      <c r="I107" s="46"/>
    </row>
  </sheetData>
  <mergeCells count="4">
    <mergeCell ref="A1:B1"/>
    <mergeCell ref="A2:B2"/>
    <mergeCell ref="G2:I2"/>
    <mergeCell ref="H56:I56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 codeName="List6"/>
  <dimension ref="A1:CB270"/>
  <sheetViews>
    <sheetView showGridLines="0" showZeros="0" zoomScaleSheetLayoutView="100" workbookViewId="0">
      <selection activeCell="B9" sqref="B9"/>
    </sheetView>
  </sheetViews>
  <sheetFormatPr defaultColWidth="9.109375" defaultRowHeight="13.2"/>
  <cols>
    <col min="1" max="1" width="4.44140625" style="232" customWidth="1"/>
    <col min="2" max="2" width="11.5546875" style="232" customWidth="1"/>
    <col min="3" max="3" width="40.44140625" style="232" customWidth="1"/>
    <col min="4" max="4" width="5.5546875" style="232" customWidth="1"/>
    <col min="5" max="5" width="8.5546875" style="240" customWidth="1"/>
    <col min="6" max="6" width="9.88671875" style="232" customWidth="1"/>
    <col min="7" max="7" width="13.88671875" style="232" customWidth="1"/>
    <col min="8" max="8" width="11.6640625" style="232" hidden="1" customWidth="1"/>
    <col min="9" max="9" width="11.5546875" style="232" hidden="1" customWidth="1"/>
    <col min="10" max="10" width="11" style="232" hidden="1" customWidth="1"/>
    <col min="11" max="11" width="10.44140625" style="232" hidden="1" customWidth="1"/>
    <col min="12" max="12" width="75.44140625" style="232" customWidth="1"/>
    <col min="13" max="13" width="45.33203125" style="232" customWidth="1"/>
    <col min="14" max="16384" width="9.109375" style="232"/>
  </cols>
  <sheetData>
    <row r="1" spans="1:80" ht="15.6">
      <c r="A1" s="328" t="s">
        <v>103</v>
      </c>
      <c r="B1" s="328"/>
      <c r="C1" s="328"/>
      <c r="D1" s="328"/>
      <c r="E1" s="328"/>
      <c r="F1" s="328"/>
      <c r="G1" s="328"/>
    </row>
    <row r="2" spans="1:80" ht="14.25" customHeight="1" thickBot="1">
      <c r="B2" s="233"/>
      <c r="C2" s="234"/>
      <c r="D2" s="234"/>
      <c r="E2" s="235"/>
      <c r="F2" s="234"/>
      <c r="G2" s="234"/>
    </row>
    <row r="3" spans="1:80" ht="13.8" thickTop="1">
      <c r="A3" s="316" t="s">
        <v>2</v>
      </c>
      <c r="B3" s="317"/>
      <c r="C3" s="186" t="s">
        <v>106</v>
      </c>
      <c r="D3" s="187"/>
      <c r="E3" s="236" t="s">
        <v>85</v>
      </c>
      <c r="F3" s="237">
        <f>'1 5 Rek'!H1</f>
        <v>5</v>
      </c>
      <c r="G3" s="238"/>
    </row>
    <row r="4" spans="1:80" ht="13.8" thickBot="1">
      <c r="A4" s="329" t="s">
        <v>76</v>
      </c>
      <c r="B4" s="319"/>
      <c r="C4" s="192" t="s">
        <v>107</v>
      </c>
      <c r="D4" s="193"/>
      <c r="E4" s="330" t="str">
        <f>'1 5 Rek'!G2</f>
        <v>elektroinstalace</v>
      </c>
      <c r="F4" s="331"/>
      <c r="G4" s="332"/>
    </row>
    <row r="5" spans="1:80" ht="13.8" thickTop="1">
      <c r="A5" s="239"/>
      <c r="G5" s="241"/>
    </row>
    <row r="6" spans="1:80" ht="27" customHeight="1">
      <c r="A6" s="242" t="s">
        <v>86</v>
      </c>
      <c r="B6" s="243" t="s">
        <v>87</v>
      </c>
      <c r="C6" s="243" t="s">
        <v>88</v>
      </c>
      <c r="D6" s="243" t="s">
        <v>89</v>
      </c>
      <c r="E6" s="244" t="s">
        <v>90</v>
      </c>
      <c r="F6" s="243" t="s">
        <v>91</v>
      </c>
      <c r="G6" s="245" t="s">
        <v>92</v>
      </c>
      <c r="H6" s="246" t="s">
        <v>93</v>
      </c>
      <c r="I6" s="246" t="s">
        <v>94</v>
      </c>
      <c r="J6" s="246" t="s">
        <v>95</v>
      </c>
      <c r="K6" s="246" t="s">
        <v>96</v>
      </c>
    </row>
    <row r="7" spans="1:80">
      <c r="A7" s="247" t="s">
        <v>97</v>
      </c>
      <c r="B7" s="248" t="s">
        <v>1485</v>
      </c>
      <c r="C7" s="249" t="s">
        <v>1486</v>
      </c>
      <c r="D7" s="250"/>
      <c r="E7" s="251"/>
      <c r="F7" s="251"/>
      <c r="G7" s="252"/>
      <c r="H7" s="253"/>
      <c r="I7" s="254"/>
      <c r="J7" s="255"/>
      <c r="K7" s="256"/>
      <c r="O7" s="257">
        <v>1</v>
      </c>
    </row>
    <row r="8" spans="1:80">
      <c r="A8" s="258">
        <v>1</v>
      </c>
      <c r="B8" s="259" t="s">
        <v>98</v>
      </c>
      <c r="C8" s="260" t="s">
        <v>1488</v>
      </c>
      <c r="D8" s="261" t="s">
        <v>100</v>
      </c>
      <c r="E8" s="262">
        <v>1</v>
      </c>
      <c r="F8" s="262">
        <v>0</v>
      </c>
      <c r="G8" s="263">
        <f t="shared" ref="G8:G13" si="0">E8*F8</f>
        <v>0</v>
      </c>
      <c r="H8" s="264">
        <v>0</v>
      </c>
      <c r="I8" s="265">
        <f t="shared" ref="I8:I13" si="1">E8*H8</f>
        <v>0</v>
      </c>
      <c r="J8" s="264"/>
      <c r="K8" s="265">
        <f t="shared" ref="K8:K13" si="2">E8*J8</f>
        <v>0</v>
      </c>
      <c r="O8" s="257">
        <v>2</v>
      </c>
      <c r="AA8" s="232">
        <v>12</v>
      </c>
      <c r="AB8" s="232">
        <v>0</v>
      </c>
      <c r="AC8" s="232">
        <v>1</v>
      </c>
      <c r="AZ8" s="232">
        <v>1</v>
      </c>
      <c r="BA8" s="232">
        <f t="shared" ref="BA8:BA13" si="3">IF(AZ8=1,G8,0)</f>
        <v>0</v>
      </c>
      <c r="BB8" s="232">
        <f t="shared" ref="BB8:BB13" si="4">IF(AZ8=2,G8,0)</f>
        <v>0</v>
      </c>
      <c r="BC8" s="232">
        <f t="shared" ref="BC8:BC13" si="5">IF(AZ8=3,G8,0)</f>
        <v>0</v>
      </c>
      <c r="BD8" s="232">
        <f t="shared" ref="BD8:BD13" si="6">IF(AZ8=4,G8,0)</f>
        <v>0</v>
      </c>
      <c r="BE8" s="232">
        <f t="shared" ref="BE8:BE13" si="7">IF(AZ8=5,G8,0)</f>
        <v>0</v>
      </c>
      <c r="CA8" s="257">
        <v>12</v>
      </c>
      <c r="CB8" s="257">
        <v>0</v>
      </c>
    </row>
    <row r="9" spans="1:80">
      <c r="A9" s="258">
        <v>2</v>
      </c>
      <c r="B9" s="259" t="s">
        <v>142</v>
      </c>
      <c r="C9" s="260" t="s">
        <v>1489</v>
      </c>
      <c r="D9" s="261" t="s">
        <v>100</v>
      </c>
      <c r="E9" s="262">
        <v>1</v>
      </c>
      <c r="F9" s="262">
        <v>0</v>
      </c>
      <c r="G9" s="263">
        <f t="shared" si="0"/>
        <v>0</v>
      </c>
      <c r="H9" s="264">
        <v>0</v>
      </c>
      <c r="I9" s="265">
        <f t="shared" si="1"/>
        <v>0</v>
      </c>
      <c r="J9" s="264"/>
      <c r="K9" s="265">
        <f t="shared" si="2"/>
        <v>0</v>
      </c>
      <c r="O9" s="257">
        <v>2</v>
      </c>
      <c r="AA9" s="232">
        <v>12</v>
      </c>
      <c r="AB9" s="232">
        <v>0</v>
      </c>
      <c r="AC9" s="232">
        <v>2</v>
      </c>
      <c r="AZ9" s="232">
        <v>1</v>
      </c>
      <c r="BA9" s="232">
        <f t="shared" si="3"/>
        <v>0</v>
      </c>
      <c r="BB9" s="232">
        <f t="shared" si="4"/>
        <v>0</v>
      </c>
      <c r="BC9" s="232">
        <f t="shared" si="5"/>
        <v>0</v>
      </c>
      <c r="BD9" s="232">
        <f t="shared" si="6"/>
        <v>0</v>
      </c>
      <c r="BE9" s="232">
        <f t="shared" si="7"/>
        <v>0</v>
      </c>
      <c r="CA9" s="257">
        <v>12</v>
      </c>
      <c r="CB9" s="257">
        <v>0</v>
      </c>
    </row>
    <row r="10" spans="1:80">
      <c r="A10" s="258">
        <v>3</v>
      </c>
      <c r="B10" s="259" t="s">
        <v>179</v>
      </c>
      <c r="C10" s="260" t="s">
        <v>1490</v>
      </c>
      <c r="D10" s="261" t="s">
        <v>100</v>
      </c>
      <c r="E10" s="262">
        <v>1</v>
      </c>
      <c r="F10" s="262">
        <v>0</v>
      </c>
      <c r="G10" s="263">
        <f t="shared" si="0"/>
        <v>0</v>
      </c>
      <c r="H10" s="264">
        <v>0</v>
      </c>
      <c r="I10" s="265">
        <f t="shared" si="1"/>
        <v>0</v>
      </c>
      <c r="J10" s="264"/>
      <c r="K10" s="265">
        <f t="shared" si="2"/>
        <v>0</v>
      </c>
      <c r="O10" s="257">
        <v>2</v>
      </c>
      <c r="AA10" s="232">
        <v>12</v>
      </c>
      <c r="AB10" s="232">
        <v>0</v>
      </c>
      <c r="AC10" s="232">
        <v>3</v>
      </c>
      <c r="AZ10" s="232">
        <v>1</v>
      </c>
      <c r="BA10" s="232">
        <f t="shared" si="3"/>
        <v>0</v>
      </c>
      <c r="BB10" s="232">
        <f t="shared" si="4"/>
        <v>0</v>
      </c>
      <c r="BC10" s="232">
        <f t="shared" si="5"/>
        <v>0</v>
      </c>
      <c r="BD10" s="232">
        <f t="shared" si="6"/>
        <v>0</v>
      </c>
      <c r="BE10" s="232">
        <f t="shared" si="7"/>
        <v>0</v>
      </c>
      <c r="CA10" s="257">
        <v>12</v>
      </c>
      <c r="CB10" s="257">
        <v>0</v>
      </c>
    </row>
    <row r="11" spans="1:80">
      <c r="A11" s="258">
        <v>4</v>
      </c>
      <c r="B11" s="259" t="s">
        <v>257</v>
      </c>
      <c r="C11" s="260" t="s">
        <v>1491</v>
      </c>
      <c r="D11" s="261" t="s">
        <v>100</v>
      </c>
      <c r="E11" s="262">
        <v>1</v>
      </c>
      <c r="F11" s="262">
        <v>0</v>
      </c>
      <c r="G11" s="263">
        <f t="shared" si="0"/>
        <v>0</v>
      </c>
      <c r="H11" s="264">
        <v>0</v>
      </c>
      <c r="I11" s="265">
        <f t="shared" si="1"/>
        <v>0</v>
      </c>
      <c r="J11" s="264"/>
      <c r="K11" s="265">
        <f t="shared" si="2"/>
        <v>0</v>
      </c>
      <c r="O11" s="257">
        <v>2</v>
      </c>
      <c r="AA11" s="232">
        <v>12</v>
      </c>
      <c r="AB11" s="232">
        <v>0</v>
      </c>
      <c r="AC11" s="232">
        <v>4</v>
      </c>
      <c r="AZ11" s="232">
        <v>1</v>
      </c>
      <c r="BA11" s="232">
        <f t="shared" si="3"/>
        <v>0</v>
      </c>
      <c r="BB11" s="232">
        <f t="shared" si="4"/>
        <v>0</v>
      </c>
      <c r="BC11" s="232">
        <f t="shared" si="5"/>
        <v>0</v>
      </c>
      <c r="BD11" s="232">
        <f t="shared" si="6"/>
        <v>0</v>
      </c>
      <c r="BE11" s="232">
        <f t="shared" si="7"/>
        <v>0</v>
      </c>
      <c r="CA11" s="257">
        <v>12</v>
      </c>
      <c r="CB11" s="257">
        <v>0</v>
      </c>
    </row>
    <row r="12" spans="1:80">
      <c r="A12" s="258">
        <v>5</v>
      </c>
      <c r="B12" s="259" t="s">
        <v>275</v>
      </c>
      <c r="C12" s="260" t="s">
        <v>1492</v>
      </c>
      <c r="D12" s="261" t="s">
        <v>100</v>
      </c>
      <c r="E12" s="262">
        <v>1</v>
      </c>
      <c r="F12" s="262">
        <v>0</v>
      </c>
      <c r="G12" s="263">
        <f t="shared" si="0"/>
        <v>0</v>
      </c>
      <c r="H12" s="264">
        <v>0</v>
      </c>
      <c r="I12" s="265">
        <f t="shared" si="1"/>
        <v>0</v>
      </c>
      <c r="J12" s="264"/>
      <c r="K12" s="265">
        <f t="shared" si="2"/>
        <v>0</v>
      </c>
      <c r="O12" s="257">
        <v>2</v>
      </c>
      <c r="AA12" s="232">
        <v>12</v>
      </c>
      <c r="AB12" s="232">
        <v>0</v>
      </c>
      <c r="AC12" s="232">
        <v>5</v>
      </c>
      <c r="AZ12" s="232">
        <v>1</v>
      </c>
      <c r="BA12" s="232">
        <f t="shared" si="3"/>
        <v>0</v>
      </c>
      <c r="BB12" s="232">
        <f t="shared" si="4"/>
        <v>0</v>
      </c>
      <c r="BC12" s="232">
        <f t="shared" si="5"/>
        <v>0</v>
      </c>
      <c r="BD12" s="232">
        <f t="shared" si="6"/>
        <v>0</v>
      </c>
      <c r="BE12" s="232">
        <f t="shared" si="7"/>
        <v>0</v>
      </c>
      <c r="CA12" s="257">
        <v>12</v>
      </c>
      <c r="CB12" s="257">
        <v>0</v>
      </c>
    </row>
    <row r="13" spans="1:80">
      <c r="A13" s="258">
        <v>6</v>
      </c>
      <c r="B13" s="259" t="s">
        <v>1493</v>
      </c>
      <c r="C13" s="260" t="s">
        <v>1494</v>
      </c>
      <c r="D13" s="261" t="s">
        <v>100</v>
      </c>
      <c r="E13" s="262">
        <v>1</v>
      </c>
      <c r="F13" s="262">
        <v>0</v>
      </c>
      <c r="G13" s="263">
        <f t="shared" si="0"/>
        <v>0</v>
      </c>
      <c r="H13" s="264">
        <v>0</v>
      </c>
      <c r="I13" s="265">
        <f t="shared" si="1"/>
        <v>0</v>
      </c>
      <c r="J13" s="264"/>
      <c r="K13" s="265">
        <f t="shared" si="2"/>
        <v>0</v>
      </c>
      <c r="O13" s="257">
        <v>2</v>
      </c>
      <c r="AA13" s="232">
        <v>12</v>
      </c>
      <c r="AB13" s="232">
        <v>0</v>
      </c>
      <c r="AC13" s="232">
        <v>6</v>
      </c>
      <c r="AZ13" s="232">
        <v>1</v>
      </c>
      <c r="BA13" s="232">
        <f t="shared" si="3"/>
        <v>0</v>
      </c>
      <c r="BB13" s="232">
        <f t="shared" si="4"/>
        <v>0</v>
      </c>
      <c r="BC13" s="232">
        <f t="shared" si="5"/>
        <v>0</v>
      </c>
      <c r="BD13" s="232">
        <f t="shared" si="6"/>
        <v>0</v>
      </c>
      <c r="BE13" s="232">
        <f t="shared" si="7"/>
        <v>0</v>
      </c>
      <c r="CA13" s="257">
        <v>12</v>
      </c>
      <c r="CB13" s="257">
        <v>0</v>
      </c>
    </row>
    <row r="14" spans="1:80">
      <c r="A14" s="275"/>
      <c r="B14" s="276" t="s">
        <v>101</v>
      </c>
      <c r="C14" s="277" t="s">
        <v>1487</v>
      </c>
      <c r="D14" s="278"/>
      <c r="E14" s="279"/>
      <c r="F14" s="280"/>
      <c r="G14" s="281">
        <f>SUM(G7:G13)</f>
        <v>0</v>
      </c>
      <c r="H14" s="282"/>
      <c r="I14" s="283">
        <f>SUM(I7:I13)</f>
        <v>0</v>
      </c>
      <c r="J14" s="282"/>
      <c r="K14" s="283">
        <f>SUM(K7:K13)</f>
        <v>0</v>
      </c>
      <c r="O14" s="257">
        <v>4</v>
      </c>
      <c r="BA14" s="284">
        <f>SUM(BA7:BA13)</f>
        <v>0</v>
      </c>
      <c r="BB14" s="284">
        <f>SUM(BB7:BB13)</f>
        <v>0</v>
      </c>
      <c r="BC14" s="284">
        <f>SUM(BC7:BC13)</f>
        <v>0</v>
      </c>
      <c r="BD14" s="284">
        <f>SUM(BD7:BD13)</f>
        <v>0</v>
      </c>
      <c r="BE14" s="284">
        <f>SUM(BE7:BE13)</f>
        <v>0</v>
      </c>
    </row>
    <row r="15" spans="1:80">
      <c r="A15" s="247" t="s">
        <v>97</v>
      </c>
      <c r="B15" s="248" t="s">
        <v>1495</v>
      </c>
      <c r="C15" s="249" t="s">
        <v>1496</v>
      </c>
      <c r="D15" s="250"/>
      <c r="E15" s="251"/>
      <c r="F15" s="251"/>
      <c r="G15" s="252"/>
      <c r="H15" s="253"/>
      <c r="I15" s="254"/>
      <c r="J15" s="255"/>
      <c r="K15" s="256"/>
      <c r="O15" s="257">
        <v>1</v>
      </c>
    </row>
    <row r="16" spans="1:80">
      <c r="A16" s="258">
        <v>7</v>
      </c>
      <c r="B16" s="259" t="s">
        <v>1498</v>
      </c>
      <c r="C16" s="260" t="s">
        <v>1499</v>
      </c>
      <c r="D16" s="261" t="s">
        <v>100</v>
      </c>
      <c r="E16" s="262">
        <v>155</v>
      </c>
      <c r="F16" s="262">
        <v>0</v>
      </c>
      <c r="G16" s="263">
        <f>E16*F16</f>
        <v>0</v>
      </c>
      <c r="H16" s="264">
        <v>0</v>
      </c>
      <c r="I16" s="265">
        <f>E16*H16</f>
        <v>0</v>
      </c>
      <c r="J16" s="264"/>
      <c r="K16" s="265">
        <f>E16*J16</f>
        <v>0</v>
      </c>
      <c r="O16" s="257">
        <v>2</v>
      </c>
      <c r="AA16" s="232">
        <v>12</v>
      </c>
      <c r="AB16" s="232">
        <v>0</v>
      </c>
      <c r="AC16" s="232">
        <v>7</v>
      </c>
      <c r="AZ16" s="232">
        <v>1</v>
      </c>
      <c r="BA16" s="232">
        <f>IF(AZ16=1,G16,0)</f>
        <v>0</v>
      </c>
      <c r="BB16" s="232">
        <f>IF(AZ16=2,G16,0)</f>
        <v>0</v>
      </c>
      <c r="BC16" s="232">
        <f>IF(AZ16=3,G16,0)</f>
        <v>0</v>
      </c>
      <c r="BD16" s="232">
        <f>IF(AZ16=4,G16,0)</f>
        <v>0</v>
      </c>
      <c r="BE16" s="232">
        <f>IF(AZ16=5,G16,0)</f>
        <v>0</v>
      </c>
      <c r="CA16" s="257">
        <v>12</v>
      </c>
      <c r="CB16" s="257">
        <v>0</v>
      </c>
    </row>
    <row r="17" spans="1:80">
      <c r="A17" s="258">
        <v>8</v>
      </c>
      <c r="B17" s="259" t="s">
        <v>191</v>
      </c>
      <c r="C17" s="260" t="s">
        <v>1500</v>
      </c>
      <c r="D17" s="261" t="s">
        <v>100</v>
      </c>
      <c r="E17" s="262">
        <v>58</v>
      </c>
      <c r="F17" s="262">
        <v>0</v>
      </c>
      <c r="G17" s="263">
        <f>E17*F17</f>
        <v>0</v>
      </c>
      <c r="H17" s="264">
        <v>0</v>
      </c>
      <c r="I17" s="265">
        <f>E17*H17</f>
        <v>0</v>
      </c>
      <c r="J17" s="264"/>
      <c r="K17" s="265">
        <f>E17*J17</f>
        <v>0</v>
      </c>
      <c r="O17" s="257">
        <v>2</v>
      </c>
      <c r="AA17" s="232">
        <v>12</v>
      </c>
      <c r="AB17" s="232">
        <v>0</v>
      </c>
      <c r="AC17" s="232">
        <v>8</v>
      </c>
      <c r="AZ17" s="232">
        <v>1</v>
      </c>
      <c r="BA17" s="232">
        <f>IF(AZ17=1,G17,0)</f>
        <v>0</v>
      </c>
      <c r="BB17" s="232">
        <f>IF(AZ17=2,G17,0)</f>
        <v>0</v>
      </c>
      <c r="BC17" s="232">
        <f>IF(AZ17=3,G17,0)</f>
        <v>0</v>
      </c>
      <c r="BD17" s="232">
        <f>IF(AZ17=4,G17,0)</f>
        <v>0</v>
      </c>
      <c r="BE17" s="232">
        <f>IF(AZ17=5,G17,0)</f>
        <v>0</v>
      </c>
      <c r="CA17" s="257">
        <v>12</v>
      </c>
      <c r="CB17" s="257">
        <v>0</v>
      </c>
    </row>
    <row r="18" spans="1:80">
      <c r="A18" s="258">
        <v>9</v>
      </c>
      <c r="B18" s="259" t="s">
        <v>1501</v>
      </c>
      <c r="C18" s="260" t="s">
        <v>1502</v>
      </c>
      <c r="D18" s="261" t="s">
        <v>100</v>
      </c>
      <c r="E18" s="262">
        <v>10</v>
      </c>
      <c r="F18" s="262">
        <v>0</v>
      </c>
      <c r="G18" s="263">
        <f>E18*F18</f>
        <v>0</v>
      </c>
      <c r="H18" s="264">
        <v>0</v>
      </c>
      <c r="I18" s="265">
        <f>E18*H18</f>
        <v>0</v>
      </c>
      <c r="J18" s="264"/>
      <c r="K18" s="265">
        <f>E18*J18</f>
        <v>0</v>
      </c>
      <c r="O18" s="257">
        <v>2</v>
      </c>
      <c r="AA18" s="232">
        <v>12</v>
      </c>
      <c r="AB18" s="232">
        <v>0</v>
      </c>
      <c r="AC18" s="232">
        <v>9</v>
      </c>
      <c r="AZ18" s="232">
        <v>1</v>
      </c>
      <c r="BA18" s="232">
        <f>IF(AZ18=1,G18,0)</f>
        <v>0</v>
      </c>
      <c r="BB18" s="232">
        <f>IF(AZ18=2,G18,0)</f>
        <v>0</v>
      </c>
      <c r="BC18" s="232">
        <f>IF(AZ18=3,G18,0)</f>
        <v>0</v>
      </c>
      <c r="BD18" s="232">
        <f>IF(AZ18=4,G18,0)</f>
        <v>0</v>
      </c>
      <c r="BE18" s="232">
        <f>IF(AZ18=5,G18,0)</f>
        <v>0</v>
      </c>
      <c r="CA18" s="257">
        <v>12</v>
      </c>
      <c r="CB18" s="257">
        <v>0</v>
      </c>
    </row>
    <row r="19" spans="1:80" ht="20.399999999999999">
      <c r="A19" s="258">
        <v>10</v>
      </c>
      <c r="B19" s="259" t="s">
        <v>1503</v>
      </c>
      <c r="C19" s="260" t="s">
        <v>1504</v>
      </c>
      <c r="D19" s="261" t="s">
        <v>100</v>
      </c>
      <c r="E19" s="262">
        <v>25</v>
      </c>
      <c r="F19" s="262">
        <v>0</v>
      </c>
      <c r="G19" s="263">
        <f>E19*F19</f>
        <v>0</v>
      </c>
      <c r="H19" s="264">
        <v>0</v>
      </c>
      <c r="I19" s="265">
        <f>E19*H19</f>
        <v>0</v>
      </c>
      <c r="J19" s="264"/>
      <c r="K19" s="265">
        <f>E19*J19</f>
        <v>0</v>
      </c>
      <c r="O19" s="257">
        <v>2</v>
      </c>
      <c r="AA19" s="232">
        <v>12</v>
      </c>
      <c r="AB19" s="232">
        <v>0</v>
      </c>
      <c r="AC19" s="232">
        <v>10</v>
      </c>
      <c r="AZ19" s="232">
        <v>1</v>
      </c>
      <c r="BA19" s="232">
        <f>IF(AZ19=1,G19,0)</f>
        <v>0</v>
      </c>
      <c r="BB19" s="232">
        <f>IF(AZ19=2,G19,0)</f>
        <v>0</v>
      </c>
      <c r="BC19" s="232">
        <f>IF(AZ19=3,G19,0)</f>
        <v>0</v>
      </c>
      <c r="BD19" s="232">
        <f>IF(AZ19=4,G19,0)</f>
        <v>0</v>
      </c>
      <c r="BE19" s="232">
        <f>IF(AZ19=5,G19,0)</f>
        <v>0</v>
      </c>
      <c r="CA19" s="257">
        <v>12</v>
      </c>
      <c r="CB19" s="257">
        <v>0</v>
      </c>
    </row>
    <row r="20" spans="1:80">
      <c r="A20" s="258">
        <v>11</v>
      </c>
      <c r="B20" s="259" t="s">
        <v>1505</v>
      </c>
      <c r="C20" s="260" t="s">
        <v>1506</v>
      </c>
      <c r="D20" s="261" t="s">
        <v>100</v>
      </c>
      <c r="E20" s="262">
        <v>15</v>
      </c>
      <c r="F20" s="262">
        <v>0</v>
      </c>
      <c r="G20" s="263">
        <f>E20*F20</f>
        <v>0</v>
      </c>
      <c r="H20" s="264">
        <v>0</v>
      </c>
      <c r="I20" s="265">
        <f>E20*H20</f>
        <v>0</v>
      </c>
      <c r="J20" s="264"/>
      <c r="K20" s="265">
        <f>E20*J20</f>
        <v>0</v>
      </c>
      <c r="O20" s="257">
        <v>2</v>
      </c>
      <c r="AA20" s="232">
        <v>12</v>
      </c>
      <c r="AB20" s="232">
        <v>0</v>
      </c>
      <c r="AC20" s="232">
        <v>11</v>
      </c>
      <c r="AZ20" s="232">
        <v>1</v>
      </c>
      <c r="BA20" s="232">
        <f>IF(AZ20=1,G20,0)</f>
        <v>0</v>
      </c>
      <c r="BB20" s="232">
        <f>IF(AZ20=2,G20,0)</f>
        <v>0</v>
      </c>
      <c r="BC20" s="232">
        <f>IF(AZ20=3,G20,0)</f>
        <v>0</v>
      </c>
      <c r="BD20" s="232">
        <f>IF(AZ20=4,G20,0)</f>
        <v>0</v>
      </c>
      <c r="BE20" s="232">
        <f>IF(AZ20=5,G20,0)</f>
        <v>0</v>
      </c>
      <c r="CA20" s="257">
        <v>12</v>
      </c>
      <c r="CB20" s="257">
        <v>0</v>
      </c>
    </row>
    <row r="21" spans="1:80">
      <c r="A21" s="275"/>
      <c r="B21" s="276" t="s">
        <v>101</v>
      </c>
      <c r="C21" s="277" t="s">
        <v>1497</v>
      </c>
      <c r="D21" s="278"/>
      <c r="E21" s="279"/>
      <c r="F21" s="280"/>
      <c r="G21" s="281">
        <f>SUM(G15:G20)</f>
        <v>0</v>
      </c>
      <c r="H21" s="282"/>
      <c r="I21" s="283">
        <f>SUM(I15:I20)</f>
        <v>0</v>
      </c>
      <c r="J21" s="282"/>
      <c r="K21" s="283">
        <f>SUM(K15:K20)</f>
        <v>0</v>
      </c>
      <c r="O21" s="257">
        <v>4</v>
      </c>
      <c r="BA21" s="284">
        <f>SUM(BA15:BA20)</f>
        <v>0</v>
      </c>
      <c r="BB21" s="284">
        <f>SUM(BB15:BB20)</f>
        <v>0</v>
      </c>
      <c r="BC21" s="284">
        <f>SUM(BC15:BC20)</f>
        <v>0</v>
      </c>
      <c r="BD21" s="284">
        <f>SUM(BD15:BD20)</f>
        <v>0</v>
      </c>
      <c r="BE21" s="284">
        <f>SUM(BE15:BE20)</f>
        <v>0</v>
      </c>
    </row>
    <row r="22" spans="1:80">
      <c r="A22" s="247" t="s">
        <v>97</v>
      </c>
      <c r="B22" s="248" t="s">
        <v>1507</v>
      </c>
      <c r="C22" s="249" t="s">
        <v>1508</v>
      </c>
      <c r="D22" s="250"/>
      <c r="E22" s="251"/>
      <c r="F22" s="251"/>
      <c r="G22" s="252"/>
      <c r="H22" s="253"/>
      <c r="I22" s="254"/>
      <c r="J22" s="255"/>
      <c r="K22" s="256"/>
      <c r="O22" s="257">
        <v>1</v>
      </c>
    </row>
    <row r="23" spans="1:80">
      <c r="A23" s="258">
        <v>12</v>
      </c>
      <c r="B23" s="259" t="s">
        <v>1510</v>
      </c>
      <c r="C23" s="260" t="s">
        <v>1511</v>
      </c>
      <c r="D23" s="261" t="s">
        <v>100</v>
      </c>
      <c r="E23" s="262">
        <v>250</v>
      </c>
      <c r="F23" s="262">
        <v>0</v>
      </c>
      <c r="G23" s="263">
        <f t="shared" ref="G23:G32" si="8">E23*F23</f>
        <v>0</v>
      </c>
      <c r="H23" s="264">
        <v>0</v>
      </c>
      <c r="I23" s="265">
        <f t="shared" ref="I23:I32" si="9">E23*H23</f>
        <v>0</v>
      </c>
      <c r="J23" s="264"/>
      <c r="K23" s="265">
        <f t="shared" ref="K23:K32" si="10">E23*J23</f>
        <v>0</v>
      </c>
      <c r="O23" s="257">
        <v>2</v>
      </c>
      <c r="AA23" s="232">
        <v>12</v>
      </c>
      <c r="AB23" s="232">
        <v>0</v>
      </c>
      <c r="AC23" s="232">
        <v>12</v>
      </c>
      <c r="AZ23" s="232">
        <v>1</v>
      </c>
      <c r="BA23" s="232">
        <f t="shared" ref="BA23:BA32" si="11">IF(AZ23=1,G23,0)</f>
        <v>0</v>
      </c>
      <c r="BB23" s="232">
        <f t="shared" ref="BB23:BB32" si="12">IF(AZ23=2,G23,0)</f>
        <v>0</v>
      </c>
      <c r="BC23" s="232">
        <f t="shared" ref="BC23:BC32" si="13">IF(AZ23=3,G23,0)</f>
        <v>0</v>
      </c>
      <c r="BD23" s="232">
        <f t="shared" ref="BD23:BD32" si="14">IF(AZ23=4,G23,0)</f>
        <v>0</v>
      </c>
      <c r="BE23" s="232">
        <f t="shared" ref="BE23:BE32" si="15">IF(AZ23=5,G23,0)</f>
        <v>0</v>
      </c>
      <c r="CA23" s="257">
        <v>12</v>
      </c>
      <c r="CB23" s="257">
        <v>0</v>
      </c>
    </row>
    <row r="24" spans="1:80">
      <c r="A24" s="258">
        <v>13</v>
      </c>
      <c r="B24" s="259" t="s">
        <v>1512</v>
      </c>
      <c r="C24" s="260" t="s">
        <v>1513</v>
      </c>
      <c r="D24" s="261" t="s">
        <v>100</v>
      </c>
      <c r="E24" s="262">
        <v>250</v>
      </c>
      <c r="F24" s="262">
        <v>0</v>
      </c>
      <c r="G24" s="263">
        <f t="shared" si="8"/>
        <v>0</v>
      </c>
      <c r="H24" s="264">
        <v>0</v>
      </c>
      <c r="I24" s="265">
        <f t="shared" si="9"/>
        <v>0</v>
      </c>
      <c r="J24" s="264"/>
      <c r="K24" s="265">
        <f t="shared" si="10"/>
        <v>0</v>
      </c>
      <c r="O24" s="257">
        <v>2</v>
      </c>
      <c r="AA24" s="232">
        <v>12</v>
      </c>
      <c r="AB24" s="232">
        <v>0</v>
      </c>
      <c r="AC24" s="232">
        <v>13</v>
      </c>
      <c r="AZ24" s="232">
        <v>1</v>
      </c>
      <c r="BA24" s="232">
        <f t="shared" si="11"/>
        <v>0</v>
      </c>
      <c r="BB24" s="232">
        <f t="shared" si="12"/>
        <v>0</v>
      </c>
      <c r="BC24" s="232">
        <f t="shared" si="13"/>
        <v>0</v>
      </c>
      <c r="BD24" s="232">
        <f t="shared" si="14"/>
        <v>0</v>
      </c>
      <c r="BE24" s="232">
        <f t="shared" si="15"/>
        <v>0</v>
      </c>
      <c r="CA24" s="257">
        <v>12</v>
      </c>
      <c r="CB24" s="257">
        <v>0</v>
      </c>
    </row>
    <row r="25" spans="1:80">
      <c r="A25" s="258">
        <v>14</v>
      </c>
      <c r="B25" s="259" t="s">
        <v>1514</v>
      </c>
      <c r="C25" s="260" t="s">
        <v>1515</v>
      </c>
      <c r="D25" s="261" t="s">
        <v>100</v>
      </c>
      <c r="E25" s="262">
        <v>200</v>
      </c>
      <c r="F25" s="262">
        <v>0</v>
      </c>
      <c r="G25" s="263">
        <f t="shared" si="8"/>
        <v>0</v>
      </c>
      <c r="H25" s="264">
        <v>0</v>
      </c>
      <c r="I25" s="265">
        <f t="shared" si="9"/>
        <v>0</v>
      </c>
      <c r="J25" s="264"/>
      <c r="K25" s="265">
        <f t="shared" si="10"/>
        <v>0</v>
      </c>
      <c r="O25" s="257">
        <v>2</v>
      </c>
      <c r="AA25" s="232">
        <v>12</v>
      </c>
      <c r="AB25" s="232">
        <v>0</v>
      </c>
      <c r="AC25" s="232">
        <v>14</v>
      </c>
      <c r="AZ25" s="232">
        <v>1</v>
      </c>
      <c r="BA25" s="232">
        <f t="shared" si="11"/>
        <v>0</v>
      </c>
      <c r="BB25" s="232">
        <f t="shared" si="12"/>
        <v>0</v>
      </c>
      <c r="BC25" s="232">
        <f t="shared" si="13"/>
        <v>0</v>
      </c>
      <c r="BD25" s="232">
        <f t="shared" si="14"/>
        <v>0</v>
      </c>
      <c r="BE25" s="232">
        <f t="shared" si="15"/>
        <v>0</v>
      </c>
      <c r="CA25" s="257">
        <v>12</v>
      </c>
      <c r="CB25" s="257">
        <v>0</v>
      </c>
    </row>
    <row r="26" spans="1:80">
      <c r="A26" s="258">
        <v>15</v>
      </c>
      <c r="B26" s="259" t="s">
        <v>1516</v>
      </c>
      <c r="C26" s="260" t="s">
        <v>1517</v>
      </c>
      <c r="D26" s="261" t="s">
        <v>100</v>
      </c>
      <c r="E26" s="262">
        <v>200</v>
      </c>
      <c r="F26" s="262">
        <v>0</v>
      </c>
      <c r="G26" s="263">
        <f t="shared" si="8"/>
        <v>0</v>
      </c>
      <c r="H26" s="264">
        <v>0</v>
      </c>
      <c r="I26" s="265">
        <f t="shared" si="9"/>
        <v>0</v>
      </c>
      <c r="J26" s="264"/>
      <c r="K26" s="265">
        <f t="shared" si="10"/>
        <v>0</v>
      </c>
      <c r="O26" s="257">
        <v>2</v>
      </c>
      <c r="AA26" s="232">
        <v>12</v>
      </c>
      <c r="AB26" s="232">
        <v>0</v>
      </c>
      <c r="AC26" s="232">
        <v>15</v>
      </c>
      <c r="AZ26" s="232">
        <v>1</v>
      </c>
      <c r="BA26" s="232">
        <f t="shared" si="11"/>
        <v>0</v>
      </c>
      <c r="BB26" s="232">
        <f t="shared" si="12"/>
        <v>0</v>
      </c>
      <c r="BC26" s="232">
        <f t="shared" si="13"/>
        <v>0</v>
      </c>
      <c r="BD26" s="232">
        <f t="shared" si="14"/>
        <v>0</v>
      </c>
      <c r="BE26" s="232">
        <f t="shared" si="15"/>
        <v>0</v>
      </c>
      <c r="CA26" s="257">
        <v>12</v>
      </c>
      <c r="CB26" s="257">
        <v>0</v>
      </c>
    </row>
    <row r="27" spans="1:80">
      <c r="A27" s="258">
        <v>16</v>
      </c>
      <c r="B27" s="259" t="s">
        <v>1518</v>
      </c>
      <c r="C27" s="260" t="s">
        <v>1519</v>
      </c>
      <c r="D27" s="261" t="s">
        <v>100</v>
      </c>
      <c r="E27" s="262">
        <v>42</v>
      </c>
      <c r="F27" s="262">
        <v>0</v>
      </c>
      <c r="G27" s="263">
        <f t="shared" si="8"/>
        <v>0</v>
      </c>
      <c r="H27" s="264">
        <v>0</v>
      </c>
      <c r="I27" s="265">
        <f t="shared" si="9"/>
        <v>0</v>
      </c>
      <c r="J27" s="264"/>
      <c r="K27" s="265">
        <f t="shared" si="10"/>
        <v>0</v>
      </c>
      <c r="O27" s="257">
        <v>2</v>
      </c>
      <c r="AA27" s="232">
        <v>12</v>
      </c>
      <c r="AB27" s="232">
        <v>0</v>
      </c>
      <c r="AC27" s="232">
        <v>16</v>
      </c>
      <c r="AZ27" s="232">
        <v>1</v>
      </c>
      <c r="BA27" s="232">
        <f t="shared" si="11"/>
        <v>0</v>
      </c>
      <c r="BB27" s="232">
        <f t="shared" si="12"/>
        <v>0</v>
      </c>
      <c r="BC27" s="232">
        <f t="shared" si="13"/>
        <v>0</v>
      </c>
      <c r="BD27" s="232">
        <f t="shared" si="14"/>
        <v>0</v>
      </c>
      <c r="BE27" s="232">
        <f t="shared" si="15"/>
        <v>0</v>
      </c>
      <c r="CA27" s="257">
        <v>12</v>
      </c>
      <c r="CB27" s="257">
        <v>0</v>
      </c>
    </row>
    <row r="28" spans="1:80">
      <c r="A28" s="258">
        <v>17</v>
      </c>
      <c r="B28" s="259" t="s">
        <v>1520</v>
      </c>
      <c r="C28" s="260" t="s">
        <v>2111</v>
      </c>
      <c r="D28" s="261" t="s">
        <v>262</v>
      </c>
      <c r="E28" s="262">
        <v>160</v>
      </c>
      <c r="F28" s="262">
        <v>0</v>
      </c>
      <c r="G28" s="263">
        <f t="shared" si="8"/>
        <v>0</v>
      </c>
      <c r="H28" s="264">
        <v>0</v>
      </c>
      <c r="I28" s="265">
        <f t="shared" si="9"/>
        <v>0</v>
      </c>
      <c r="J28" s="264"/>
      <c r="K28" s="265">
        <f t="shared" si="10"/>
        <v>0</v>
      </c>
      <c r="O28" s="257">
        <v>2</v>
      </c>
      <c r="AA28" s="232">
        <v>12</v>
      </c>
      <c r="AB28" s="232">
        <v>0</v>
      </c>
      <c r="AC28" s="232">
        <v>17</v>
      </c>
      <c r="AZ28" s="232">
        <v>1</v>
      </c>
      <c r="BA28" s="232">
        <f t="shared" si="11"/>
        <v>0</v>
      </c>
      <c r="BB28" s="232">
        <f t="shared" si="12"/>
        <v>0</v>
      </c>
      <c r="BC28" s="232">
        <f t="shared" si="13"/>
        <v>0</v>
      </c>
      <c r="BD28" s="232">
        <f t="shared" si="14"/>
        <v>0</v>
      </c>
      <c r="BE28" s="232">
        <f t="shared" si="15"/>
        <v>0</v>
      </c>
      <c r="CA28" s="257">
        <v>12</v>
      </c>
      <c r="CB28" s="257">
        <v>0</v>
      </c>
    </row>
    <row r="29" spans="1:80">
      <c r="A29" s="258">
        <v>18</v>
      </c>
      <c r="B29" s="259" t="s">
        <v>1521</v>
      </c>
      <c r="C29" s="260" t="s">
        <v>2112</v>
      </c>
      <c r="D29" s="261" t="s">
        <v>262</v>
      </c>
      <c r="E29" s="262">
        <v>100</v>
      </c>
      <c r="F29" s="262">
        <v>0</v>
      </c>
      <c r="G29" s="263">
        <f t="shared" si="8"/>
        <v>0</v>
      </c>
      <c r="H29" s="264">
        <v>0</v>
      </c>
      <c r="I29" s="265">
        <f t="shared" si="9"/>
        <v>0</v>
      </c>
      <c r="J29" s="264"/>
      <c r="K29" s="265">
        <f t="shared" si="10"/>
        <v>0</v>
      </c>
      <c r="O29" s="257">
        <v>2</v>
      </c>
      <c r="AA29" s="232">
        <v>12</v>
      </c>
      <c r="AB29" s="232">
        <v>0</v>
      </c>
      <c r="AC29" s="232">
        <v>18</v>
      </c>
      <c r="AZ29" s="232">
        <v>1</v>
      </c>
      <c r="BA29" s="232">
        <f t="shared" si="11"/>
        <v>0</v>
      </c>
      <c r="BB29" s="232">
        <f t="shared" si="12"/>
        <v>0</v>
      </c>
      <c r="BC29" s="232">
        <f t="shared" si="13"/>
        <v>0</v>
      </c>
      <c r="BD29" s="232">
        <f t="shared" si="14"/>
        <v>0</v>
      </c>
      <c r="BE29" s="232">
        <f t="shared" si="15"/>
        <v>0</v>
      </c>
      <c r="CA29" s="257">
        <v>12</v>
      </c>
      <c r="CB29" s="257">
        <v>0</v>
      </c>
    </row>
    <row r="30" spans="1:80">
      <c r="A30" s="258">
        <v>19</v>
      </c>
      <c r="B30" s="259" t="s">
        <v>1522</v>
      </c>
      <c r="C30" s="260" t="s">
        <v>2113</v>
      </c>
      <c r="D30" s="261" t="s">
        <v>262</v>
      </c>
      <c r="E30" s="262">
        <v>50</v>
      </c>
      <c r="F30" s="262">
        <v>0</v>
      </c>
      <c r="G30" s="263">
        <f t="shared" si="8"/>
        <v>0</v>
      </c>
      <c r="H30" s="264">
        <v>0</v>
      </c>
      <c r="I30" s="265">
        <f t="shared" si="9"/>
        <v>0</v>
      </c>
      <c r="J30" s="264"/>
      <c r="K30" s="265">
        <f t="shared" si="10"/>
        <v>0</v>
      </c>
      <c r="O30" s="257">
        <v>2</v>
      </c>
      <c r="AA30" s="232">
        <v>12</v>
      </c>
      <c r="AB30" s="232">
        <v>0</v>
      </c>
      <c r="AC30" s="232">
        <v>19</v>
      </c>
      <c r="AZ30" s="232">
        <v>1</v>
      </c>
      <c r="BA30" s="232">
        <f t="shared" si="11"/>
        <v>0</v>
      </c>
      <c r="BB30" s="232">
        <f t="shared" si="12"/>
        <v>0</v>
      </c>
      <c r="BC30" s="232">
        <f t="shared" si="13"/>
        <v>0</v>
      </c>
      <c r="BD30" s="232">
        <f t="shared" si="14"/>
        <v>0</v>
      </c>
      <c r="BE30" s="232">
        <f t="shared" si="15"/>
        <v>0</v>
      </c>
      <c r="CA30" s="257">
        <v>12</v>
      </c>
      <c r="CB30" s="257">
        <v>0</v>
      </c>
    </row>
    <row r="31" spans="1:80">
      <c r="A31" s="258">
        <v>20</v>
      </c>
      <c r="B31" s="259" t="s">
        <v>1523</v>
      </c>
      <c r="C31" s="260" t="s">
        <v>2114</v>
      </c>
      <c r="D31" s="261" t="s">
        <v>262</v>
      </c>
      <c r="E31" s="262">
        <v>18</v>
      </c>
      <c r="F31" s="262">
        <v>0</v>
      </c>
      <c r="G31" s="263">
        <f t="shared" si="8"/>
        <v>0</v>
      </c>
      <c r="H31" s="264">
        <v>0</v>
      </c>
      <c r="I31" s="265">
        <f t="shared" si="9"/>
        <v>0</v>
      </c>
      <c r="J31" s="264"/>
      <c r="K31" s="265">
        <f t="shared" si="10"/>
        <v>0</v>
      </c>
      <c r="O31" s="257">
        <v>2</v>
      </c>
      <c r="AA31" s="232">
        <v>12</v>
      </c>
      <c r="AB31" s="232">
        <v>0</v>
      </c>
      <c r="AC31" s="232">
        <v>20</v>
      </c>
      <c r="AZ31" s="232">
        <v>1</v>
      </c>
      <c r="BA31" s="232">
        <f t="shared" si="11"/>
        <v>0</v>
      </c>
      <c r="BB31" s="232">
        <f t="shared" si="12"/>
        <v>0</v>
      </c>
      <c r="BC31" s="232">
        <f t="shared" si="13"/>
        <v>0</v>
      </c>
      <c r="BD31" s="232">
        <f t="shared" si="14"/>
        <v>0</v>
      </c>
      <c r="BE31" s="232">
        <f t="shared" si="15"/>
        <v>0</v>
      </c>
      <c r="CA31" s="257">
        <v>12</v>
      </c>
      <c r="CB31" s="257">
        <v>0</v>
      </c>
    </row>
    <row r="32" spans="1:80">
      <c r="A32" s="258">
        <v>21</v>
      </c>
      <c r="B32" s="259" t="s">
        <v>1524</v>
      </c>
      <c r="C32" s="260" t="s">
        <v>1525</v>
      </c>
      <c r="D32" s="261" t="s">
        <v>732</v>
      </c>
      <c r="E32" s="262">
        <v>300</v>
      </c>
      <c r="F32" s="262">
        <v>0</v>
      </c>
      <c r="G32" s="263">
        <f t="shared" si="8"/>
        <v>0</v>
      </c>
      <c r="H32" s="264">
        <v>0</v>
      </c>
      <c r="I32" s="265">
        <f t="shared" si="9"/>
        <v>0</v>
      </c>
      <c r="J32" s="264"/>
      <c r="K32" s="265">
        <f t="shared" si="10"/>
        <v>0</v>
      </c>
      <c r="O32" s="257">
        <v>2</v>
      </c>
      <c r="AA32" s="232">
        <v>12</v>
      </c>
      <c r="AB32" s="232">
        <v>0</v>
      </c>
      <c r="AC32" s="232">
        <v>21</v>
      </c>
      <c r="AZ32" s="232">
        <v>1</v>
      </c>
      <c r="BA32" s="232">
        <f t="shared" si="11"/>
        <v>0</v>
      </c>
      <c r="BB32" s="232">
        <f t="shared" si="12"/>
        <v>0</v>
      </c>
      <c r="BC32" s="232">
        <f t="shared" si="13"/>
        <v>0</v>
      </c>
      <c r="BD32" s="232">
        <f t="shared" si="14"/>
        <v>0</v>
      </c>
      <c r="BE32" s="232">
        <f t="shared" si="15"/>
        <v>0</v>
      </c>
      <c r="CA32" s="257">
        <v>12</v>
      </c>
      <c r="CB32" s="257">
        <v>0</v>
      </c>
    </row>
    <row r="33" spans="1:80">
      <c r="A33" s="275"/>
      <c r="B33" s="276" t="s">
        <v>101</v>
      </c>
      <c r="C33" s="277" t="s">
        <v>1509</v>
      </c>
      <c r="D33" s="278"/>
      <c r="E33" s="279"/>
      <c r="F33" s="280"/>
      <c r="G33" s="281">
        <f>SUM(G22:G32)</f>
        <v>0</v>
      </c>
      <c r="H33" s="282"/>
      <c r="I33" s="283">
        <f>SUM(I22:I32)</f>
        <v>0</v>
      </c>
      <c r="J33" s="282"/>
      <c r="K33" s="283">
        <f>SUM(K22:K32)</f>
        <v>0</v>
      </c>
      <c r="O33" s="257">
        <v>4</v>
      </c>
      <c r="BA33" s="284">
        <f>SUM(BA22:BA32)</f>
        <v>0</v>
      </c>
      <c r="BB33" s="284">
        <f>SUM(BB22:BB32)</f>
        <v>0</v>
      </c>
      <c r="BC33" s="284">
        <f>SUM(BC22:BC32)</f>
        <v>0</v>
      </c>
      <c r="BD33" s="284">
        <f>SUM(BD22:BD32)</f>
        <v>0</v>
      </c>
      <c r="BE33" s="284">
        <f>SUM(BE22:BE32)</f>
        <v>0</v>
      </c>
    </row>
    <row r="34" spans="1:80">
      <c r="A34" s="247" t="s">
        <v>97</v>
      </c>
      <c r="B34" s="248" t="s">
        <v>1526</v>
      </c>
      <c r="C34" s="249" t="s">
        <v>1527</v>
      </c>
      <c r="D34" s="250"/>
      <c r="E34" s="251"/>
      <c r="F34" s="251"/>
      <c r="G34" s="252"/>
      <c r="H34" s="253"/>
      <c r="I34" s="254"/>
      <c r="J34" s="255"/>
      <c r="K34" s="256"/>
      <c r="O34" s="257">
        <v>1</v>
      </c>
    </row>
    <row r="35" spans="1:80">
      <c r="A35" s="258">
        <v>22</v>
      </c>
      <c r="B35" s="259" t="s">
        <v>1529</v>
      </c>
      <c r="C35" s="260" t="s">
        <v>1530</v>
      </c>
      <c r="D35" s="261" t="s">
        <v>262</v>
      </c>
      <c r="E35" s="262">
        <v>250</v>
      </c>
      <c r="F35" s="262">
        <v>0</v>
      </c>
      <c r="G35" s="263">
        <f>E35*F35</f>
        <v>0</v>
      </c>
      <c r="H35" s="264">
        <v>0</v>
      </c>
      <c r="I35" s="265">
        <f>E35*H35</f>
        <v>0</v>
      </c>
      <c r="J35" s="264"/>
      <c r="K35" s="265">
        <f>E35*J35</f>
        <v>0</v>
      </c>
      <c r="O35" s="257">
        <v>2</v>
      </c>
      <c r="AA35" s="232">
        <v>12</v>
      </c>
      <c r="AB35" s="232">
        <v>0</v>
      </c>
      <c r="AC35" s="232">
        <v>22</v>
      </c>
      <c r="AZ35" s="232">
        <v>1</v>
      </c>
      <c r="BA35" s="232">
        <f>IF(AZ35=1,G35,0)</f>
        <v>0</v>
      </c>
      <c r="BB35" s="232">
        <f>IF(AZ35=2,G35,0)</f>
        <v>0</v>
      </c>
      <c r="BC35" s="232">
        <f>IF(AZ35=3,G35,0)</f>
        <v>0</v>
      </c>
      <c r="BD35" s="232">
        <f>IF(AZ35=4,G35,0)</f>
        <v>0</v>
      </c>
      <c r="BE35" s="232">
        <f>IF(AZ35=5,G35,0)</f>
        <v>0</v>
      </c>
      <c r="CA35" s="257">
        <v>12</v>
      </c>
      <c r="CB35" s="257">
        <v>0</v>
      </c>
    </row>
    <row r="36" spans="1:80">
      <c r="A36" s="275"/>
      <c r="B36" s="276" t="s">
        <v>101</v>
      </c>
      <c r="C36" s="277" t="s">
        <v>1528</v>
      </c>
      <c r="D36" s="278"/>
      <c r="E36" s="279"/>
      <c r="F36" s="280"/>
      <c r="G36" s="281">
        <f>SUM(G34:G35)</f>
        <v>0</v>
      </c>
      <c r="H36" s="282"/>
      <c r="I36" s="283">
        <f>SUM(I34:I35)</f>
        <v>0</v>
      </c>
      <c r="J36" s="282"/>
      <c r="K36" s="283">
        <f>SUM(K34:K35)</f>
        <v>0</v>
      </c>
      <c r="O36" s="257">
        <v>4</v>
      </c>
      <c r="BA36" s="284">
        <f>SUM(BA34:BA35)</f>
        <v>0</v>
      </c>
      <c r="BB36" s="284">
        <f>SUM(BB34:BB35)</f>
        <v>0</v>
      </c>
      <c r="BC36" s="284">
        <f>SUM(BC34:BC35)</f>
        <v>0</v>
      </c>
      <c r="BD36" s="284">
        <f>SUM(BD34:BD35)</f>
        <v>0</v>
      </c>
      <c r="BE36" s="284">
        <f>SUM(BE34:BE35)</f>
        <v>0</v>
      </c>
    </row>
    <row r="37" spans="1:80">
      <c r="A37" s="247" t="s">
        <v>97</v>
      </c>
      <c r="B37" s="248" t="s">
        <v>1531</v>
      </c>
      <c r="C37" s="249" t="s">
        <v>1527</v>
      </c>
      <c r="D37" s="250"/>
      <c r="E37" s="251"/>
      <c r="F37" s="251"/>
      <c r="G37" s="252"/>
      <c r="H37" s="253"/>
      <c r="I37" s="254"/>
      <c r="J37" s="255"/>
      <c r="K37" s="256"/>
      <c r="O37" s="257">
        <v>1</v>
      </c>
    </row>
    <row r="38" spans="1:80">
      <c r="A38" s="258">
        <v>23</v>
      </c>
      <c r="B38" s="259" t="s">
        <v>1533</v>
      </c>
      <c r="C38" s="260" t="s">
        <v>1534</v>
      </c>
      <c r="D38" s="261" t="s">
        <v>262</v>
      </c>
      <c r="E38" s="262">
        <v>765</v>
      </c>
      <c r="F38" s="262">
        <v>0</v>
      </c>
      <c r="G38" s="263">
        <f t="shared" ref="G38:G43" si="16">E38*F38</f>
        <v>0</v>
      </c>
      <c r="H38" s="264">
        <v>0</v>
      </c>
      <c r="I38" s="265">
        <f t="shared" ref="I38:I43" si="17">E38*H38</f>
        <v>0</v>
      </c>
      <c r="J38" s="264"/>
      <c r="K38" s="265">
        <f t="shared" ref="K38:K43" si="18">E38*J38</f>
        <v>0</v>
      </c>
      <c r="O38" s="257">
        <v>2</v>
      </c>
      <c r="AA38" s="232">
        <v>12</v>
      </c>
      <c r="AB38" s="232">
        <v>0</v>
      </c>
      <c r="AC38" s="232">
        <v>23</v>
      </c>
      <c r="AZ38" s="232">
        <v>1</v>
      </c>
      <c r="BA38" s="232">
        <f t="shared" ref="BA38:BA43" si="19">IF(AZ38=1,G38,0)</f>
        <v>0</v>
      </c>
      <c r="BB38" s="232">
        <f t="shared" ref="BB38:BB43" si="20">IF(AZ38=2,G38,0)</f>
        <v>0</v>
      </c>
      <c r="BC38" s="232">
        <f t="shared" ref="BC38:BC43" si="21">IF(AZ38=3,G38,0)</f>
        <v>0</v>
      </c>
      <c r="BD38" s="232">
        <f t="shared" ref="BD38:BD43" si="22">IF(AZ38=4,G38,0)</f>
        <v>0</v>
      </c>
      <c r="BE38" s="232">
        <f t="shared" ref="BE38:BE43" si="23">IF(AZ38=5,G38,0)</f>
        <v>0</v>
      </c>
      <c r="CA38" s="257">
        <v>12</v>
      </c>
      <c r="CB38" s="257">
        <v>0</v>
      </c>
    </row>
    <row r="39" spans="1:80">
      <c r="A39" s="258">
        <v>24</v>
      </c>
      <c r="B39" s="259" t="s">
        <v>1535</v>
      </c>
      <c r="C39" s="260" t="s">
        <v>1536</v>
      </c>
      <c r="D39" s="261" t="s">
        <v>262</v>
      </c>
      <c r="E39" s="262">
        <v>1125</v>
      </c>
      <c r="F39" s="262">
        <v>0</v>
      </c>
      <c r="G39" s="263">
        <f t="shared" si="16"/>
        <v>0</v>
      </c>
      <c r="H39" s="264">
        <v>0</v>
      </c>
      <c r="I39" s="265">
        <f t="shared" si="17"/>
        <v>0</v>
      </c>
      <c r="J39" s="264"/>
      <c r="K39" s="265">
        <f t="shared" si="18"/>
        <v>0</v>
      </c>
      <c r="O39" s="257">
        <v>2</v>
      </c>
      <c r="AA39" s="232">
        <v>12</v>
      </c>
      <c r="AB39" s="232">
        <v>0</v>
      </c>
      <c r="AC39" s="232">
        <v>24</v>
      </c>
      <c r="AZ39" s="232">
        <v>1</v>
      </c>
      <c r="BA39" s="232">
        <f t="shared" si="19"/>
        <v>0</v>
      </c>
      <c r="BB39" s="232">
        <f t="shared" si="20"/>
        <v>0</v>
      </c>
      <c r="BC39" s="232">
        <f t="shared" si="21"/>
        <v>0</v>
      </c>
      <c r="BD39" s="232">
        <f t="shared" si="22"/>
        <v>0</v>
      </c>
      <c r="BE39" s="232">
        <f t="shared" si="23"/>
        <v>0</v>
      </c>
      <c r="CA39" s="257">
        <v>12</v>
      </c>
      <c r="CB39" s="257">
        <v>0</v>
      </c>
    </row>
    <row r="40" spans="1:80">
      <c r="A40" s="258">
        <v>25</v>
      </c>
      <c r="B40" s="259" t="s">
        <v>1537</v>
      </c>
      <c r="C40" s="260" t="s">
        <v>1538</v>
      </c>
      <c r="D40" s="261" t="s">
        <v>262</v>
      </c>
      <c r="E40" s="262">
        <v>100</v>
      </c>
      <c r="F40" s="262">
        <v>0</v>
      </c>
      <c r="G40" s="263">
        <f t="shared" si="16"/>
        <v>0</v>
      </c>
      <c r="H40" s="264">
        <v>0</v>
      </c>
      <c r="I40" s="265">
        <f t="shared" si="17"/>
        <v>0</v>
      </c>
      <c r="J40" s="264"/>
      <c r="K40" s="265">
        <f t="shared" si="18"/>
        <v>0</v>
      </c>
      <c r="O40" s="257">
        <v>2</v>
      </c>
      <c r="AA40" s="232">
        <v>12</v>
      </c>
      <c r="AB40" s="232">
        <v>0</v>
      </c>
      <c r="AC40" s="232">
        <v>25</v>
      </c>
      <c r="AZ40" s="232">
        <v>1</v>
      </c>
      <c r="BA40" s="232">
        <f t="shared" si="19"/>
        <v>0</v>
      </c>
      <c r="BB40" s="232">
        <f t="shared" si="20"/>
        <v>0</v>
      </c>
      <c r="BC40" s="232">
        <f t="shared" si="21"/>
        <v>0</v>
      </c>
      <c r="BD40" s="232">
        <f t="shared" si="22"/>
        <v>0</v>
      </c>
      <c r="BE40" s="232">
        <f t="shared" si="23"/>
        <v>0</v>
      </c>
      <c r="CA40" s="257">
        <v>12</v>
      </c>
      <c r="CB40" s="257">
        <v>0</v>
      </c>
    </row>
    <row r="41" spans="1:80">
      <c r="A41" s="258">
        <v>26</v>
      </c>
      <c r="B41" s="259" t="s">
        <v>1539</v>
      </c>
      <c r="C41" s="260" t="s">
        <v>1540</v>
      </c>
      <c r="D41" s="261" t="s">
        <v>262</v>
      </c>
      <c r="E41" s="262">
        <v>95</v>
      </c>
      <c r="F41" s="262">
        <v>0</v>
      </c>
      <c r="G41" s="263">
        <f t="shared" si="16"/>
        <v>0</v>
      </c>
      <c r="H41" s="264">
        <v>0</v>
      </c>
      <c r="I41" s="265">
        <f t="shared" si="17"/>
        <v>0</v>
      </c>
      <c r="J41" s="264"/>
      <c r="K41" s="265">
        <f t="shared" si="18"/>
        <v>0</v>
      </c>
      <c r="O41" s="257">
        <v>2</v>
      </c>
      <c r="AA41" s="232">
        <v>12</v>
      </c>
      <c r="AB41" s="232">
        <v>0</v>
      </c>
      <c r="AC41" s="232">
        <v>26</v>
      </c>
      <c r="AZ41" s="232">
        <v>1</v>
      </c>
      <c r="BA41" s="232">
        <f t="shared" si="19"/>
        <v>0</v>
      </c>
      <c r="BB41" s="232">
        <f t="shared" si="20"/>
        <v>0</v>
      </c>
      <c r="BC41" s="232">
        <f t="shared" si="21"/>
        <v>0</v>
      </c>
      <c r="BD41" s="232">
        <f t="shared" si="22"/>
        <v>0</v>
      </c>
      <c r="BE41" s="232">
        <f t="shared" si="23"/>
        <v>0</v>
      </c>
      <c r="CA41" s="257">
        <v>12</v>
      </c>
      <c r="CB41" s="257">
        <v>0</v>
      </c>
    </row>
    <row r="42" spans="1:80">
      <c r="A42" s="258">
        <v>27</v>
      </c>
      <c r="B42" s="259" t="s">
        <v>1541</v>
      </c>
      <c r="C42" s="260" t="s">
        <v>1542</v>
      </c>
      <c r="D42" s="261" t="s">
        <v>262</v>
      </c>
      <c r="E42" s="262">
        <v>60</v>
      </c>
      <c r="F42" s="262">
        <v>0</v>
      </c>
      <c r="G42" s="263">
        <f t="shared" si="16"/>
        <v>0</v>
      </c>
      <c r="H42" s="264">
        <v>0</v>
      </c>
      <c r="I42" s="265">
        <f t="shared" si="17"/>
        <v>0</v>
      </c>
      <c r="J42" s="264"/>
      <c r="K42" s="265">
        <f t="shared" si="18"/>
        <v>0</v>
      </c>
      <c r="O42" s="257">
        <v>2</v>
      </c>
      <c r="AA42" s="232">
        <v>12</v>
      </c>
      <c r="AB42" s="232">
        <v>0</v>
      </c>
      <c r="AC42" s="232">
        <v>27</v>
      </c>
      <c r="AZ42" s="232">
        <v>1</v>
      </c>
      <c r="BA42" s="232">
        <f t="shared" si="19"/>
        <v>0</v>
      </c>
      <c r="BB42" s="232">
        <f t="shared" si="20"/>
        <v>0</v>
      </c>
      <c r="BC42" s="232">
        <f t="shared" si="21"/>
        <v>0</v>
      </c>
      <c r="BD42" s="232">
        <f t="shared" si="22"/>
        <v>0</v>
      </c>
      <c r="BE42" s="232">
        <f t="shared" si="23"/>
        <v>0</v>
      </c>
      <c r="CA42" s="257">
        <v>12</v>
      </c>
      <c r="CB42" s="257">
        <v>0</v>
      </c>
    </row>
    <row r="43" spans="1:80">
      <c r="A43" s="258">
        <v>28</v>
      </c>
      <c r="B43" s="259" t="s">
        <v>1543</v>
      </c>
      <c r="C43" s="260" t="s">
        <v>1544</v>
      </c>
      <c r="D43" s="261" t="s">
        <v>262</v>
      </c>
      <c r="E43" s="262">
        <v>20</v>
      </c>
      <c r="F43" s="262">
        <v>0</v>
      </c>
      <c r="G43" s="263">
        <f t="shared" si="16"/>
        <v>0</v>
      </c>
      <c r="H43" s="264">
        <v>0</v>
      </c>
      <c r="I43" s="265">
        <f t="shared" si="17"/>
        <v>0</v>
      </c>
      <c r="J43" s="264"/>
      <c r="K43" s="265">
        <f t="shared" si="18"/>
        <v>0</v>
      </c>
      <c r="O43" s="257">
        <v>2</v>
      </c>
      <c r="AA43" s="232">
        <v>12</v>
      </c>
      <c r="AB43" s="232">
        <v>0</v>
      </c>
      <c r="AC43" s="232">
        <v>28</v>
      </c>
      <c r="AZ43" s="232">
        <v>1</v>
      </c>
      <c r="BA43" s="232">
        <f t="shared" si="19"/>
        <v>0</v>
      </c>
      <c r="BB43" s="232">
        <f t="shared" si="20"/>
        <v>0</v>
      </c>
      <c r="BC43" s="232">
        <f t="shared" si="21"/>
        <v>0</v>
      </c>
      <c r="BD43" s="232">
        <f t="shared" si="22"/>
        <v>0</v>
      </c>
      <c r="BE43" s="232">
        <f t="shared" si="23"/>
        <v>0</v>
      </c>
      <c r="CA43" s="257">
        <v>12</v>
      </c>
      <c r="CB43" s="257">
        <v>0</v>
      </c>
    </row>
    <row r="44" spans="1:80">
      <c r="A44" s="275"/>
      <c r="B44" s="276" t="s">
        <v>101</v>
      </c>
      <c r="C44" s="277" t="s">
        <v>1532</v>
      </c>
      <c r="D44" s="278"/>
      <c r="E44" s="279"/>
      <c r="F44" s="280"/>
      <c r="G44" s="281">
        <f>SUM(G37:G43)</f>
        <v>0</v>
      </c>
      <c r="H44" s="282"/>
      <c r="I44" s="283">
        <f>SUM(I37:I43)</f>
        <v>0</v>
      </c>
      <c r="J44" s="282"/>
      <c r="K44" s="283">
        <f>SUM(K37:K43)</f>
        <v>0</v>
      </c>
      <c r="O44" s="257">
        <v>4</v>
      </c>
      <c r="BA44" s="284">
        <f>SUM(BA37:BA43)</f>
        <v>0</v>
      </c>
      <c r="BB44" s="284">
        <f>SUM(BB37:BB43)</f>
        <v>0</v>
      </c>
      <c r="BC44" s="284">
        <f>SUM(BC37:BC43)</f>
        <v>0</v>
      </c>
      <c r="BD44" s="284">
        <f>SUM(BD37:BD43)</f>
        <v>0</v>
      </c>
      <c r="BE44" s="284">
        <f>SUM(BE37:BE43)</f>
        <v>0</v>
      </c>
    </row>
    <row r="45" spans="1:80">
      <c r="A45" s="247" t="s">
        <v>97</v>
      </c>
      <c r="B45" s="248" t="s">
        <v>1545</v>
      </c>
      <c r="C45" s="249" t="s">
        <v>1546</v>
      </c>
      <c r="D45" s="250"/>
      <c r="E45" s="251"/>
      <c r="F45" s="251"/>
      <c r="G45" s="252"/>
      <c r="H45" s="253"/>
      <c r="I45" s="254"/>
      <c r="J45" s="255"/>
      <c r="K45" s="256"/>
      <c r="O45" s="257">
        <v>1</v>
      </c>
    </row>
    <row r="46" spans="1:80">
      <c r="A46" s="258">
        <v>29</v>
      </c>
      <c r="B46" s="259" t="s">
        <v>1548</v>
      </c>
      <c r="C46" s="260" t="s">
        <v>1549</v>
      </c>
      <c r="D46" s="261" t="s">
        <v>262</v>
      </c>
      <c r="E46" s="262">
        <v>85</v>
      </c>
      <c r="F46" s="262">
        <v>0</v>
      </c>
      <c r="G46" s="263">
        <f t="shared" ref="G46:G51" si="24">E46*F46</f>
        <v>0</v>
      </c>
      <c r="H46" s="264">
        <v>0</v>
      </c>
      <c r="I46" s="265">
        <f t="shared" ref="I46:I51" si="25">E46*H46</f>
        <v>0</v>
      </c>
      <c r="J46" s="264"/>
      <c r="K46" s="265">
        <f t="shared" ref="K46:K51" si="26">E46*J46</f>
        <v>0</v>
      </c>
      <c r="O46" s="257">
        <v>2</v>
      </c>
      <c r="AA46" s="232">
        <v>12</v>
      </c>
      <c r="AB46" s="232">
        <v>0</v>
      </c>
      <c r="AC46" s="232">
        <v>29</v>
      </c>
      <c r="AZ46" s="232">
        <v>1</v>
      </c>
      <c r="BA46" s="232">
        <f t="shared" ref="BA46:BA51" si="27">IF(AZ46=1,G46,0)</f>
        <v>0</v>
      </c>
      <c r="BB46" s="232">
        <f t="shared" ref="BB46:BB51" si="28">IF(AZ46=2,G46,0)</f>
        <v>0</v>
      </c>
      <c r="BC46" s="232">
        <f t="shared" ref="BC46:BC51" si="29">IF(AZ46=3,G46,0)</f>
        <v>0</v>
      </c>
      <c r="BD46" s="232">
        <f t="shared" ref="BD46:BD51" si="30">IF(AZ46=4,G46,0)</f>
        <v>0</v>
      </c>
      <c r="BE46" s="232">
        <f t="shared" ref="BE46:BE51" si="31">IF(AZ46=5,G46,0)</f>
        <v>0</v>
      </c>
      <c r="CA46" s="257">
        <v>12</v>
      </c>
      <c r="CB46" s="257">
        <v>0</v>
      </c>
    </row>
    <row r="47" spans="1:80">
      <c r="A47" s="258">
        <v>30</v>
      </c>
      <c r="B47" s="259" t="s">
        <v>1550</v>
      </c>
      <c r="C47" s="260" t="s">
        <v>1551</v>
      </c>
      <c r="D47" s="261" t="s">
        <v>262</v>
      </c>
      <c r="E47" s="262">
        <v>55</v>
      </c>
      <c r="F47" s="262">
        <v>0</v>
      </c>
      <c r="G47" s="263">
        <f t="shared" si="24"/>
        <v>0</v>
      </c>
      <c r="H47" s="264">
        <v>0</v>
      </c>
      <c r="I47" s="265">
        <f t="shared" si="25"/>
        <v>0</v>
      </c>
      <c r="J47" s="264"/>
      <c r="K47" s="265">
        <f t="shared" si="26"/>
        <v>0</v>
      </c>
      <c r="O47" s="257">
        <v>2</v>
      </c>
      <c r="AA47" s="232">
        <v>12</v>
      </c>
      <c r="AB47" s="232">
        <v>0</v>
      </c>
      <c r="AC47" s="232">
        <v>30</v>
      </c>
      <c r="AZ47" s="232">
        <v>1</v>
      </c>
      <c r="BA47" s="232">
        <f t="shared" si="27"/>
        <v>0</v>
      </c>
      <c r="BB47" s="232">
        <f t="shared" si="28"/>
        <v>0</v>
      </c>
      <c r="BC47" s="232">
        <f t="shared" si="29"/>
        <v>0</v>
      </c>
      <c r="BD47" s="232">
        <f t="shared" si="30"/>
        <v>0</v>
      </c>
      <c r="BE47" s="232">
        <f t="shared" si="31"/>
        <v>0</v>
      </c>
      <c r="CA47" s="257">
        <v>12</v>
      </c>
      <c r="CB47" s="257">
        <v>0</v>
      </c>
    </row>
    <row r="48" spans="1:80">
      <c r="A48" s="258">
        <v>31</v>
      </c>
      <c r="B48" s="259" t="s">
        <v>1552</v>
      </c>
      <c r="C48" s="260" t="s">
        <v>1553</v>
      </c>
      <c r="D48" s="261" t="s">
        <v>262</v>
      </c>
      <c r="E48" s="262">
        <v>75</v>
      </c>
      <c r="F48" s="262">
        <v>0</v>
      </c>
      <c r="G48" s="263">
        <f t="shared" si="24"/>
        <v>0</v>
      </c>
      <c r="H48" s="264">
        <v>0</v>
      </c>
      <c r="I48" s="265">
        <f t="shared" si="25"/>
        <v>0</v>
      </c>
      <c r="J48" s="264"/>
      <c r="K48" s="265">
        <f t="shared" si="26"/>
        <v>0</v>
      </c>
      <c r="O48" s="257">
        <v>2</v>
      </c>
      <c r="AA48" s="232">
        <v>12</v>
      </c>
      <c r="AB48" s="232">
        <v>0</v>
      </c>
      <c r="AC48" s="232">
        <v>31</v>
      </c>
      <c r="AZ48" s="232">
        <v>1</v>
      </c>
      <c r="BA48" s="232">
        <f t="shared" si="27"/>
        <v>0</v>
      </c>
      <c r="BB48" s="232">
        <f t="shared" si="28"/>
        <v>0</v>
      </c>
      <c r="BC48" s="232">
        <f t="shared" si="29"/>
        <v>0</v>
      </c>
      <c r="BD48" s="232">
        <f t="shared" si="30"/>
        <v>0</v>
      </c>
      <c r="BE48" s="232">
        <f t="shared" si="31"/>
        <v>0</v>
      </c>
      <c r="CA48" s="257">
        <v>12</v>
      </c>
      <c r="CB48" s="257">
        <v>0</v>
      </c>
    </row>
    <row r="49" spans="1:80">
      <c r="A49" s="258">
        <v>32</v>
      </c>
      <c r="B49" s="259" t="s">
        <v>1554</v>
      </c>
      <c r="C49" s="260" t="s">
        <v>1555</v>
      </c>
      <c r="D49" s="261" t="s">
        <v>115</v>
      </c>
      <c r="E49" s="262">
        <v>345</v>
      </c>
      <c r="F49" s="262">
        <v>0</v>
      </c>
      <c r="G49" s="263">
        <f t="shared" si="24"/>
        <v>0</v>
      </c>
      <c r="H49" s="264">
        <v>0</v>
      </c>
      <c r="I49" s="265">
        <f t="shared" si="25"/>
        <v>0</v>
      </c>
      <c r="J49" s="264"/>
      <c r="K49" s="265">
        <f t="shared" si="26"/>
        <v>0</v>
      </c>
      <c r="O49" s="257">
        <v>2</v>
      </c>
      <c r="AA49" s="232">
        <v>12</v>
      </c>
      <c r="AB49" s="232">
        <v>0</v>
      </c>
      <c r="AC49" s="232">
        <v>32</v>
      </c>
      <c r="AZ49" s="232">
        <v>1</v>
      </c>
      <c r="BA49" s="232">
        <f t="shared" si="27"/>
        <v>0</v>
      </c>
      <c r="BB49" s="232">
        <f t="shared" si="28"/>
        <v>0</v>
      </c>
      <c r="BC49" s="232">
        <f t="shared" si="29"/>
        <v>0</v>
      </c>
      <c r="BD49" s="232">
        <f t="shared" si="30"/>
        <v>0</v>
      </c>
      <c r="BE49" s="232">
        <f t="shared" si="31"/>
        <v>0</v>
      </c>
      <c r="CA49" s="257">
        <v>12</v>
      </c>
      <c r="CB49" s="257">
        <v>0</v>
      </c>
    </row>
    <row r="50" spans="1:80">
      <c r="A50" s="258">
        <v>33</v>
      </c>
      <c r="B50" s="259" t="s">
        <v>1556</v>
      </c>
      <c r="C50" s="260" t="s">
        <v>1557</v>
      </c>
      <c r="D50" s="261" t="s">
        <v>115</v>
      </c>
      <c r="E50" s="262">
        <v>30</v>
      </c>
      <c r="F50" s="262">
        <v>0</v>
      </c>
      <c r="G50" s="263">
        <f t="shared" si="24"/>
        <v>0</v>
      </c>
      <c r="H50" s="264">
        <v>0</v>
      </c>
      <c r="I50" s="265">
        <f t="shared" si="25"/>
        <v>0</v>
      </c>
      <c r="J50" s="264"/>
      <c r="K50" s="265">
        <f t="shared" si="26"/>
        <v>0</v>
      </c>
      <c r="O50" s="257">
        <v>2</v>
      </c>
      <c r="AA50" s="232">
        <v>12</v>
      </c>
      <c r="AB50" s="232">
        <v>0</v>
      </c>
      <c r="AC50" s="232">
        <v>33</v>
      </c>
      <c r="AZ50" s="232">
        <v>1</v>
      </c>
      <c r="BA50" s="232">
        <f t="shared" si="27"/>
        <v>0</v>
      </c>
      <c r="BB50" s="232">
        <f t="shared" si="28"/>
        <v>0</v>
      </c>
      <c r="BC50" s="232">
        <f t="shared" si="29"/>
        <v>0</v>
      </c>
      <c r="BD50" s="232">
        <f t="shared" si="30"/>
        <v>0</v>
      </c>
      <c r="BE50" s="232">
        <f t="shared" si="31"/>
        <v>0</v>
      </c>
      <c r="CA50" s="257">
        <v>12</v>
      </c>
      <c r="CB50" s="257">
        <v>0</v>
      </c>
    </row>
    <row r="51" spans="1:80">
      <c r="A51" s="258">
        <v>34</v>
      </c>
      <c r="B51" s="259" t="s">
        <v>1558</v>
      </c>
      <c r="C51" s="260" t="s">
        <v>1559</v>
      </c>
      <c r="D51" s="261" t="s">
        <v>115</v>
      </c>
      <c r="E51" s="262">
        <v>8</v>
      </c>
      <c r="F51" s="262">
        <v>0</v>
      </c>
      <c r="G51" s="263">
        <f t="shared" si="24"/>
        <v>0</v>
      </c>
      <c r="H51" s="264">
        <v>0</v>
      </c>
      <c r="I51" s="265">
        <f t="shared" si="25"/>
        <v>0</v>
      </c>
      <c r="J51" s="264"/>
      <c r="K51" s="265">
        <f t="shared" si="26"/>
        <v>0</v>
      </c>
      <c r="O51" s="257">
        <v>2</v>
      </c>
      <c r="AA51" s="232">
        <v>12</v>
      </c>
      <c r="AB51" s="232">
        <v>0</v>
      </c>
      <c r="AC51" s="232">
        <v>34</v>
      </c>
      <c r="AZ51" s="232">
        <v>1</v>
      </c>
      <c r="BA51" s="232">
        <f t="shared" si="27"/>
        <v>0</v>
      </c>
      <c r="BB51" s="232">
        <f t="shared" si="28"/>
        <v>0</v>
      </c>
      <c r="BC51" s="232">
        <f t="shared" si="29"/>
        <v>0</v>
      </c>
      <c r="BD51" s="232">
        <f t="shared" si="30"/>
        <v>0</v>
      </c>
      <c r="BE51" s="232">
        <f t="shared" si="31"/>
        <v>0</v>
      </c>
      <c r="CA51" s="257">
        <v>12</v>
      </c>
      <c r="CB51" s="257">
        <v>0</v>
      </c>
    </row>
    <row r="52" spans="1:80">
      <c r="A52" s="275"/>
      <c r="B52" s="276" t="s">
        <v>101</v>
      </c>
      <c r="C52" s="277" t="s">
        <v>1547</v>
      </c>
      <c r="D52" s="278"/>
      <c r="E52" s="279"/>
      <c r="F52" s="280"/>
      <c r="G52" s="281">
        <f>SUM(G45:G51)</f>
        <v>0</v>
      </c>
      <c r="H52" s="282"/>
      <c r="I52" s="283">
        <f>SUM(I45:I51)</f>
        <v>0</v>
      </c>
      <c r="J52" s="282"/>
      <c r="K52" s="283">
        <f>SUM(K45:K51)</f>
        <v>0</v>
      </c>
      <c r="O52" s="257">
        <v>4</v>
      </c>
      <c r="BA52" s="284">
        <f>SUM(BA45:BA51)</f>
        <v>0</v>
      </c>
      <c r="BB52" s="284">
        <f>SUM(BB45:BB51)</f>
        <v>0</v>
      </c>
      <c r="BC52" s="284">
        <f>SUM(BC45:BC51)</f>
        <v>0</v>
      </c>
      <c r="BD52" s="284">
        <f>SUM(BD45:BD51)</f>
        <v>0</v>
      </c>
      <c r="BE52" s="284">
        <f>SUM(BE45:BE51)</f>
        <v>0</v>
      </c>
    </row>
    <row r="53" spans="1:80">
      <c r="A53" s="247" t="s">
        <v>97</v>
      </c>
      <c r="B53" s="248" t="s">
        <v>1560</v>
      </c>
      <c r="C53" s="249" t="s">
        <v>1561</v>
      </c>
      <c r="D53" s="250"/>
      <c r="E53" s="251"/>
      <c r="F53" s="251"/>
      <c r="G53" s="252"/>
      <c r="H53" s="253"/>
      <c r="I53" s="254"/>
      <c r="J53" s="255"/>
      <c r="K53" s="256"/>
      <c r="O53" s="257">
        <v>1</v>
      </c>
    </row>
    <row r="54" spans="1:80" ht="20.399999999999999">
      <c r="A54" s="258">
        <v>35</v>
      </c>
      <c r="B54" s="259" t="s">
        <v>1563</v>
      </c>
      <c r="C54" s="260" t="s">
        <v>1564</v>
      </c>
      <c r="D54" s="261" t="s">
        <v>100</v>
      </c>
      <c r="E54" s="262">
        <v>10</v>
      </c>
      <c r="F54" s="262">
        <v>0</v>
      </c>
      <c r="G54" s="263">
        <f>E54*F54</f>
        <v>0</v>
      </c>
      <c r="H54" s="264">
        <v>0</v>
      </c>
      <c r="I54" s="265">
        <f>E54*H54</f>
        <v>0</v>
      </c>
      <c r="J54" s="264"/>
      <c r="K54" s="265">
        <f>E54*J54</f>
        <v>0</v>
      </c>
      <c r="O54" s="257">
        <v>2</v>
      </c>
      <c r="AA54" s="232">
        <v>12</v>
      </c>
      <c r="AB54" s="232">
        <v>0</v>
      </c>
      <c r="AC54" s="232">
        <v>35</v>
      </c>
      <c r="AZ54" s="232">
        <v>1</v>
      </c>
      <c r="BA54" s="232">
        <f>IF(AZ54=1,G54,0)</f>
        <v>0</v>
      </c>
      <c r="BB54" s="232">
        <f>IF(AZ54=2,G54,0)</f>
        <v>0</v>
      </c>
      <c r="BC54" s="232">
        <f>IF(AZ54=3,G54,0)</f>
        <v>0</v>
      </c>
      <c r="BD54" s="232">
        <f>IF(AZ54=4,G54,0)</f>
        <v>0</v>
      </c>
      <c r="BE54" s="232">
        <f>IF(AZ54=5,G54,0)</f>
        <v>0</v>
      </c>
      <c r="CA54" s="257">
        <v>12</v>
      </c>
      <c r="CB54" s="257">
        <v>0</v>
      </c>
    </row>
    <row r="55" spans="1:80" ht="20.399999999999999">
      <c r="A55" s="258">
        <v>36</v>
      </c>
      <c r="B55" s="259" t="s">
        <v>1565</v>
      </c>
      <c r="C55" s="260" t="s">
        <v>1566</v>
      </c>
      <c r="D55" s="261" t="s">
        <v>100</v>
      </c>
      <c r="E55" s="262">
        <v>1</v>
      </c>
      <c r="F55" s="262">
        <v>0</v>
      </c>
      <c r="G55" s="263">
        <f>E55*F55</f>
        <v>0</v>
      </c>
      <c r="H55" s="264">
        <v>0</v>
      </c>
      <c r="I55" s="265">
        <f>E55*H55</f>
        <v>0</v>
      </c>
      <c r="J55" s="264"/>
      <c r="K55" s="265">
        <f>E55*J55</f>
        <v>0</v>
      </c>
      <c r="O55" s="257">
        <v>2</v>
      </c>
      <c r="AA55" s="232">
        <v>12</v>
      </c>
      <c r="AB55" s="232">
        <v>0</v>
      </c>
      <c r="AC55" s="232">
        <v>36</v>
      </c>
      <c r="AZ55" s="232">
        <v>1</v>
      </c>
      <c r="BA55" s="232">
        <f>IF(AZ55=1,G55,0)</f>
        <v>0</v>
      </c>
      <c r="BB55" s="232">
        <f>IF(AZ55=2,G55,0)</f>
        <v>0</v>
      </c>
      <c r="BC55" s="232">
        <f>IF(AZ55=3,G55,0)</f>
        <v>0</v>
      </c>
      <c r="BD55" s="232">
        <f>IF(AZ55=4,G55,0)</f>
        <v>0</v>
      </c>
      <c r="BE55" s="232">
        <f>IF(AZ55=5,G55,0)</f>
        <v>0</v>
      </c>
      <c r="CA55" s="257">
        <v>12</v>
      </c>
      <c r="CB55" s="257">
        <v>0</v>
      </c>
    </row>
    <row r="56" spans="1:80" ht="20.399999999999999">
      <c r="A56" s="258">
        <v>37</v>
      </c>
      <c r="B56" s="259" t="s">
        <v>1567</v>
      </c>
      <c r="C56" s="260" t="s">
        <v>1568</v>
      </c>
      <c r="D56" s="261" t="s">
        <v>100</v>
      </c>
      <c r="E56" s="262">
        <v>8</v>
      </c>
      <c r="F56" s="262">
        <v>0</v>
      </c>
      <c r="G56" s="263">
        <f>E56*F56</f>
        <v>0</v>
      </c>
      <c r="H56" s="264">
        <v>0</v>
      </c>
      <c r="I56" s="265">
        <f>E56*H56</f>
        <v>0</v>
      </c>
      <c r="J56" s="264"/>
      <c r="K56" s="265">
        <f>E56*J56</f>
        <v>0</v>
      </c>
      <c r="O56" s="257">
        <v>2</v>
      </c>
      <c r="AA56" s="232">
        <v>12</v>
      </c>
      <c r="AB56" s="232">
        <v>0</v>
      </c>
      <c r="AC56" s="232">
        <v>37</v>
      </c>
      <c r="AZ56" s="232">
        <v>1</v>
      </c>
      <c r="BA56" s="232">
        <f>IF(AZ56=1,G56,0)</f>
        <v>0</v>
      </c>
      <c r="BB56" s="232">
        <f>IF(AZ56=2,G56,0)</f>
        <v>0</v>
      </c>
      <c r="BC56" s="232">
        <f>IF(AZ56=3,G56,0)</f>
        <v>0</v>
      </c>
      <c r="BD56" s="232">
        <f>IF(AZ56=4,G56,0)</f>
        <v>0</v>
      </c>
      <c r="BE56" s="232">
        <f>IF(AZ56=5,G56,0)</f>
        <v>0</v>
      </c>
      <c r="CA56" s="257">
        <v>12</v>
      </c>
      <c r="CB56" s="257">
        <v>0</v>
      </c>
    </row>
    <row r="57" spans="1:80">
      <c r="A57" s="275"/>
      <c r="B57" s="276" t="s">
        <v>101</v>
      </c>
      <c r="C57" s="277" t="s">
        <v>1562</v>
      </c>
      <c r="D57" s="278"/>
      <c r="E57" s="279"/>
      <c r="F57" s="280"/>
      <c r="G57" s="281">
        <f>SUM(G53:G56)</f>
        <v>0</v>
      </c>
      <c r="H57" s="282"/>
      <c r="I57" s="283">
        <f>SUM(I53:I56)</f>
        <v>0</v>
      </c>
      <c r="J57" s="282"/>
      <c r="K57" s="283">
        <f>SUM(K53:K56)</f>
        <v>0</v>
      </c>
      <c r="O57" s="257">
        <v>4</v>
      </c>
      <c r="BA57" s="284">
        <f>SUM(BA53:BA56)</f>
        <v>0</v>
      </c>
      <c r="BB57" s="284">
        <f>SUM(BB53:BB56)</f>
        <v>0</v>
      </c>
      <c r="BC57" s="284">
        <f>SUM(BC53:BC56)</f>
        <v>0</v>
      </c>
      <c r="BD57" s="284">
        <f>SUM(BD53:BD56)</f>
        <v>0</v>
      </c>
      <c r="BE57" s="284">
        <f>SUM(BE53:BE56)</f>
        <v>0</v>
      </c>
    </row>
    <row r="58" spans="1:80">
      <c r="A58" s="247" t="s">
        <v>97</v>
      </c>
      <c r="B58" s="248" t="s">
        <v>1569</v>
      </c>
      <c r="C58" s="249" t="s">
        <v>1570</v>
      </c>
      <c r="D58" s="250"/>
      <c r="E58" s="251"/>
      <c r="F58" s="251"/>
      <c r="G58" s="252"/>
      <c r="H58" s="253"/>
      <c r="I58" s="254"/>
      <c r="J58" s="255"/>
      <c r="K58" s="256"/>
      <c r="O58" s="257">
        <v>1</v>
      </c>
    </row>
    <row r="59" spans="1:80" ht="20.399999999999999">
      <c r="A59" s="258">
        <v>38</v>
      </c>
      <c r="B59" s="259" t="s">
        <v>1572</v>
      </c>
      <c r="C59" s="260" t="s">
        <v>1573</v>
      </c>
      <c r="D59" s="261" t="s">
        <v>100</v>
      </c>
      <c r="E59" s="262">
        <v>8</v>
      </c>
      <c r="F59" s="262">
        <v>0</v>
      </c>
      <c r="G59" s="263">
        <f>E59*F59</f>
        <v>0</v>
      </c>
      <c r="H59" s="264">
        <v>0</v>
      </c>
      <c r="I59" s="265">
        <f>E59*H59</f>
        <v>0</v>
      </c>
      <c r="J59" s="264"/>
      <c r="K59" s="265">
        <f>E59*J59</f>
        <v>0</v>
      </c>
      <c r="O59" s="257">
        <v>2</v>
      </c>
      <c r="AA59" s="232">
        <v>12</v>
      </c>
      <c r="AB59" s="232">
        <v>0</v>
      </c>
      <c r="AC59" s="232">
        <v>38</v>
      </c>
      <c r="AZ59" s="232">
        <v>1</v>
      </c>
      <c r="BA59" s="232">
        <f>IF(AZ59=1,G59,0)</f>
        <v>0</v>
      </c>
      <c r="BB59" s="232">
        <f>IF(AZ59=2,G59,0)</f>
        <v>0</v>
      </c>
      <c r="BC59" s="232">
        <f>IF(AZ59=3,G59,0)</f>
        <v>0</v>
      </c>
      <c r="BD59" s="232">
        <f>IF(AZ59=4,G59,0)</f>
        <v>0</v>
      </c>
      <c r="BE59" s="232">
        <f>IF(AZ59=5,G59,0)</f>
        <v>0</v>
      </c>
      <c r="CA59" s="257">
        <v>12</v>
      </c>
      <c r="CB59" s="257">
        <v>0</v>
      </c>
    </row>
    <row r="60" spans="1:80">
      <c r="A60" s="275"/>
      <c r="B60" s="276" t="s">
        <v>101</v>
      </c>
      <c r="C60" s="277" t="s">
        <v>1571</v>
      </c>
      <c r="D60" s="278"/>
      <c r="E60" s="279"/>
      <c r="F60" s="280"/>
      <c r="G60" s="281">
        <f>SUM(G58:G59)</f>
        <v>0</v>
      </c>
      <c r="H60" s="282"/>
      <c r="I60" s="283">
        <f>SUM(I58:I59)</f>
        <v>0</v>
      </c>
      <c r="J60" s="282"/>
      <c r="K60" s="283">
        <f>SUM(K58:K59)</f>
        <v>0</v>
      </c>
      <c r="O60" s="257">
        <v>4</v>
      </c>
      <c r="BA60" s="284">
        <f>SUM(BA58:BA59)</f>
        <v>0</v>
      </c>
      <c r="BB60" s="284">
        <f>SUM(BB58:BB59)</f>
        <v>0</v>
      </c>
      <c r="BC60" s="284">
        <f>SUM(BC58:BC59)</f>
        <v>0</v>
      </c>
      <c r="BD60" s="284">
        <f>SUM(BD58:BD59)</f>
        <v>0</v>
      </c>
      <c r="BE60" s="284">
        <f>SUM(BE58:BE59)</f>
        <v>0</v>
      </c>
    </row>
    <row r="61" spans="1:80">
      <c r="A61" s="247" t="s">
        <v>97</v>
      </c>
      <c r="B61" s="248" t="s">
        <v>1574</v>
      </c>
      <c r="C61" s="249" t="s">
        <v>1575</v>
      </c>
      <c r="D61" s="250"/>
      <c r="E61" s="251"/>
      <c r="F61" s="251"/>
      <c r="G61" s="252"/>
      <c r="H61" s="253"/>
      <c r="I61" s="254"/>
      <c r="J61" s="255"/>
      <c r="K61" s="256"/>
      <c r="O61" s="257">
        <v>1</v>
      </c>
    </row>
    <row r="62" spans="1:80">
      <c r="A62" s="258">
        <v>39</v>
      </c>
      <c r="B62" s="259" t="s">
        <v>1577</v>
      </c>
      <c r="C62" s="260" t="s">
        <v>1578</v>
      </c>
      <c r="D62" s="261" t="s">
        <v>100</v>
      </c>
      <c r="E62" s="262">
        <v>3</v>
      </c>
      <c r="F62" s="262">
        <v>0</v>
      </c>
      <c r="G62" s="263">
        <f>E62*F62</f>
        <v>0</v>
      </c>
      <c r="H62" s="264">
        <v>0</v>
      </c>
      <c r="I62" s="265">
        <f>E62*H62</f>
        <v>0</v>
      </c>
      <c r="J62" s="264"/>
      <c r="K62" s="265">
        <f>E62*J62</f>
        <v>0</v>
      </c>
      <c r="O62" s="257">
        <v>2</v>
      </c>
      <c r="AA62" s="232">
        <v>12</v>
      </c>
      <c r="AB62" s="232">
        <v>0</v>
      </c>
      <c r="AC62" s="232">
        <v>39</v>
      </c>
      <c r="AZ62" s="232">
        <v>1</v>
      </c>
      <c r="BA62" s="232">
        <f>IF(AZ62=1,G62,0)</f>
        <v>0</v>
      </c>
      <c r="BB62" s="232">
        <f>IF(AZ62=2,G62,0)</f>
        <v>0</v>
      </c>
      <c r="BC62" s="232">
        <f>IF(AZ62=3,G62,0)</f>
        <v>0</v>
      </c>
      <c r="BD62" s="232">
        <f>IF(AZ62=4,G62,0)</f>
        <v>0</v>
      </c>
      <c r="BE62" s="232">
        <f>IF(AZ62=5,G62,0)</f>
        <v>0</v>
      </c>
      <c r="CA62" s="257">
        <v>12</v>
      </c>
      <c r="CB62" s="257">
        <v>0</v>
      </c>
    </row>
    <row r="63" spans="1:80">
      <c r="A63" s="275"/>
      <c r="B63" s="276" t="s">
        <v>101</v>
      </c>
      <c r="C63" s="277" t="s">
        <v>1576</v>
      </c>
      <c r="D63" s="278"/>
      <c r="E63" s="279"/>
      <c r="F63" s="280"/>
      <c r="G63" s="281">
        <f>SUM(G61:G62)</f>
        <v>0</v>
      </c>
      <c r="H63" s="282"/>
      <c r="I63" s="283">
        <f>SUM(I61:I62)</f>
        <v>0</v>
      </c>
      <c r="J63" s="282"/>
      <c r="K63" s="283">
        <f>SUM(K61:K62)</f>
        <v>0</v>
      </c>
      <c r="O63" s="257">
        <v>4</v>
      </c>
      <c r="BA63" s="284">
        <f>SUM(BA61:BA62)</f>
        <v>0</v>
      </c>
      <c r="BB63" s="284">
        <f>SUM(BB61:BB62)</f>
        <v>0</v>
      </c>
      <c r="BC63" s="284">
        <f>SUM(BC61:BC62)</f>
        <v>0</v>
      </c>
      <c r="BD63" s="284">
        <f>SUM(BD61:BD62)</f>
        <v>0</v>
      </c>
      <c r="BE63" s="284">
        <f>SUM(BE61:BE62)</f>
        <v>0</v>
      </c>
    </row>
    <row r="64" spans="1:80">
      <c r="A64" s="247" t="s">
        <v>97</v>
      </c>
      <c r="B64" s="248" t="s">
        <v>1579</v>
      </c>
      <c r="C64" s="249" t="s">
        <v>1580</v>
      </c>
      <c r="D64" s="250"/>
      <c r="E64" s="251"/>
      <c r="F64" s="251"/>
      <c r="G64" s="252"/>
      <c r="H64" s="253"/>
      <c r="I64" s="254"/>
      <c r="J64" s="255"/>
      <c r="K64" s="256"/>
      <c r="O64" s="257">
        <v>1</v>
      </c>
    </row>
    <row r="65" spans="1:80">
      <c r="A65" s="258">
        <v>40</v>
      </c>
      <c r="B65" s="259" t="s">
        <v>1582</v>
      </c>
      <c r="C65" s="260" t="s">
        <v>1583</v>
      </c>
      <c r="D65" s="261" t="s">
        <v>100</v>
      </c>
      <c r="E65" s="262">
        <v>19</v>
      </c>
      <c r="F65" s="262">
        <v>0</v>
      </c>
      <c r="G65" s="263">
        <f>E65*F65</f>
        <v>0</v>
      </c>
      <c r="H65" s="264">
        <v>0</v>
      </c>
      <c r="I65" s="265">
        <f>E65*H65</f>
        <v>0</v>
      </c>
      <c r="J65" s="264"/>
      <c r="K65" s="265">
        <f>E65*J65</f>
        <v>0</v>
      </c>
      <c r="O65" s="257">
        <v>2</v>
      </c>
      <c r="AA65" s="232">
        <v>12</v>
      </c>
      <c r="AB65" s="232">
        <v>0</v>
      </c>
      <c r="AC65" s="232">
        <v>40</v>
      </c>
      <c r="AZ65" s="232">
        <v>1</v>
      </c>
      <c r="BA65" s="232">
        <f>IF(AZ65=1,G65,0)</f>
        <v>0</v>
      </c>
      <c r="BB65" s="232">
        <f>IF(AZ65=2,G65,0)</f>
        <v>0</v>
      </c>
      <c r="BC65" s="232">
        <f>IF(AZ65=3,G65,0)</f>
        <v>0</v>
      </c>
      <c r="BD65" s="232">
        <f>IF(AZ65=4,G65,0)</f>
        <v>0</v>
      </c>
      <c r="BE65" s="232">
        <f>IF(AZ65=5,G65,0)</f>
        <v>0</v>
      </c>
      <c r="CA65" s="257">
        <v>12</v>
      </c>
      <c r="CB65" s="257">
        <v>0</v>
      </c>
    </row>
    <row r="66" spans="1:80" ht="20.399999999999999">
      <c r="A66" s="258">
        <v>41</v>
      </c>
      <c r="B66" s="259" t="s">
        <v>1584</v>
      </c>
      <c r="C66" s="260" t="s">
        <v>1585</v>
      </c>
      <c r="D66" s="261" t="s">
        <v>100</v>
      </c>
      <c r="E66" s="262">
        <v>5</v>
      </c>
      <c r="F66" s="262">
        <v>0</v>
      </c>
      <c r="G66" s="263">
        <f>E66*F66</f>
        <v>0</v>
      </c>
      <c r="H66" s="264">
        <v>0</v>
      </c>
      <c r="I66" s="265">
        <f>E66*H66</f>
        <v>0</v>
      </c>
      <c r="J66" s="264"/>
      <c r="K66" s="265">
        <f>E66*J66</f>
        <v>0</v>
      </c>
      <c r="O66" s="257">
        <v>2</v>
      </c>
      <c r="AA66" s="232">
        <v>12</v>
      </c>
      <c r="AB66" s="232">
        <v>0</v>
      </c>
      <c r="AC66" s="232">
        <v>41</v>
      </c>
      <c r="AZ66" s="232">
        <v>1</v>
      </c>
      <c r="BA66" s="232">
        <f>IF(AZ66=1,G66,0)</f>
        <v>0</v>
      </c>
      <c r="BB66" s="232">
        <f>IF(AZ66=2,G66,0)</f>
        <v>0</v>
      </c>
      <c r="BC66" s="232">
        <f>IF(AZ66=3,G66,0)</f>
        <v>0</v>
      </c>
      <c r="BD66" s="232">
        <f>IF(AZ66=4,G66,0)</f>
        <v>0</v>
      </c>
      <c r="BE66" s="232">
        <f>IF(AZ66=5,G66,0)</f>
        <v>0</v>
      </c>
      <c r="CA66" s="257">
        <v>12</v>
      </c>
      <c r="CB66" s="257">
        <v>0</v>
      </c>
    </row>
    <row r="67" spans="1:80" ht="20.399999999999999">
      <c r="A67" s="258">
        <v>42</v>
      </c>
      <c r="B67" s="259" t="s">
        <v>1586</v>
      </c>
      <c r="C67" s="260" t="s">
        <v>1587</v>
      </c>
      <c r="D67" s="261" t="s">
        <v>100</v>
      </c>
      <c r="E67" s="262">
        <v>3</v>
      </c>
      <c r="F67" s="262">
        <v>0</v>
      </c>
      <c r="G67" s="263">
        <f>E67*F67</f>
        <v>0</v>
      </c>
      <c r="H67" s="264">
        <v>0</v>
      </c>
      <c r="I67" s="265">
        <f>E67*H67</f>
        <v>0</v>
      </c>
      <c r="J67" s="264"/>
      <c r="K67" s="265">
        <f>E67*J67</f>
        <v>0</v>
      </c>
      <c r="O67" s="257">
        <v>2</v>
      </c>
      <c r="AA67" s="232">
        <v>12</v>
      </c>
      <c r="AB67" s="232">
        <v>0</v>
      </c>
      <c r="AC67" s="232">
        <v>42</v>
      </c>
      <c r="AZ67" s="232">
        <v>1</v>
      </c>
      <c r="BA67" s="232">
        <f>IF(AZ67=1,G67,0)</f>
        <v>0</v>
      </c>
      <c r="BB67" s="232">
        <f>IF(AZ67=2,G67,0)</f>
        <v>0</v>
      </c>
      <c r="BC67" s="232">
        <f>IF(AZ67=3,G67,0)</f>
        <v>0</v>
      </c>
      <c r="BD67" s="232">
        <f>IF(AZ67=4,G67,0)</f>
        <v>0</v>
      </c>
      <c r="BE67" s="232">
        <f>IF(AZ67=5,G67,0)</f>
        <v>0</v>
      </c>
      <c r="CA67" s="257">
        <v>12</v>
      </c>
      <c r="CB67" s="257">
        <v>0</v>
      </c>
    </row>
    <row r="68" spans="1:80">
      <c r="A68" s="275"/>
      <c r="B68" s="276" t="s">
        <v>101</v>
      </c>
      <c r="C68" s="277" t="s">
        <v>1581</v>
      </c>
      <c r="D68" s="278"/>
      <c r="E68" s="279"/>
      <c r="F68" s="280"/>
      <c r="G68" s="281">
        <f>SUM(G64:G67)</f>
        <v>0</v>
      </c>
      <c r="H68" s="282"/>
      <c r="I68" s="283">
        <f>SUM(I64:I67)</f>
        <v>0</v>
      </c>
      <c r="J68" s="282"/>
      <c r="K68" s="283">
        <f>SUM(K64:K67)</f>
        <v>0</v>
      </c>
      <c r="O68" s="257">
        <v>4</v>
      </c>
      <c r="BA68" s="284">
        <f>SUM(BA64:BA67)</f>
        <v>0</v>
      </c>
      <c r="BB68" s="284">
        <f>SUM(BB64:BB67)</f>
        <v>0</v>
      </c>
      <c r="BC68" s="284">
        <f>SUM(BC64:BC67)</f>
        <v>0</v>
      </c>
      <c r="BD68" s="284">
        <f>SUM(BD64:BD67)</f>
        <v>0</v>
      </c>
      <c r="BE68" s="284">
        <f>SUM(BE64:BE67)</f>
        <v>0</v>
      </c>
    </row>
    <row r="69" spans="1:80">
      <c r="A69" s="247" t="s">
        <v>97</v>
      </c>
      <c r="B69" s="248" t="s">
        <v>1588</v>
      </c>
      <c r="C69" s="249" t="s">
        <v>1589</v>
      </c>
      <c r="D69" s="250"/>
      <c r="E69" s="251"/>
      <c r="F69" s="251"/>
      <c r="G69" s="252"/>
      <c r="H69" s="253"/>
      <c r="I69" s="254"/>
      <c r="J69" s="255"/>
      <c r="K69" s="256"/>
      <c r="O69" s="257">
        <v>1</v>
      </c>
    </row>
    <row r="70" spans="1:80" ht="20.399999999999999">
      <c r="A70" s="258">
        <v>43</v>
      </c>
      <c r="B70" s="259" t="s">
        <v>1591</v>
      </c>
      <c r="C70" s="260" t="s">
        <v>1592</v>
      </c>
      <c r="D70" s="261" t="s">
        <v>100</v>
      </c>
      <c r="E70" s="262">
        <v>8</v>
      </c>
      <c r="F70" s="262">
        <v>0</v>
      </c>
      <c r="G70" s="263">
        <f>E70*F70</f>
        <v>0</v>
      </c>
      <c r="H70" s="264">
        <v>0</v>
      </c>
      <c r="I70" s="265">
        <f>E70*H70</f>
        <v>0</v>
      </c>
      <c r="J70" s="264"/>
      <c r="K70" s="265">
        <f>E70*J70</f>
        <v>0</v>
      </c>
      <c r="O70" s="257">
        <v>2</v>
      </c>
      <c r="AA70" s="232">
        <v>12</v>
      </c>
      <c r="AB70" s="232">
        <v>0</v>
      </c>
      <c r="AC70" s="232">
        <v>43</v>
      </c>
      <c r="AZ70" s="232">
        <v>1</v>
      </c>
      <c r="BA70" s="232">
        <f>IF(AZ70=1,G70,0)</f>
        <v>0</v>
      </c>
      <c r="BB70" s="232">
        <f>IF(AZ70=2,G70,0)</f>
        <v>0</v>
      </c>
      <c r="BC70" s="232">
        <f>IF(AZ70=3,G70,0)</f>
        <v>0</v>
      </c>
      <c r="BD70" s="232">
        <f>IF(AZ70=4,G70,0)</f>
        <v>0</v>
      </c>
      <c r="BE70" s="232">
        <f>IF(AZ70=5,G70,0)</f>
        <v>0</v>
      </c>
      <c r="CA70" s="257">
        <v>12</v>
      </c>
      <c r="CB70" s="257">
        <v>0</v>
      </c>
    </row>
    <row r="71" spans="1:80" ht="20.399999999999999">
      <c r="A71" s="258">
        <v>44</v>
      </c>
      <c r="B71" s="259" t="s">
        <v>1593</v>
      </c>
      <c r="C71" s="260" t="s">
        <v>1594</v>
      </c>
      <c r="D71" s="261" t="s">
        <v>100</v>
      </c>
      <c r="E71" s="262">
        <v>2</v>
      </c>
      <c r="F71" s="262">
        <v>0</v>
      </c>
      <c r="G71" s="263">
        <f>E71*F71</f>
        <v>0</v>
      </c>
      <c r="H71" s="264">
        <v>0</v>
      </c>
      <c r="I71" s="265">
        <f>E71*H71</f>
        <v>0</v>
      </c>
      <c r="J71" s="264"/>
      <c r="K71" s="265">
        <f>E71*J71</f>
        <v>0</v>
      </c>
      <c r="O71" s="257">
        <v>2</v>
      </c>
      <c r="AA71" s="232">
        <v>12</v>
      </c>
      <c r="AB71" s="232">
        <v>0</v>
      </c>
      <c r="AC71" s="232">
        <v>44</v>
      </c>
      <c r="AZ71" s="232">
        <v>1</v>
      </c>
      <c r="BA71" s="232">
        <f>IF(AZ71=1,G71,0)</f>
        <v>0</v>
      </c>
      <c r="BB71" s="232">
        <f>IF(AZ71=2,G71,0)</f>
        <v>0</v>
      </c>
      <c r="BC71" s="232">
        <f>IF(AZ71=3,G71,0)</f>
        <v>0</v>
      </c>
      <c r="BD71" s="232">
        <f>IF(AZ71=4,G71,0)</f>
        <v>0</v>
      </c>
      <c r="BE71" s="232">
        <f>IF(AZ71=5,G71,0)</f>
        <v>0</v>
      </c>
      <c r="CA71" s="257">
        <v>12</v>
      </c>
      <c r="CB71" s="257">
        <v>0</v>
      </c>
    </row>
    <row r="72" spans="1:80">
      <c r="A72" s="275"/>
      <c r="B72" s="276" t="s">
        <v>101</v>
      </c>
      <c r="C72" s="277" t="s">
        <v>1590</v>
      </c>
      <c r="D72" s="278"/>
      <c r="E72" s="279"/>
      <c r="F72" s="280"/>
      <c r="G72" s="281">
        <f>SUM(G69:G71)</f>
        <v>0</v>
      </c>
      <c r="H72" s="282"/>
      <c r="I72" s="283">
        <f>SUM(I69:I71)</f>
        <v>0</v>
      </c>
      <c r="J72" s="282"/>
      <c r="K72" s="283">
        <f>SUM(K69:K71)</f>
        <v>0</v>
      </c>
      <c r="O72" s="257">
        <v>4</v>
      </c>
      <c r="BA72" s="284">
        <f>SUM(BA69:BA71)</f>
        <v>0</v>
      </c>
      <c r="BB72" s="284">
        <f>SUM(BB69:BB71)</f>
        <v>0</v>
      </c>
      <c r="BC72" s="284">
        <f>SUM(BC69:BC71)</f>
        <v>0</v>
      </c>
      <c r="BD72" s="284">
        <f>SUM(BD69:BD71)</f>
        <v>0</v>
      </c>
      <c r="BE72" s="284">
        <f>SUM(BE69:BE71)</f>
        <v>0</v>
      </c>
    </row>
    <row r="73" spans="1:80">
      <c r="A73" s="247" t="s">
        <v>97</v>
      </c>
      <c r="B73" s="248" t="s">
        <v>1595</v>
      </c>
      <c r="C73" s="249" t="s">
        <v>1596</v>
      </c>
      <c r="D73" s="250"/>
      <c r="E73" s="251"/>
      <c r="F73" s="251"/>
      <c r="G73" s="252"/>
      <c r="H73" s="253"/>
      <c r="I73" s="254"/>
      <c r="J73" s="255"/>
      <c r="K73" s="256"/>
      <c r="O73" s="257">
        <v>1</v>
      </c>
    </row>
    <row r="74" spans="1:80">
      <c r="A74" s="258">
        <v>45</v>
      </c>
      <c r="B74" s="259" t="s">
        <v>1598</v>
      </c>
      <c r="C74" s="260" t="s">
        <v>1599</v>
      </c>
      <c r="D74" s="261" t="s">
        <v>100</v>
      </c>
      <c r="E74" s="262">
        <v>8</v>
      </c>
      <c r="F74" s="262">
        <v>0</v>
      </c>
      <c r="G74" s="263">
        <f>E74*F74</f>
        <v>0</v>
      </c>
      <c r="H74" s="264">
        <v>0</v>
      </c>
      <c r="I74" s="265">
        <f>E74*H74</f>
        <v>0</v>
      </c>
      <c r="J74" s="264"/>
      <c r="K74" s="265">
        <f>E74*J74</f>
        <v>0</v>
      </c>
      <c r="O74" s="257">
        <v>2</v>
      </c>
      <c r="AA74" s="232">
        <v>12</v>
      </c>
      <c r="AB74" s="232">
        <v>0</v>
      </c>
      <c r="AC74" s="232">
        <v>45</v>
      </c>
      <c r="AZ74" s="232">
        <v>1</v>
      </c>
      <c r="BA74" s="232">
        <f>IF(AZ74=1,G74,0)</f>
        <v>0</v>
      </c>
      <c r="BB74" s="232">
        <f>IF(AZ74=2,G74,0)</f>
        <v>0</v>
      </c>
      <c r="BC74" s="232">
        <f>IF(AZ74=3,G74,0)</f>
        <v>0</v>
      </c>
      <c r="BD74" s="232">
        <f>IF(AZ74=4,G74,0)</f>
        <v>0</v>
      </c>
      <c r="BE74" s="232">
        <f>IF(AZ74=5,G74,0)</f>
        <v>0</v>
      </c>
      <c r="CA74" s="257">
        <v>12</v>
      </c>
      <c r="CB74" s="257">
        <v>0</v>
      </c>
    </row>
    <row r="75" spans="1:80">
      <c r="A75" s="258">
        <v>46</v>
      </c>
      <c r="B75" s="259" t="s">
        <v>1600</v>
      </c>
      <c r="C75" s="260" t="s">
        <v>1601</v>
      </c>
      <c r="D75" s="261" t="s">
        <v>100</v>
      </c>
      <c r="E75" s="262">
        <v>6</v>
      </c>
      <c r="F75" s="262">
        <v>0</v>
      </c>
      <c r="G75" s="263">
        <f>E75*F75</f>
        <v>0</v>
      </c>
      <c r="H75" s="264">
        <v>0</v>
      </c>
      <c r="I75" s="265">
        <f>E75*H75</f>
        <v>0</v>
      </c>
      <c r="J75" s="264"/>
      <c r="K75" s="265">
        <f>E75*J75</f>
        <v>0</v>
      </c>
      <c r="O75" s="257">
        <v>2</v>
      </c>
      <c r="AA75" s="232">
        <v>12</v>
      </c>
      <c r="AB75" s="232">
        <v>0</v>
      </c>
      <c r="AC75" s="232">
        <v>46</v>
      </c>
      <c r="AZ75" s="232">
        <v>1</v>
      </c>
      <c r="BA75" s="232">
        <f>IF(AZ75=1,G75,0)</f>
        <v>0</v>
      </c>
      <c r="BB75" s="232">
        <f>IF(AZ75=2,G75,0)</f>
        <v>0</v>
      </c>
      <c r="BC75" s="232">
        <f>IF(AZ75=3,G75,0)</f>
        <v>0</v>
      </c>
      <c r="BD75" s="232">
        <f>IF(AZ75=4,G75,0)</f>
        <v>0</v>
      </c>
      <c r="BE75" s="232">
        <f>IF(AZ75=5,G75,0)</f>
        <v>0</v>
      </c>
      <c r="CA75" s="257">
        <v>12</v>
      </c>
      <c r="CB75" s="257">
        <v>0</v>
      </c>
    </row>
    <row r="76" spans="1:80">
      <c r="A76" s="275"/>
      <c r="B76" s="276" t="s">
        <v>101</v>
      </c>
      <c r="C76" s="277" t="s">
        <v>1597</v>
      </c>
      <c r="D76" s="278"/>
      <c r="E76" s="279"/>
      <c r="F76" s="280"/>
      <c r="G76" s="281">
        <f>SUM(G73:G75)</f>
        <v>0</v>
      </c>
      <c r="H76" s="282"/>
      <c r="I76" s="283">
        <f>SUM(I73:I75)</f>
        <v>0</v>
      </c>
      <c r="J76" s="282"/>
      <c r="K76" s="283">
        <f>SUM(K73:K75)</f>
        <v>0</v>
      </c>
      <c r="O76" s="257">
        <v>4</v>
      </c>
      <c r="BA76" s="284">
        <f>SUM(BA73:BA75)</f>
        <v>0</v>
      </c>
      <c r="BB76" s="284">
        <f>SUM(BB73:BB75)</f>
        <v>0</v>
      </c>
      <c r="BC76" s="284">
        <f>SUM(BC73:BC75)</f>
        <v>0</v>
      </c>
      <c r="BD76" s="284">
        <f>SUM(BD73:BD75)</f>
        <v>0</v>
      </c>
      <c r="BE76" s="284">
        <f>SUM(BE73:BE75)</f>
        <v>0</v>
      </c>
    </row>
    <row r="77" spans="1:80">
      <c r="A77" s="247" t="s">
        <v>97</v>
      </c>
      <c r="B77" s="248" t="s">
        <v>1602</v>
      </c>
      <c r="C77" s="249" t="s">
        <v>1603</v>
      </c>
      <c r="D77" s="250"/>
      <c r="E77" s="251"/>
      <c r="F77" s="251"/>
      <c r="G77" s="252"/>
      <c r="H77" s="253"/>
      <c r="I77" s="254"/>
      <c r="J77" s="255"/>
      <c r="K77" s="256"/>
      <c r="O77" s="257">
        <v>1</v>
      </c>
    </row>
    <row r="78" spans="1:80" ht="20.399999999999999">
      <c r="A78" s="258">
        <v>47</v>
      </c>
      <c r="B78" s="259" t="s">
        <v>1605</v>
      </c>
      <c r="C78" s="260" t="s">
        <v>1606</v>
      </c>
      <c r="D78" s="261" t="s">
        <v>100</v>
      </c>
      <c r="E78" s="262">
        <v>15</v>
      </c>
      <c r="F78" s="262">
        <v>0</v>
      </c>
      <c r="G78" s="263">
        <f>E78*F78</f>
        <v>0</v>
      </c>
      <c r="H78" s="264">
        <v>0</v>
      </c>
      <c r="I78" s="265">
        <f>E78*H78</f>
        <v>0</v>
      </c>
      <c r="J78" s="264"/>
      <c r="K78" s="265">
        <f>E78*J78</f>
        <v>0</v>
      </c>
      <c r="O78" s="257">
        <v>2</v>
      </c>
      <c r="AA78" s="232">
        <v>12</v>
      </c>
      <c r="AB78" s="232">
        <v>0</v>
      </c>
      <c r="AC78" s="232">
        <v>47</v>
      </c>
      <c r="AZ78" s="232">
        <v>1</v>
      </c>
      <c r="BA78" s="232">
        <f>IF(AZ78=1,G78,0)</f>
        <v>0</v>
      </c>
      <c r="BB78" s="232">
        <f>IF(AZ78=2,G78,0)</f>
        <v>0</v>
      </c>
      <c r="BC78" s="232">
        <f>IF(AZ78=3,G78,0)</f>
        <v>0</v>
      </c>
      <c r="BD78" s="232">
        <f>IF(AZ78=4,G78,0)</f>
        <v>0</v>
      </c>
      <c r="BE78" s="232">
        <f>IF(AZ78=5,G78,0)</f>
        <v>0</v>
      </c>
      <c r="CA78" s="257">
        <v>12</v>
      </c>
      <c r="CB78" s="257">
        <v>0</v>
      </c>
    </row>
    <row r="79" spans="1:80" ht="20.399999999999999">
      <c r="A79" s="258">
        <v>48</v>
      </c>
      <c r="B79" s="259" t="s">
        <v>1607</v>
      </c>
      <c r="C79" s="260" t="s">
        <v>1608</v>
      </c>
      <c r="D79" s="261" t="s">
        <v>100</v>
      </c>
      <c r="E79" s="262">
        <v>37</v>
      </c>
      <c r="F79" s="262">
        <v>0</v>
      </c>
      <c r="G79" s="263">
        <f>E79*F79</f>
        <v>0</v>
      </c>
      <c r="H79" s="264">
        <v>0</v>
      </c>
      <c r="I79" s="265">
        <f>E79*H79</f>
        <v>0</v>
      </c>
      <c r="J79" s="264"/>
      <c r="K79" s="265">
        <f>E79*J79</f>
        <v>0</v>
      </c>
      <c r="O79" s="257">
        <v>2</v>
      </c>
      <c r="AA79" s="232">
        <v>12</v>
      </c>
      <c r="AB79" s="232">
        <v>0</v>
      </c>
      <c r="AC79" s="232">
        <v>48</v>
      </c>
      <c r="AZ79" s="232">
        <v>1</v>
      </c>
      <c r="BA79" s="232">
        <f>IF(AZ79=1,G79,0)</f>
        <v>0</v>
      </c>
      <c r="BB79" s="232">
        <f>IF(AZ79=2,G79,0)</f>
        <v>0</v>
      </c>
      <c r="BC79" s="232">
        <f>IF(AZ79=3,G79,0)</f>
        <v>0</v>
      </c>
      <c r="BD79" s="232">
        <f>IF(AZ79=4,G79,0)</f>
        <v>0</v>
      </c>
      <c r="BE79" s="232">
        <f>IF(AZ79=5,G79,0)</f>
        <v>0</v>
      </c>
      <c r="CA79" s="257">
        <v>12</v>
      </c>
      <c r="CB79" s="257">
        <v>0</v>
      </c>
    </row>
    <row r="80" spans="1:80">
      <c r="A80" s="275"/>
      <c r="B80" s="276" t="s">
        <v>101</v>
      </c>
      <c r="C80" s="277" t="s">
        <v>1604</v>
      </c>
      <c r="D80" s="278"/>
      <c r="E80" s="279"/>
      <c r="F80" s="280"/>
      <c r="G80" s="281">
        <f>SUM(G77:G79)</f>
        <v>0</v>
      </c>
      <c r="H80" s="282"/>
      <c r="I80" s="283">
        <f>SUM(I77:I79)</f>
        <v>0</v>
      </c>
      <c r="J80" s="282"/>
      <c r="K80" s="283">
        <f>SUM(K77:K79)</f>
        <v>0</v>
      </c>
      <c r="O80" s="257">
        <v>4</v>
      </c>
      <c r="BA80" s="284">
        <f>SUM(BA77:BA79)</f>
        <v>0</v>
      </c>
      <c r="BB80" s="284">
        <f>SUM(BB77:BB79)</f>
        <v>0</v>
      </c>
      <c r="BC80" s="284">
        <f>SUM(BC77:BC79)</f>
        <v>0</v>
      </c>
      <c r="BD80" s="284">
        <f>SUM(BD77:BD79)</f>
        <v>0</v>
      </c>
      <c r="BE80" s="284">
        <f>SUM(BE77:BE79)</f>
        <v>0</v>
      </c>
    </row>
    <row r="81" spans="1:80">
      <c r="A81" s="247" t="s">
        <v>97</v>
      </c>
      <c r="B81" s="248" t="s">
        <v>1609</v>
      </c>
      <c r="C81" s="249" t="s">
        <v>1610</v>
      </c>
      <c r="D81" s="250"/>
      <c r="E81" s="251"/>
      <c r="F81" s="251"/>
      <c r="G81" s="252"/>
      <c r="H81" s="253"/>
      <c r="I81" s="254"/>
      <c r="J81" s="255"/>
      <c r="K81" s="256"/>
      <c r="O81" s="257">
        <v>1</v>
      </c>
    </row>
    <row r="82" spans="1:80" ht="20.399999999999999">
      <c r="A82" s="258">
        <v>49</v>
      </c>
      <c r="B82" s="259" t="s">
        <v>288</v>
      </c>
      <c r="C82" s="260" t="s">
        <v>1612</v>
      </c>
      <c r="D82" s="261" t="s">
        <v>100</v>
      </c>
      <c r="E82" s="262">
        <v>4</v>
      </c>
      <c r="F82" s="262">
        <v>0</v>
      </c>
      <c r="G82" s="263">
        <f>E82*F82</f>
        <v>0</v>
      </c>
      <c r="H82" s="264">
        <v>0</v>
      </c>
      <c r="I82" s="265">
        <f>E82*H82</f>
        <v>0</v>
      </c>
      <c r="J82" s="264"/>
      <c r="K82" s="265">
        <f>E82*J82</f>
        <v>0</v>
      </c>
      <c r="O82" s="257">
        <v>2</v>
      </c>
      <c r="AA82" s="232">
        <v>12</v>
      </c>
      <c r="AB82" s="232">
        <v>0</v>
      </c>
      <c r="AC82" s="232">
        <v>49</v>
      </c>
      <c r="AZ82" s="232">
        <v>1</v>
      </c>
      <c r="BA82" s="232">
        <f>IF(AZ82=1,G82,0)</f>
        <v>0</v>
      </c>
      <c r="BB82" s="232">
        <f>IF(AZ82=2,G82,0)</f>
        <v>0</v>
      </c>
      <c r="BC82" s="232">
        <f>IF(AZ82=3,G82,0)</f>
        <v>0</v>
      </c>
      <c r="BD82" s="232">
        <f>IF(AZ82=4,G82,0)</f>
        <v>0</v>
      </c>
      <c r="BE82" s="232">
        <f>IF(AZ82=5,G82,0)</f>
        <v>0</v>
      </c>
      <c r="CA82" s="257">
        <v>12</v>
      </c>
      <c r="CB82" s="257">
        <v>0</v>
      </c>
    </row>
    <row r="83" spans="1:80">
      <c r="A83" s="275"/>
      <c r="B83" s="276" t="s">
        <v>101</v>
      </c>
      <c r="C83" s="277" t="s">
        <v>1611</v>
      </c>
      <c r="D83" s="278"/>
      <c r="E83" s="279"/>
      <c r="F83" s="280"/>
      <c r="G83" s="281">
        <f>SUM(G81:G82)</f>
        <v>0</v>
      </c>
      <c r="H83" s="282"/>
      <c r="I83" s="283">
        <f>SUM(I81:I82)</f>
        <v>0</v>
      </c>
      <c r="J83" s="282"/>
      <c r="K83" s="283">
        <f>SUM(K81:K82)</f>
        <v>0</v>
      </c>
      <c r="O83" s="257">
        <v>4</v>
      </c>
      <c r="BA83" s="284">
        <f>SUM(BA81:BA82)</f>
        <v>0</v>
      </c>
      <c r="BB83" s="284">
        <f>SUM(BB81:BB82)</f>
        <v>0</v>
      </c>
      <c r="BC83" s="284">
        <f>SUM(BC81:BC82)</f>
        <v>0</v>
      </c>
      <c r="BD83" s="284">
        <f>SUM(BD81:BD82)</f>
        <v>0</v>
      </c>
      <c r="BE83" s="284">
        <f>SUM(BE81:BE82)</f>
        <v>0</v>
      </c>
    </row>
    <row r="84" spans="1:80">
      <c r="A84" s="247" t="s">
        <v>97</v>
      </c>
      <c r="B84" s="248" t="s">
        <v>293</v>
      </c>
      <c r="C84" s="249" t="s">
        <v>1613</v>
      </c>
      <c r="D84" s="250"/>
      <c r="E84" s="251"/>
      <c r="F84" s="251"/>
      <c r="G84" s="252"/>
      <c r="H84" s="253"/>
      <c r="I84" s="254"/>
      <c r="J84" s="255"/>
      <c r="K84" s="256"/>
      <c r="O84" s="257">
        <v>1</v>
      </c>
    </row>
    <row r="85" spans="1:80" ht="20.399999999999999">
      <c r="A85" s="258">
        <v>50</v>
      </c>
      <c r="B85" s="259" t="s">
        <v>337</v>
      </c>
      <c r="C85" s="260" t="s">
        <v>1615</v>
      </c>
      <c r="D85" s="261" t="s">
        <v>100</v>
      </c>
      <c r="E85" s="262">
        <v>29</v>
      </c>
      <c r="F85" s="262">
        <v>0</v>
      </c>
      <c r="G85" s="263">
        <f>E85*F85</f>
        <v>0</v>
      </c>
      <c r="H85" s="264">
        <v>0</v>
      </c>
      <c r="I85" s="265">
        <f>E85*H85</f>
        <v>0</v>
      </c>
      <c r="J85" s="264"/>
      <c r="K85" s="265">
        <f>E85*J85</f>
        <v>0</v>
      </c>
      <c r="O85" s="257">
        <v>2</v>
      </c>
      <c r="AA85" s="232">
        <v>12</v>
      </c>
      <c r="AB85" s="232">
        <v>0</v>
      </c>
      <c r="AC85" s="232">
        <v>50</v>
      </c>
      <c r="AZ85" s="232">
        <v>1</v>
      </c>
      <c r="BA85" s="232">
        <f>IF(AZ85=1,G85,0)</f>
        <v>0</v>
      </c>
      <c r="BB85" s="232">
        <f>IF(AZ85=2,G85,0)</f>
        <v>0</v>
      </c>
      <c r="BC85" s="232">
        <f>IF(AZ85=3,G85,0)</f>
        <v>0</v>
      </c>
      <c r="BD85" s="232">
        <f>IF(AZ85=4,G85,0)</f>
        <v>0</v>
      </c>
      <c r="BE85" s="232">
        <f>IF(AZ85=5,G85,0)</f>
        <v>0</v>
      </c>
      <c r="CA85" s="257">
        <v>12</v>
      </c>
      <c r="CB85" s="257">
        <v>0</v>
      </c>
    </row>
    <row r="86" spans="1:80">
      <c r="A86" s="275"/>
      <c r="B86" s="276" t="s">
        <v>101</v>
      </c>
      <c r="C86" s="277" t="s">
        <v>1614</v>
      </c>
      <c r="D86" s="278"/>
      <c r="E86" s="279"/>
      <c r="F86" s="280"/>
      <c r="G86" s="281">
        <f>SUM(G84:G85)</f>
        <v>0</v>
      </c>
      <c r="H86" s="282"/>
      <c r="I86" s="283">
        <f>SUM(I84:I85)</f>
        <v>0</v>
      </c>
      <c r="J86" s="282"/>
      <c r="K86" s="283">
        <f>SUM(K84:K85)</f>
        <v>0</v>
      </c>
      <c r="O86" s="257">
        <v>4</v>
      </c>
      <c r="BA86" s="284">
        <f>SUM(BA84:BA85)</f>
        <v>0</v>
      </c>
      <c r="BB86" s="284">
        <f>SUM(BB84:BB85)</f>
        <v>0</v>
      </c>
      <c r="BC86" s="284">
        <f>SUM(BC84:BC85)</f>
        <v>0</v>
      </c>
      <c r="BD86" s="284">
        <f>SUM(BD84:BD85)</f>
        <v>0</v>
      </c>
      <c r="BE86" s="284">
        <f>SUM(BE84:BE85)</f>
        <v>0</v>
      </c>
    </row>
    <row r="87" spans="1:80">
      <c r="A87" s="247" t="s">
        <v>97</v>
      </c>
      <c r="B87" s="248" t="s">
        <v>391</v>
      </c>
      <c r="C87" s="249" t="s">
        <v>1616</v>
      </c>
      <c r="D87" s="250"/>
      <c r="E87" s="251"/>
      <c r="F87" s="251"/>
      <c r="G87" s="252"/>
      <c r="H87" s="253"/>
      <c r="I87" s="254"/>
      <c r="J87" s="255"/>
      <c r="K87" s="256"/>
      <c r="O87" s="257">
        <v>1</v>
      </c>
    </row>
    <row r="88" spans="1:80" ht="20.399999999999999">
      <c r="A88" s="258">
        <v>51</v>
      </c>
      <c r="B88" s="259" t="s">
        <v>406</v>
      </c>
      <c r="C88" s="260" t="s">
        <v>1618</v>
      </c>
      <c r="D88" s="261" t="s">
        <v>100</v>
      </c>
      <c r="E88" s="262">
        <v>54</v>
      </c>
      <c r="F88" s="262">
        <v>0</v>
      </c>
      <c r="G88" s="263">
        <f>E88*F88</f>
        <v>0</v>
      </c>
      <c r="H88" s="264">
        <v>0</v>
      </c>
      <c r="I88" s="265">
        <f>E88*H88</f>
        <v>0</v>
      </c>
      <c r="J88" s="264"/>
      <c r="K88" s="265">
        <f>E88*J88</f>
        <v>0</v>
      </c>
      <c r="O88" s="257">
        <v>2</v>
      </c>
      <c r="AA88" s="232">
        <v>12</v>
      </c>
      <c r="AB88" s="232">
        <v>0</v>
      </c>
      <c r="AC88" s="232">
        <v>51</v>
      </c>
      <c r="AZ88" s="232">
        <v>1</v>
      </c>
      <c r="BA88" s="232">
        <f>IF(AZ88=1,G88,0)</f>
        <v>0</v>
      </c>
      <c r="BB88" s="232">
        <f>IF(AZ88=2,G88,0)</f>
        <v>0</v>
      </c>
      <c r="BC88" s="232">
        <f>IF(AZ88=3,G88,0)</f>
        <v>0</v>
      </c>
      <c r="BD88" s="232">
        <f>IF(AZ88=4,G88,0)</f>
        <v>0</v>
      </c>
      <c r="BE88" s="232">
        <f>IF(AZ88=5,G88,0)</f>
        <v>0</v>
      </c>
      <c r="CA88" s="257">
        <v>12</v>
      </c>
      <c r="CB88" s="257">
        <v>0</v>
      </c>
    </row>
    <row r="89" spans="1:80" ht="20.399999999999999">
      <c r="A89" s="258">
        <v>52</v>
      </c>
      <c r="B89" s="259" t="s">
        <v>1619</v>
      </c>
      <c r="C89" s="260" t="s">
        <v>1620</v>
      </c>
      <c r="D89" s="261" t="s">
        <v>100</v>
      </c>
      <c r="E89" s="262">
        <v>3</v>
      </c>
      <c r="F89" s="262">
        <v>0</v>
      </c>
      <c r="G89" s="263">
        <f>E89*F89</f>
        <v>0</v>
      </c>
      <c r="H89" s="264">
        <v>0</v>
      </c>
      <c r="I89" s="265">
        <f>E89*H89</f>
        <v>0</v>
      </c>
      <c r="J89" s="264"/>
      <c r="K89" s="265">
        <f>E89*J89</f>
        <v>0</v>
      </c>
      <c r="O89" s="257">
        <v>2</v>
      </c>
      <c r="AA89" s="232">
        <v>12</v>
      </c>
      <c r="AB89" s="232">
        <v>0</v>
      </c>
      <c r="AC89" s="232">
        <v>52</v>
      </c>
      <c r="AZ89" s="232">
        <v>1</v>
      </c>
      <c r="BA89" s="232">
        <f>IF(AZ89=1,G89,0)</f>
        <v>0</v>
      </c>
      <c r="BB89" s="232">
        <f>IF(AZ89=2,G89,0)</f>
        <v>0</v>
      </c>
      <c r="BC89" s="232">
        <f>IF(AZ89=3,G89,0)</f>
        <v>0</v>
      </c>
      <c r="BD89" s="232">
        <f>IF(AZ89=4,G89,0)</f>
        <v>0</v>
      </c>
      <c r="BE89" s="232">
        <f>IF(AZ89=5,G89,0)</f>
        <v>0</v>
      </c>
      <c r="CA89" s="257">
        <v>12</v>
      </c>
      <c r="CB89" s="257">
        <v>0</v>
      </c>
    </row>
    <row r="90" spans="1:80" ht="20.399999999999999">
      <c r="A90" s="258">
        <v>53</v>
      </c>
      <c r="B90" s="259" t="s">
        <v>1621</v>
      </c>
      <c r="C90" s="260" t="s">
        <v>1622</v>
      </c>
      <c r="D90" s="261" t="s">
        <v>100</v>
      </c>
      <c r="E90" s="262">
        <v>4</v>
      </c>
      <c r="F90" s="262">
        <v>0</v>
      </c>
      <c r="G90" s="263">
        <f>E90*F90</f>
        <v>0</v>
      </c>
      <c r="H90" s="264">
        <v>0</v>
      </c>
      <c r="I90" s="265">
        <f>E90*H90</f>
        <v>0</v>
      </c>
      <c r="J90" s="264"/>
      <c r="K90" s="265">
        <f>E90*J90</f>
        <v>0</v>
      </c>
      <c r="O90" s="257">
        <v>2</v>
      </c>
      <c r="AA90" s="232">
        <v>12</v>
      </c>
      <c r="AB90" s="232">
        <v>0</v>
      </c>
      <c r="AC90" s="232">
        <v>53</v>
      </c>
      <c r="AZ90" s="232">
        <v>1</v>
      </c>
      <c r="BA90" s="232">
        <f>IF(AZ90=1,G90,0)</f>
        <v>0</v>
      </c>
      <c r="BB90" s="232">
        <f>IF(AZ90=2,G90,0)</f>
        <v>0</v>
      </c>
      <c r="BC90" s="232">
        <f>IF(AZ90=3,G90,0)</f>
        <v>0</v>
      </c>
      <c r="BD90" s="232">
        <f>IF(AZ90=4,G90,0)</f>
        <v>0</v>
      </c>
      <c r="BE90" s="232">
        <f>IF(AZ90=5,G90,0)</f>
        <v>0</v>
      </c>
      <c r="CA90" s="257">
        <v>12</v>
      </c>
      <c r="CB90" s="257">
        <v>0</v>
      </c>
    </row>
    <row r="91" spans="1:80">
      <c r="A91" s="258">
        <v>54</v>
      </c>
      <c r="B91" s="259" t="s">
        <v>1623</v>
      </c>
      <c r="C91" s="260" t="s">
        <v>1624</v>
      </c>
      <c r="D91" s="261" t="s">
        <v>100</v>
      </c>
      <c r="E91" s="262">
        <v>2</v>
      </c>
      <c r="F91" s="262">
        <v>0</v>
      </c>
      <c r="G91" s="263">
        <f>E91*F91</f>
        <v>0</v>
      </c>
      <c r="H91" s="264">
        <v>0</v>
      </c>
      <c r="I91" s="265">
        <f>E91*H91</f>
        <v>0</v>
      </c>
      <c r="J91" s="264"/>
      <c r="K91" s="265">
        <f>E91*J91</f>
        <v>0</v>
      </c>
      <c r="O91" s="257">
        <v>2</v>
      </c>
      <c r="AA91" s="232">
        <v>12</v>
      </c>
      <c r="AB91" s="232">
        <v>0</v>
      </c>
      <c r="AC91" s="232">
        <v>54</v>
      </c>
      <c r="AZ91" s="232">
        <v>1</v>
      </c>
      <c r="BA91" s="232">
        <f>IF(AZ91=1,G91,0)</f>
        <v>0</v>
      </c>
      <c r="BB91" s="232">
        <f>IF(AZ91=2,G91,0)</f>
        <v>0</v>
      </c>
      <c r="BC91" s="232">
        <f>IF(AZ91=3,G91,0)</f>
        <v>0</v>
      </c>
      <c r="BD91" s="232">
        <f>IF(AZ91=4,G91,0)</f>
        <v>0</v>
      </c>
      <c r="BE91" s="232">
        <f>IF(AZ91=5,G91,0)</f>
        <v>0</v>
      </c>
      <c r="CA91" s="257">
        <v>12</v>
      </c>
      <c r="CB91" s="257">
        <v>0</v>
      </c>
    </row>
    <row r="92" spans="1:80" ht="20.399999999999999">
      <c r="A92" s="258">
        <v>55</v>
      </c>
      <c r="B92" s="259" t="s">
        <v>1625</v>
      </c>
      <c r="C92" s="260" t="s">
        <v>1626</v>
      </c>
      <c r="D92" s="261" t="s">
        <v>100</v>
      </c>
      <c r="E92" s="262">
        <v>3</v>
      </c>
      <c r="F92" s="262">
        <v>0</v>
      </c>
      <c r="G92" s="263">
        <f>E92*F92</f>
        <v>0</v>
      </c>
      <c r="H92" s="264">
        <v>0</v>
      </c>
      <c r="I92" s="265">
        <f>E92*H92</f>
        <v>0</v>
      </c>
      <c r="J92" s="264"/>
      <c r="K92" s="265">
        <f>E92*J92</f>
        <v>0</v>
      </c>
      <c r="O92" s="257">
        <v>2</v>
      </c>
      <c r="AA92" s="232">
        <v>12</v>
      </c>
      <c r="AB92" s="232">
        <v>0</v>
      </c>
      <c r="AC92" s="232">
        <v>55</v>
      </c>
      <c r="AZ92" s="232">
        <v>1</v>
      </c>
      <c r="BA92" s="232">
        <f>IF(AZ92=1,G92,0)</f>
        <v>0</v>
      </c>
      <c r="BB92" s="232">
        <f>IF(AZ92=2,G92,0)</f>
        <v>0</v>
      </c>
      <c r="BC92" s="232">
        <f>IF(AZ92=3,G92,0)</f>
        <v>0</v>
      </c>
      <c r="BD92" s="232">
        <f>IF(AZ92=4,G92,0)</f>
        <v>0</v>
      </c>
      <c r="BE92" s="232">
        <f>IF(AZ92=5,G92,0)</f>
        <v>0</v>
      </c>
      <c r="CA92" s="257">
        <v>12</v>
      </c>
      <c r="CB92" s="257">
        <v>0</v>
      </c>
    </row>
    <row r="93" spans="1:80">
      <c r="A93" s="275"/>
      <c r="B93" s="276" t="s">
        <v>101</v>
      </c>
      <c r="C93" s="277" t="s">
        <v>1617</v>
      </c>
      <c r="D93" s="278"/>
      <c r="E93" s="279"/>
      <c r="F93" s="280"/>
      <c r="G93" s="281">
        <f>SUM(G87:G92)</f>
        <v>0</v>
      </c>
      <c r="H93" s="282"/>
      <c r="I93" s="283">
        <f>SUM(I87:I92)</f>
        <v>0</v>
      </c>
      <c r="J93" s="282"/>
      <c r="K93" s="283">
        <f>SUM(K87:K92)</f>
        <v>0</v>
      </c>
      <c r="O93" s="257">
        <v>4</v>
      </c>
      <c r="BA93" s="284">
        <f>SUM(BA87:BA92)</f>
        <v>0</v>
      </c>
      <c r="BB93" s="284">
        <f>SUM(BB87:BB92)</f>
        <v>0</v>
      </c>
      <c r="BC93" s="284">
        <f>SUM(BC87:BC92)</f>
        <v>0</v>
      </c>
      <c r="BD93" s="284">
        <f>SUM(BD87:BD92)</f>
        <v>0</v>
      </c>
      <c r="BE93" s="284">
        <f>SUM(BE87:BE92)</f>
        <v>0</v>
      </c>
    </row>
    <row r="94" spans="1:80">
      <c r="A94" s="247" t="s">
        <v>97</v>
      </c>
      <c r="B94" s="248" t="s">
        <v>1627</v>
      </c>
      <c r="C94" s="249" t="s">
        <v>1628</v>
      </c>
      <c r="D94" s="250"/>
      <c r="E94" s="251"/>
      <c r="F94" s="251"/>
      <c r="G94" s="252"/>
      <c r="H94" s="253"/>
      <c r="I94" s="254"/>
      <c r="J94" s="255"/>
      <c r="K94" s="256"/>
      <c r="O94" s="257">
        <v>1</v>
      </c>
    </row>
    <row r="95" spans="1:80">
      <c r="A95" s="258">
        <v>56</v>
      </c>
      <c r="B95" s="259" t="s">
        <v>1630</v>
      </c>
      <c r="C95" s="260" t="s">
        <v>1631</v>
      </c>
      <c r="D95" s="261" t="s">
        <v>100</v>
      </c>
      <c r="E95" s="262">
        <v>8</v>
      </c>
      <c r="F95" s="262">
        <v>0</v>
      </c>
      <c r="G95" s="263">
        <f>E95*F95</f>
        <v>0</v>
      </c>
      <c r="H95" s="264">
        <v>0</v>
      </c>
      <c r="I95" s="265">
        <f>E95*H95</f>
        <v>0</v>
      </c>
      <c r="J95" s="264"/>
      <c r="K95" s="265">
        <f>E95*J95</f>
        <v>0</v>
      </c>
      <c r="O95" s="257">
        <v>2</v>
      </c>
      <c r="AA95" s="232">
        <v>12</v>
      </c>
      <c r="AB95" s="232">
        <v>0</v>
      </c>
      <c r="AC95" s="232">
        <v>56</v>
      </c>
      <c r="AZ95" s="232">
        <v>1</v>
      </c>
      <c r="BA95" s="232">
        <f>IF(AZ95=1,G95,0)</f>
        <v>0</v>
      </c>
      <c r="BB95" s="232">
        <f>IF(AZ95=2,G95,0)</f>
        <v>0</v>
      </c>
      <c r="BC95" s="232">
        <f>IF(AZ95=3,G95,0)</f>
        <v>0</v>
      </c>
      <c r="BD95" s="232">
        <f>IF(AZ95=4,G95,0)</f>
        <v>0</v>
      </c>
      <c r="BE95" s="232">
        <f>IF(AZ95=5,G95,0)</f>
        <v>0</v>
      </c>
      <c r="CA95" s="257">
        <v>12</v>
      </c>
      <c r="CB95" s="257">
        <v>0</v>
      </c>
    </row>
    <row r="96" spans="1:80">
      <c r="A96" s="258">
        <v>57</v>
      </c>
      <c r="B96" s="259" t="s">
        <v>1632</v>
      </c>
      <c r="C96" s="260" t="s">
        <v>1633</v>
      </c>
      <c r="D96" s="261" t="s">
        <v>100</v>
      </c>
      <c r="E96" s="262">
        <v>24</v>
      </c>
      <c r="F96" s="262">
        <v>0</v>
      </c>
      <c r="G96" s="263">
        <f>E96*F96</f>
        <v>0</v>
      </c>
      <c r="H96" s="264">
        <v>0</v>
      </c>
      <c r="I96" s="265">
        <f>E96*H96</f>
        <v>0</v>
      </c>
      <c r="J96" s="264"/>
      <c r="K96" s="265">
        <f>E96*J96</f>
        <v>0</v>
      </c>
      <c r="O96" s="257">
        <v>2</v>
      </c>
      <c r="AA96" s="232">
        <v>12</v>
      </c>
      <c r="AB96" s="232">
        <v>0</v>
      </c>
      <c r="AC96" s="232">
        <v>57</v>
      </c>
      <c r="AZ96" s="232">
        <v>1</v>
      </c>
      <c r="BA96" s="232">
        <f>IF(AZ96=1,G96,0)</f>
        <v>0</v>
      </c>
      <c r="BB96" s="232">
        <f>IF(AZ96=2,G96,0)</f>
        <v>0</v>
      </c>
      <c r="BC96" s="232">
        <f>IF(AZ96=3,G96,0)</f>
        <v>0</v>
      </c>
      <c r="BD96" s="232">
        <f>IF(AZ96=4,G96,0)</f>
        <v>0</v>
      </c>
      <c r="BE96" s="232">
        <f>IF(AZ96=5,G96,0)</f>
        <v>0</v>
      </c>
      <c r="CA96" s="257">
        <v>12</v>
      </c>
      <c r="CB96" s="257">
        <v>0</v>
      </c>
    </row>
    <row r="97" spans="1:80">
      <c r="A97" s="258">
        <v>58</v>
      </c>
      <c r="B97" s="259" t="s">
        <v>1634</v>
      </c>
      <c r="C97" s="260" t="s">
        <v>1635</v>
      </c>
      <c r="D97" s="261" t="s">
        <v>100</v>
      </c>
      <c r="E97" s="262">
        <v>8</v>
      </c>
      <c r="F97" s="262">
        <v>0</v>
      </c>
      <c r="G97" s="263">
        <f>E97*F97</f>
        <v>0</v>
      </c>
      <c r="H97" s="264">
        <v>0</v>
      </c>
      <c r="I97" s="265">
        <f>E97*H97</f>
        <v>0</v>
      </c>
      <c r="J97" s="264"/>
      <c r="K97" s="265">
        <f>E97*J97</f>
        <v>0</v>
      </c>
      <c r="O97" s="257">
        <v>2</v>
      </c>
      <c r="AA97" s="232">
        <v>12</v>
      </c>
      <c r="AB97" s="232">
        <v>0</v>
      </c>
      <c r="AC97" s="232">
        <v>58</v>
      </c>
      <c r="AZ97" s="232">
        <v>1</v>
      </c>
      <c r="BA97" s="232">
        <f>IF(AZ97=1,G97,0)</f>
        <v>0</v>
      </c>
      <c r="BB97" s="232">
        <f>IF(AZ97=2,G97,0)</f>
        <v>0</v>
      </c>
      <c r="BC97" s="232">
        <f>IF(AZ97=3,G97,0)</f>
        <v>0</v>
      </c>
      <c r="BD97" s="232">
        <f>IF(AZ97=4,G97,0)</f>
        <v>0</v>
      </c>
      <c r="BE97" s="232">
        <f>IF(AZ97=5,G97,0)</f>
        <v>0</v>
      </c>
      <c r="CA97" s="257">
        <v>12</v>
      </c>
      <c r="CB97" s="257">
        <v>0</v>
      </c>
    </row>
    <row r="98" spans="1:80">
      <c r="A98" s="258">
        <v>59</v>
      </c>
      <c r="B98" s="259" t="s">
        <v>1636</v>
      </c>
      <c r="C98" s="260" t="s">
        <v>1637</v>
      </c>
      <c r="D98" s="261" t="s">
        <v>100</v>
      </c>
      <c r="E98" s="262">
        <v>4</v>
      </c>
      <c r="F98" s="262">
        <v>0</v>
      </c>
      <c r="G98" s="263">
        <f>E98*F98</f>
        <v>0</v>
      </c>
      <c r="H98" s="264">
        <v>0</v>
      </c>
      <c r="I98" s="265">
        <f>E98*H98</f>
        <v>0</v>
      </c>
      <c r="J98" s="264"/>
      <c r="K98" s="265">
        <f>E98*J98</f>
        <v>0</v>
      </c>
      <c r="O98" s="257">
        <v>2</v>
      </c>
      <c r="AA98" s="232">
        <v>12</v>
      </c>
      <c r="AB98" s="232">
        <v>0</v>
      </c>
      <c r="AC98" s="232">
        <v>59</v>
      </c>
      <c r="AZ98" s="232">
        <v>1</v>
      </c>
      <c r="BA98" s="232">
        <f>IF(AZ98=1,G98,0)</f>
        <v>0</v>
      </c>
      <c r="BB98" s="232">
        <f>IF(AZ98=2,G98,0)</f>
        <v>0</v>
      </c>
      <c r="BC98" s="232">
        <f>IF(AZ98=3,G98,0)</f>
        <v>0</v>
      </c>
      <c r="BD98" s="232">
        <f>IF(AZ98=4,G98,0)</f>
        <v>0</v>
      </c>
      <c r="BE98" s="232">
        <f>IF(AZ98=5,G98,0)</f>
        <v>0</v>
      </c>
      <c r="CA98" s="257">
        <v>12</v>
      </c>
      <c r="CB98" s="257">
        <v>0</v>
      </c>
    </row>
    <row r="99" spans="1:80">
      <c r="A99" s="275"/>
      <c r="B99" s="276" t="s">
        <v>101</v>
      </c>
      <c r="C99" s="277" t="s">
        <v>1629</v>
      </c>
      <c r="D99" s="278"/>
      <c r="E99" s="279"/>
      <c r="F99" s="280"/>
      <c r="G99" s="281">
        <f>SUM(G94:G98)</f>
        <v>0</v>
      </c>
      <c r="H99" s="282"/>
      <c r="I99" s="283">
        <f>SUM(I94:I98)</f>
        <v>0</v>
      </c>
      <c r="J99" s="282"/>
      <c r="K99" s="283">
        <f>SUM(K94:K98)</f>
        <v>0</v>
      </c>
      <c r="O99" s="257">
        <v>4</v>
      </c>
      <c r="BA99" s="284">
        <f>SUM(BA94:BA98)</f>
        <v>0</v>
      </c>
      <c r="BB99" s="284">
        <f>SUM(BB94:BB98)</f>
        <v>0</v>
      </c>
      <c r="BC99" s="284">
        <f>SUM(BC94:BC98)</f>
        <v>0</v>
      </c>
      <c r="BD99" s="284">
        <f>SUM(BD94:BD98)</f>
        <v>0</v>
      </c>
      <c r="BE99" s="284">
        <f>SUM(BE94:BE98)</f>
        <v>0</v>
      </c>
    </row>
    <row r="100" spans="1:80">
      <c r="A100" s="247" t="s">
        <v>97</v>
      </c>
      <c r="B100" s="248" t="s">
        <v>1638</v>
      </c>
      <c r="C100" s="249" t="s">
        <v>1639</v>
      </c>
      <c r="D100" s="250"/>
      <c r="E100" s="251"/>
      <c r="F100" s="251"/>
      <c r="G100" s="252"/>
      <c r="H100" s="253"/>
      <c r="I100" s="254"/>
      <c r="J100" s="255"/>
      <c r="K100" s="256"/>
      <c r="O100" s="257">
        <v>1</v>
      </c>
    </row>
    <row r="101" spans="1:80">
      <c r="A101" s="258">
        <v>60</v>
      </c>
      <c r="B101" s="259" t="s">
        <v>1641</v>
      </c>
      <c r="C101" s="260" t="s">
        <v>1642</v>
      </c>
      <c r="D101" s="261" t="s">
        <v>262</v>
      </c>
      <c r="E101" s="262">
        <v>50</v>
      </c>
      <c r="F101" s="262">
        <v>0</v>
      </c>
      <c r="G101" s="263">
        <f>E101*F101</f>
        <v>0</v>
      </c>
      <c r="H101" s="264">
        <v>0</v>
      </c>
      <c r="I101" s="265">
        <f>E101*H101</f>
        <v>0</v>
      </c>
      <c r="J101" s="264"/>
      <c r="K101" s="265">
        <f>E101*J101</f>
        <v>0</v>
      </c>
      <c r="O101" s="257">
        <v>2</v>
      </c>
      <c r="AA101" s="232">
        <v>12</v>
      </c>
      <c r="AB101" s="232">
        <v>0</v>
      </c>
      <c r="AC101" s="232">
        <v>60</v>
      </c>
      <c r="AZ101" s="232">
        <v>2</v>
      </c>
      <c r="BA101" s="232">
        <f>IF(AZ101=1,G101,0)</f>
        <v>0</v>
      </c>
      <c r="BB101" s="232">
        <f>IF(AZ101=2,G101,0)</f>
        <v>0</v>
      </c>
      <c r="BC101" s="232">
        <f>IF(AZ101=3,G101,0)</f>
        <v>0</v>
      </c>
      <c r="BD101" s="232">
        <f>IF(AZ101=4,G101,0)</f>
        <v>0</v>
      </c>
      <c r="BE101" s="232">
        <f>IF(AZ101=5,G101,0)</f>
        <v>0</v>
      </c>
      <c r="CA101" s="257">
        <v>12</v>
      </c>
      <c r="CB101" s="257">
        <v>0</v>
      </c>
    </row>
    <row r="102" spans="1:80">
      <c r="A102" s="275"/>
      <c r="B102" s="276" t="s">
        <v>101</v>
      </c>
      <c r="C102" s="277" t="s">
        <v>1640</v>
      </c>
      <c r="D102" s="278"/>
      <c r="E102" s="279"/>
      <c r="F102" s="280"/>
      <c r="G102" s="281">
        <f>SUM(G100:G101)</f>
        <v>0</v>
      </c>
      <c r="H102" s="282"/>
      <c r="I102" s="283">
        <f>SUM(I100:I101)</f>
        <v>0</v>
      </c>
      <c r="J102" s="282"/>
      <c r="K102" s="283">
        <f>SUM(K100:K101)</f>
        <v>0</v>
      </c>
      <c r="O102" s="257">
        <v>4</v>
      </c>
      <c r="BA102" s="284">
        <f>SUM(BA100:BA101)</f>
        <v>0</v>
      </c>
      <c r="BB102" s="284">
        <f>SUM(BB100:BB101)</f>
        <v>0</v>
      </c>
      <c r="BC102" s="284">
        <f>SUM(BC100:BC101)</f>
        <v>0</v>
      </c>
      <c r="BD102" s="284">
        <f>SUM(BD100:BD101)</f>
        <v>0</v>
      </c>
      <c r="BE102" s="284">
        <f>SUM(BE100:BE101)</f>
        <v>0</v>
      </c>
    </row>
    <row r="103" spans="1:80">
      <c r="A103" s="247" t="s">
        <v>97</v>
      </c>
      <c r="B103" s="248" t="s">
        <v>1643</v>
      </c>
      <c r="C103" s="249" t="s">
        <v>1644</v>
      </c>
      <c r="D103" s="250"/>
      <c r="E103" s="251"/>
      <c r="F103" s="251"/>
      <c r="G103" s="252"/>
      <c r="H103" s="253"/>
      <c r="I103" s="254"/>
      <c r="J103" s="255"/>
      <c r="K103" s="256"/>
      <c r="O103" s="257">
        <v>1</v>
      </c>
    </row>
    <row r="104" spans="1:80">
      <c r="A104" s="258">
        <v>61</v>
      </c>
      <c r="B104" s="259" t="s">
        <v>1646</v>
      </c>
      <c r="C104" s="260" t="s">
        <v>1647</v>
      </c>
      <c r="D104" s="261" t="s">
        <v>100</v>
      </c>
      <c r="E104" s="262">
        <v>8</v>
      </c>
      <c r="F104" s="262">
        <v>0</v>
      </c>
      <c r="G104" s="263">
        <f>E104*F104</f>
        <v>0</v>
      </c>
      <c r="H104" s="264">
        <v>0</v>
      </c>
      <c r="I104" s="265">
        <f>E104*H104</f>
        <v>0</v>
      </c>
      <c r="J104" s="264"/>
      <c r="K104" s="265">
        <f>E104*J104</f>
        <v>0</v>
      </c>
      <c r="O104" s="257">
        <v>2</v>
      </c>
      <c r="AA104" s="232">
        <v>12</v>
      </c>
      <c r="AB104" s="232">
        <v>0</v>
      </c>
      <c r="AC104" s="232">
        <v>61</v>
      </c>
      <c r="AZ104" s="232">
        <v>2</v>
      </c>
      <c r="BA104" s="232">
        <f>IF(AZ104=1,G104,0)</f>
        <v>0</v>
      </c>
      <c r="BB104" s="232">
        <f>IF(AZ104=2,G104,0)</f>
        <v>0</v>
      </c>
      <c r="BC104" s="232">
        <f>IF(AZ104=3,G104,0)</f>
        <v>0</v>
      </c>
      <c r="BD104" s="232">
        <f>IF(AZ104=4,G104,0)</f>
        <v>0</v>
      </c>
      <c r="BE104" s="232">
        <f>IF(AZ104=5,G104,0)</f>
        <v>0</v>
      </c>
      <c r="CA104" s="257">
        <v>12</v>
      </c>
      <c r="CB104" s="257">
        <v>0</v>
      </c>
    </row>
    <row r="105" spans="1:80">
      <c r="A105" s="275"/>
      <c r="B105" s="276" t="s">
        <v>101</v>
      </c>
      <c r="C105" s="277" t="s">
        <v>1645</v>
      </c>
      <c r="D105" s="278"/>
      <c r="E105" s="279"/>
      <c r="F105" s="280"/>
      <c r="G105" s="281">
        <f>SUM(G103:G104)</f>
        <v>0</v>
      </c>
      <c r="H105" s="282"/>
      <c r="I105" s="283">
        <f>SUM(I103:I104)</f>
        <v>0</v>
      </c>
      <c r="J105" s="282"/>
      <c r="K105" s="283">
        <f>SUM(K103:K104)</f>
        <v>0</v>
      </c>
      <c r="O105" s="257">
        <v>4</v>
      </c>
      <c r="BA105" s="284">
        <f>SUM(BA103:BA104)</f>
        <v>0</v>
      </c>
      <c r="BB105" s="284">
        <f>SUM(BB103:BB104)</f>
        <v>0</v>
      </c>
      <c r="BC105" s="284">
        <f>SUM(BC103:BC104)</f>
        <v>0</v>
      </c>
      <c r="BD105" s="284">
        <f>SUM(BD103:BD104)</f>
        <v>0</v>
      </c>
      <c r="BE105" s="284">
        <f>SUM(BE103:BE104)</f>
        <v>0</v>
      </c>
    </row>
    <row r="106" spans="1:80">
      <c r="A106" s="247" t="s">
        <v>97</v>
      </c>
      <c r="B106" s="248" t="s">
        <v>1648</v>
      </c>
      <c r="C106" s="249" t="s">
        <v>1649</v>
      </c>
      <c r="D106" s="250"/>
      <c r="E106" s="251"/>
      <c r="F106" s="251"/>
      <c r="G106" s="252"/>
      <c r="H106" s="253"/>
      <c r="I106" s="254"/>
      <c r="J106" s="255"/>
      <c r="K106" s="256"/>
      <c r="O106" s="257">
        <v>1</v>
      </c>
    </row>
    <row r="107" spans="1:80" ht="20.399999999999999">
      <c r="A107" s="258">
        <v>62</v>
      </c>
      <c r="B107" s="259" t="s">
        <v>1651</v>
      </c>
      <c r="C107" s="260" t="s">
        <v>1652</v>
      </c>
      <c r="D107" s="261" t="s">
        <v>262</v>
      </c>
      <c r="E107" s="262">
        <v>85</v>
      </c>
      <c r="F107" s="262">
        <v>0</v>
      </c>
      <c r="G107" s="263">
        <f>E107*F107</f>
        <v>0</v>
      </c>
      <c r="H107" s="264">
        <v>0</v>
      </c>
      <c r="I107" s="265">
        <f>E107*H107</f>
        <v>0</v>
      </c>
      <c r="J107" s="264"/>
      <c r="K107" s="265">
        <f>E107*J107</f>
        <v>0</v>
      </c>
      <c r="O107" s="257">
        <v>2</v>
      </c>
      <c r="AA107" s="232">
        <v>12</v>
      </c>
      <c r="AB107" s="232">
        <v>0</v>
      </c>
      <c r="AC107" s="232">
        <v>62</v>
      </c>
      <c r="AZ107" s="232">
        <v>2</v>
      </c>
      <c r="BA107" s="232">
        <f>IF(AZ107=1,G107,0)</f>
        <v>0</v>
      </c>
      <c r="BB107" s="232">
        <f>IF(AZ107=2,G107,0)</f>
        <v>0</v>
      </c>
      <c r="BC107" s="232">
        <f>IF(AZ107=3,G107,0)</f>
        <v>0</v>
      </c>
      <c r="BD107" s="232">
        <f>IF(AZ107=4,G107,0)</f>
        <v>0</v>
      </c>
      <c r="BE107" s="232">
        <f>IF(AZ107=5,G107,0)</f>
        <v>0</v>
      </c>
      <c r="CA107" s="257">
        <v>12</v>
      </c>
      <c r="CB107" s="257">
        <v>0</v>
      </c>
    </row>
    <row r="108" spans="1:80">
      <c r="A108" s="275"/>
      <c r="B108" s="276" t="s">
        <v>101</v>
      </c>
      <c r="C108" s="277" t="s">
        <v>1650</v>
      </c>
      <c r="D108" s="278"/>
      <c r="E108" s="279"/>
      <c r="F108" s="280"/>
      <c r="G108" s="281">
        <f>SUM(G106:G107)</f>
        <v>0</v>
      </c>
      <c r="H108" s="282"/>
      <c r="I108" s="283">
        <f>SUM(I106:I107)</f>
        <v>0</v>
      </c>
      <c r="J108" s="282"/>
      <c r="K108" s="283">
        <f>SUM(K106:K107)</f>
        <v>0</v>
      </c>
      <c r="O108" s="257">
        <v>4</v>
      </c>
      <c r="BA108" s="284">
        <f>SUM(BA106:BA107)</f>
        <v>0</v>
      </c>
      <c r="BB108" s="284">
        <f>SUM(BB106:BB107)</f>
        <v>0</v>
      </c>
      <c r="BC108" s="284">
        <f>SUM(BC106:BC107)</f>
        <v>0</v>
      </c>
      <c r="BD108" s="284">
        <f>SUM(BD106:BD107)</f>
        <v>0</v>
      </c>
      <c r="BE108" s="284">
        <f>SUM(BE106:BE107)</f>
        <v>0</v>
      </c>
    </row>
    <row r="109" spans="1:80">
      <c r="A109" s="247" t="s">
        <v>97</v>
      </c>
      <c r="B109" s="248" t="s">
        <v>1653</v>
      </c>
      <c r="C109" s="249" t="s">
        <v>1654</v>
      </c>
      <c r="D109" s="250"/>
      <c r="E109" s="251"/>
      <c r="F109" s="251"/>
      <c r="G109" s="252"/>
      <c r="H109" s="253"/>
      <c r="I109" s="254"/>
      <c r="J109" s="255"/>
      <c r="K109" s="256"/>
      <c r="O109" s="257">
        <v>1</v>
      </c>
    </row>
    <row r="110" spans="1:80">
      <c r="A110" s="258">
        <v>63</v>
      </c>
      <c r="B110" s="259" t="s">
        <v>1656</v>
      </c>
      <c r="C110" s="260" t="s">
        <v>1657</v>
      </c>
      <c r="D110" s="261" t="s">
        <v>100</v>
      </c>
      <c r="E110" s="262">
        <v>1</v>
      </c>
      <c r="F110" s="262">
        <v>0</v>
      </c>
      <c r="G110" s="263">
        <f>E110*F110</f>
        <v>0</v>
      </c>
      <c r="H110" s="264">
        <v>0</v>
      </c>
      <c r="I110" s="265">
        <f>E110*H110</f>
        <v>0</v>
      </c>
      <c r="J110" s="264"/>
      <c r="K110" s="265">
        <f>E110*J110</f>
        <v>0</v>
      </c>
      <c r="O110" s="257">
        <v>2</v>
      </c>
      <c r="AA110" s="232">
        <v>12</v>
      </c>
      <c r="AB110" s="232">
        <v>0</v>
      </c>
      <c r="AC110" s="232">
        <v>63</v>
      </c>
      <c r="AZ110" s="232">
        <v>1</v>
      </c>
      <c r="BA110" s="232">
        <f>IF(AZ110=1,G110,0)</f>
        <v>0</v>
      </c>
      <c r="BB110" s="232">
        <f>IF(AZ110=2,G110,0)</f>
        <v>0</v>
      </c>
      <c r="BC110" s="232">
        <f>IF(AZ110=3,G110,0)</f>
        <v>0</v>
      </c>
      <c r="BD110" s="232">
        <f>IF(AZ110=4,G110,0)</f>
        <v>0</v>
      </c>
      <c r="BE110" s="232">
        <f>IF(AZ110=5,G110,0)</f>
        <v>0</v>
      </c>
      <c r="CA110" s="257">
        <v>12</v>
      </c>
      <c r="CB110" s="257">
        <v>0</v>
      </c>
    </row>
    <row r="111" spans="1:80">
      <c r="A111" s="275"/>
      <c r="B111" s="276" t="s">
        <v>101</v>
      </c>
      <c r="C111" s="277" t="s">
        <v>1655</v>
      </c>
      <c r="D111" s="278"/>
      <c r="E111" s="279"/>
      <c r="F111" s="280"/>
      <c r="G111" s="281">
        <f>SUM(G109:G110)</f>
        <v>0</v>
      </c>
      <c r="H111" s="282"/>
      <c r="I111" s="283">
        <f>SUM(I109:I110)</f>
        <v>0</v>
      </c>
      <c r="J111" s="282"/>
      <c r="K111" s="283">
        <f>SUM(K109:K110)</f>
        <v>0</v>
      </c>
      <c r="O111" s="257">
        <v>4</v>
      </c>
      <c r="BA111" s="284">
        <f>SUM(BA109:BA110)</f>
        <v>0</v>
      </c>
      <c r="BB111" s="284">
        <f>SUM(BB109:BB110)</f>
        <v>0</v>
      </c>
      <c r="BC111" s="284">
        <f>SUM(BC109:BC110)</f>
        <v>0</v>
      </c>
      <c r="BD111" s="284">
        <f>SUM(BD109:BD110)</f>
        <v>0</v>
      </c>
      <c r="BE111" s="284">
        <f>SUM(BE109:BE110)</f>
        <v>0</v>
      </c>
    </row>
    <row r="112" spans="1:80">
      <c r="A112" s="247" t="s">
        <v>97</v>
      </c>
      <c r="B112" s="248" t="s">
        <v>1658</v>
      </c>
      <c r="C112" s="249" t="s">
        <v>1659</v>
      </c>
      <c r="D112" s="250"/>
      <c r="E112" s="251"/>
      <c r="F112" s="251"/>
      <c r="G112" s="252"/>
      <c r="H112" s="253"/>
      <c r="I112" s="254"/>
      <c r="J112" s="255"/>
      <c r="K112" s="256"/>
      <c r="O112" s="257">
        <v>1</v>
      </c>
    </row>
    <row r="113" spans="1:80">
      <c r="A113" s="258">
        <v>64</v>
      </c>
      <c r="B113" s="259" t="s">
        <v>1661</v>
      </c>
      <c r="C113" s="260" t="s">
        <v>1662</v>
      </c>
      <c r="D113" s="261" t="s">
        <v>100</v>
      </c>
      <c r="E113" s="262">
        <v>2</v>
      </c>
      <c r="F113" s="262">
        <v>0</v>
      </c>
      <c r="G113" s="263">
        <f>E113*F113</f>
        <v>0</v>
      </c>
      <c r="H113" s="264">
        <v>0</v>
      </c>
      <c r="I113" s="265">
        <f>E113*H113</f>
        <v>0</v>
      </c>
      <c r="J113" s="264"/>
      <c r="K113" s="265">
        <f>E113*J113</f>
        <v>0</v>
      </c>
      <c r="O113" s="257">
        <v>2</v>
      </c>
      <c r="AA113" s="232">
        <v>12</v>
      </c>
      <c r="AB113" s="232">
        <v>0</v>
      </c>
      <c r="AC113" s="232">
        <v>64</v>
      </c>
      <c r="AZ113" s="232">
        <v>1</v>
      </c>
      <c r="BA113" s="232">
        <f>IF(AZ113=1,G113,0)</f>
        <v>0</v>
      </c>
      <c r="BB113" s="232">
        <f>IF(AZ113=2,G113,0)</f>
        <v>0</v>
      </c>
      <c r="BC113" s="232">
        <f>IF(AZ113=3,G113,0)</f>
        <v>0</v>
      </c>
      <c r="BD113" s="232">
        <f>IF(AZ113=4,G113,0)</f>
        <v>0</v>
      </c>
      <c r="BE113" s="232">
        <f>IF(AZ113=5,G113,0)</f>
        <v>0</v>
      </c>
      <c r="CA113" s="257">
        <v>12</v>
      </c>
      <c r="CB113" s="257">
        <v>0</v>
      </c>
    </row>
    <row r="114" spans="1:80">
      <c r="A114" s="258">
        <v>65</v>
      </c>
      <c r="B114" s="259" t="s">
        <v>1663</v>
      </c>
      <c r="C114" s="260" t="s">
        <v>1664</v>
      </c>
      <c r="D114" s="261" t="s">
        <v>100</v>
      </c>
      <c r="E114" s="262">
        <v>2</v>
      </c>
      <c r="F114" s="262">
        <v>0</v>
      </c>
      <c r="G114" s="263">
        <f>E114*F114</f>
        <v>0</v>
      </c>
      <c r="H114" s="264">
        <v>0</v>
      </c>
      <c r="I114" s="265">
        <f>E114*H114</f>
        <v>0</v>
      </c>
      <c r="J114" s="264"/>
      <c r="K114" s="265">
        <f>E114*J114</f>
        <v>0</v>
      </c>
      <c r="O114" s="257">
        <v>2</v>
      </c>
      <c r="AA114" s="232">
        <v>12</v>
      </c>
      <c r="AB114" s="232">
        <v>0</v>
      </c>
      <c r="AC114" s="232">
        <v>65</v>
      </c>
      <c r="AZ114" s="232">
        <v>1</v>
      </c>
      <c r="BA114" s="232">
        <f>IF(AZ114=1,G114,0)</f>
        <v>0</v>
      </c>
      <c r="BB114" s="232">
        <f>IF(AZ114=2,G114,0)</f>
        <v>0</v>
      </c>
      <c r="BC114" s="232">
        <f>IF(AZ114=3,G114,0)</f>
        <v>0</v>
      </c>
      <c r="BD114" s="232">
        <f>IF(AZ114=4,G114,0)</f>
        <v>0</v>
      </c>
      <c r="BE114" s="232">
        <f>IF(AZ114=5,G114,0)</f>
        <v>0</v>
      </c>
      <c r="CA114" s="257">
        <v>12</v>
      </c>
      <c r="CB114" s="257">
        <v>0</v>
      </c>
    </row>
    <row r="115" spans="1:80">
      <c r="A115" s="275"/>
      <c r="B115" s="276" t="s">
        <v>101</v>
      </c>
      <c r="C115" s="277" t="s">
        <v>1660</v>
      </c>
      <c r="D115" s="278"/>
      <c r="E115" s="279"/>
      <c r="F115" s="280"/>
      <c r="G115" s="281">
        <f>SUM(G112:G114)</f>
        <v>0</v>
      </c>
      <c r="H115" s="282"/>
      <c r="I115" s="283">
        <f>SUM(I112:I114)</f>
        <v>0</v>
      </c>
      <c r="J115" s="282"/>
      <c r="K115" s="283">
        <f>SUM(K112:K114)</f>
        <v>0</v>
      </c>
      <c r="O115" s="257">
        <v>4</v>
      </c>
      <c r="BA115" s="284">
        <f>SUM(BA112:BA114)</f>
        <v>0</v>
      </c>
      <c r="BB115" s="284">
        <f>SUM(BB112:BB114)</f>
        <v>0</v>
      </c>
      <c r="BC115" s="284">
        <f>SUM(BC112:BC114)</f>
        <v>0</v>
      </c>
      <c r="BD115" s="284">
        <f>SUM(BD112:BD114)</f>
        <v>0</v>
      </c>
      <c r="BE115" s="284">
        <f>SUM(BE112:BE114)</f>
        <v>0</v>
      </c>
    </row>
    <row r="116" spans="1:80">
      <c r="A116" s="247" t="s">
        <v>97</v>
      </c>
      <c r="B116" s="248" t="s">
        <v>1665</v>
      </c>
      <c r="C116" s="249" t="s">
        <v>1666</v>
      </c>
      <c r="D116" s="250"/>
      <c r="E116" s="251"/>
      <c r="F116" s="251"/>
      <c r="G116" s="252"/>
      <c r="H116" s="253"/>
      <c r="I116" s="254"/>
      <c r="J116" s="255"/>
      <c r="K116" s="256"/>
      <c r="O116" s="257">
        <v>1</v>
      </c>
    </row>
    <row r="117" spans="1:80">
      <c r="A117" s="258">
        <v>66</v>
      </c>
      <c r="B117" s="259" t="s">
        <v>1668</v>
      </c>
      <c r="C117" s="260" t="s">
        <v>1669</v>
      </c>
      <c r="D117" s="261" t="s">
        <v>100</v>
      </c>
      <c r="E117" s="262">
        <v>4</v>
      </c>
      <c r="F117" s="262">
        <v>0</v>
      </c>
      <c r="G117" s="263">
        <f>E117*F117</f>
        <v>0</v>
      </c>
      <c r="H117" s="264">
        <v>0</v>
      </c>
      <c r="I117" s="265">
        <f>E117*H117</f>
        <v>0</v>
      </c>
      <c r="J117" s="264"/>
      <c r="K117" s="265">
        <f>E117*J117</f>
        <v>0</v>
      </c>
      <c r="O117" s="257">
        <v>2</v>
      </c>
      <c r="AA117" s="232">
        <v>12</v>
      </c>
      <c r="AB117" s="232">
        <v>0</v>
      </c>
      <c r="AC117" s="232">
        <v>66</v>
      </c>
      <c r="AZ117" s="232">
        <v>1</v>
      </c>
      <c r="BA117" s="232">
        <f>IF(AZ117=1,G117,0)</f>
        <v>0</v>
      </c>
      <c r="BB117" s="232">
        <f>IF(AZ117=2,G117,0)</f>
        <v>0</v>
      </c>
      <c r="BC117" s="232">
        <f>IF(AZ117=3,G117,0)</f>
        <v>0</v>
      </c>
      <c r="BD117" s="232">
        <f>IF(AZ117=4,G117,0)</f>
        <v>0</v>
      </c>
      <c r="BE117" s="232">
        <f>IF(AZ117=5,G117,0)</f>
        <v>0</v>
      </c>
      <c r="CA117" s="257">
        <v>12</v>
      </c>
      <c r="CB117" s="257">
        <v>0</v>
      </c>
    </row>
    <row r="118" spans="1:80">
      <c r="A118" s="258">
        <v>67</v>
      </c>
      <c r="B118" s="259" t="s">
        <v>1670</v>
      </c>
      <c r="C118" s="260" t="s">
        <v>1671</v>
      </c>
      <c r="D118" s="261" t="s">
        <v>100</v>
      </c>
      <c r="E118" s="262">
        <v>8</v>
      </c>
      <c r="F118" s="262">
        <v>0</v>
      </c>
      <c r="G118" s="263">
        <f>E118*F118</f>
        <v>0</v>
      </c>
      <c r="H118" s="264">
        <v>0</v>
      </c>
      <c r="I118" s="265">
        <f>E118*H118</f>
        <v>0</v>
      </c>
      <c r="J118" s="264"/>
      <c r="K118" s="265">
        <f>E118*J118</f>
        <v>0</v>
      </c>
      <c r="O118" s="257">
        <v>2</v>
      </c>
      <c r="AA118" s="232">
        <v>12</v>
      </c>
      <c r="AB118" s="232">
        <v>0</v>
      </c>
      <c r="AC118" s="232">
        <v>67</v>
      </c>
      <c r="AZ118" s="232">
        <v>1</v>
      </c>
      <c r="BA118" s="232">
        <f>IF(AZ118=1,G118,0)</f>
        <v>0</v>
      </c>
      <c r="BB118" s="232">
        <f>IF(AZ118=2,G118,0)</f>
        <v>0</v>
      </c>
      <c r="BC118" s="232">
        <f>IF(AZ118=3,G118,0)</f>
        <v>0</v>
      </c>
      <c r="BD118" s="232">
        <f>IF(AZ118=4,G118,0)</f>
        <v>0</v>
      </c>
      <c r="BE118" s="232">
        <f>IF(AZ118=5,G118,0)</f>
        <v>0</v>
      </c>
      <c r="CA118" s="257">
        <v>12</v>
      </c>
      <c r="CB118" s="257">
        <v>0</v>
      </c>
    </row>
    <row r="119" spans="1:80">
      <c r="A119" s="275"/>
      <c r="B119" s="276" t="s">
        <v>101</v>
      </c>
      <c r="C119" s="277" t="s">
        <v>1667</v>
      </c>
      <c r="D119" s="278"/>
      <c r="E119" s="279"/>
      <c r="F119" s="280"/>
      <c r="G119" s="281">
        <f>SUM(G116:G118)</f>
        <v>0</v>
      </c>
      <c r="H119" s="282"/>
      <c r="I119" s="283">
        <f>SUM(I116:I118)</f>
        <v>0</v>
      </c>
      <c r="J119" s="282"/>
      <c r="K119" s="283">
        <f>SUM(K116:K118)</f>
        <v>0</v>
      </c>
      <c r="O119" s="257">
        <v>4</v>
      </c>
      <c r="BA119" s="284">
        <f>SUM(BA116:BA118)</f>
        <v>0</v>
      </c>
      <c r="BB119" s="284">
        <f>SUM(BB116:BB118)</f>
        <v>0</v>
      </c>
      <c r="BC119" s="284">
        <f>SUM(BC116:BC118)</f>
        <v>0</v>
      </c>
      <c r="BD119" s="284">
        <f>SUM(BD116:BD118)</f>
        <v>0</v>
      </c>
      <c r="BE119" s="284">
        <f>SUM(BE116:BE118)</f>
        <v>0</v>
      </c>
    </row>
    <row r="120" spans="1:80">
      <c r="A120" s="247" t="s">
        <v>97</v>
      </c>
      <c r="B120" s="248" t="s">
        <v>1672</v>
      </c>
      <c r="C120" s="249" t="s">
        <v>1673</v>
      </c>
      <c r="D120" s="250"/>
      <c r="E120" s="251"/>
      <c r="F120" s="251"/>
      <c r="G120" s="252"/>
      <c r="H120" s="253"/>
      <c r="I120" s="254"/>
      <c r="J120" s="255"/>
      <c r="K120" s="256"/>
      <c r="O120" s="257">
        <v>1</v>
      </c>
    </row>
    <row r="121" spans="1:80">
      <c r="A121" s="258">
        <v>68</v>
      </c>
      <c r="B121" s="259" t="s">
        <v>1675</v>
      </c>
      <c r="C121" s="260" t="s">
        <v>1676</v>
      </c>
      <c r="D121" s="261" t="s">
        <v>100</v>
      </c>
      <c r="E121" s="262">
        <v>10</v>
      </c>
      <c r="F121" s="262">
        <v>0</v>
      </c>
      <c r="G121" s="263">
        <f t="shared" ref="G121:G126" si="32">E121*F121</f>
        <v>0</v>
      </c>
      <c r="H121" s="264">
        <v>0</v>
      </c>
      <c r="I121" s="265">
        <f t="shared" ref="I121:I126" si="33">E121*H121</f>
        <v>0</v>
      </c>
      <c r="J121" s="264"/>
      <c r="K121" s="265">
        <f t="shared" ref="K121:K126" si="34">E121*J121</f>
        <v>0</v>
      </c>
      <c r="O121" s="257">
        <v>2</v>
      </c>
      <c r="AA121" s="232">
        <v>12</v>
      </c>
      <c r="AB121" s="232">
        <v>0</v>
      </c>
      <c r="AC121" s="232">
        <v>68</v>
      </c>
      <c r="AZ121" s="232">
        <v>1</v>
      </c>
      <c r="BA121" s="232">
        <f t="shared" ref="BA121:BA126" si="35">IF(AZ121=1,G121,0)</f>
        <v>0</v>
      </c>
      <c r="BB121" s="232">
        <f t="shared" ref="BB121:BB126" si="36">IF(AZ121=2,G121,0)</f>
        <v>0</v>
      </c>
      <c r="BC121" s="232">
        <f t="shared" ref="BC121:BC126" si="37">IF(AZ121=3,G121,0)</f>
        <v>0</v>
      </c>
      <c r="BD121" s="232">
        <f t="shared" ref="BD121:BD126" si="38">IF(AZ121=4,G121,0)</f>
        <v>0</v>
      </c>
      <c r="BE121" s="232">
        <f t="shared" ref="BE121:BE126" si="39">IF(AZ121=5,G121,0)</f>
        <v>0</v>
      </c>
      <c r="CA121" s="257">
        <v>12</v>
      </c>
      <c r="CB121" s="257">
        <v>0</v>
      </c>
    </row>
    <row r="122" spans="1:80">
      <c r="A122" s="258">
        <v>69</v>
      </c>
      <c r="B122" s="259" t="s">
        <v>1677</v>
      </c>
      <c r="C122" s="260" t="s">
        <v>1678</v>
      </c>
      <c r="D122" s="261" t="s">
        <v>100</v>
      </c>
      <c r="E122" s="262">
        <v>4</v>
      </c>
      <c r="F122" s="262">
        <v>0</v>
      </c>
      <c r="G122" s="263">
        <f t="shared" si="32"/>
        <v>0</v>
      </c>
      <c r="H122" s="264">
        <v>0</v>
      </c>
      <c r="I122" s="265">
        <f t="shared" si="33"/>
        <v>0</v>
      </c>
      <c r="J122" s="264"/>
      <c r="K122" s="265">
        <f t="shared" si="34"/>
        <v>0</v>
      </c>
      <c r="O122" s="257">
        <v>2</v>
      </c>
      <c r="AA122" s="232">
        <v>12</v>
      </c>
      <c r="AB122" s="232">
        <v>0</v>
      </c>
      <c r="AC122" s="232">
        <v>69</v>
      </c>
      <c r="AZ122" s="232">
        <v>1</v>
      </c>
      <c r="BA122" s="232">
        <f t="shared" si="35"/>
        <v>0</v>
      </c>
      <c r="BB122" s="232">
        <f t="shared" si="36"/>
        <v>0</v>
      </c>
      <c r="BC122" s="232">
        <f t="shared" si="37"/>
        <v>0</v>
      </c>
      <c r="BD122" s="232">
        <f t="shared" si="38"/>
        <v>0</v>
      </c>
      <c r="BE122" s="232">
        <f t="shared" si="39"/>
        <v>0</v>
      </c>
      <c r="CA122" s="257">
        <v>12</v>
      </c>
      <c r="CB122" s="257">
        <v>0</v>
      </c>
    </row>
    <row r="123" spans="1:80">
      <c r="A123" s="258">
        <v>70</v>
      </c>
      <c r="B123" s="259" t="s">
        <v>1679</v>
      </c>
      <c r="C123" s="260" t="s">
        <v>1680</v>
      </c>
      <c r="D123" s="261" t="s">
        <v>100</v>
      </c>
      <c r="E123" s="262">
        <v>2</v>
      </c>
      <c r="F123" s="262">
        <v>0</v>
      </c>
      <c r="G123" s="263">
        <f t="shared" si="32"/>
        <v>0</v>
      </c>
      <c r="H123" s="264">
        <v>0</v>
      </c>
      <c r="I123" s="265">
        <f t="shared" si="33"/>
        <v>0</v>
      </c>
      <c r="J123" s="264"/>
      <c r="K123" s="265">
        <f t="shared" si="34"/>
        <v>0</v>
      </c>
      <c r="O123" s="257">
        <v>2</v>
      </c>
      <c r="AA123" s="232">
        <v>12</v>
      </c>
      <c r="AB123" s="232">
        <v>0</v>
      </c>
      <c r="AC123" s="232">
        <v>70</v>
      </c>
      <c r="AZ123" s="232">
        <v>1</v>
      </c>
      <c r="BA123" s="232">
        <f t="shared" si="35"/>
        <v>0</v>
      </c>
      <c r="BB123" s="232">
        <f t="shared" si="36"/>
        <v>0</v>
      </c>
      <c r="BC123" s="232">
        <f t="shared" si="37"/>
        <v>0</v>
      </c>
      <c r="BD123" s="232">
        <f t="shared" si="38"/>
        <v>0</v>
      </c>
      <c r="BE123" s="232">
        <f t="shared" si="39"/>
        <v>0</v>
      </c>
      <c r="CA123" s="257">
        <v>12</v>
      </c>
      <c r="CB123" s="257">
        <v>0</v>
      </c>
    </row>
    <row r="124" spans="1:80">
      <c r="A124" s="258">
        <v>71</v>
      </c>
      <c r="B124" s="259" t="s">
        <v>1681</v>
      </c>
      <c r="C124" s="260" t="s">
        <v>1682</v>
      </c>
      <c r="D124" s="261" t="s">
        <v>100</v>
      </c>
      <c r="E124" s="262">
        <v>4</v>
      </c>
      <c r="F124" s="262">
        <v>0</v>
      </c>
      <c r="G124" s="263">
        <f t="shared" si="32"/>
        <v>0</v>
      </c>
      <c r="H124" s="264">
        <v>0</v>
      </c>
      <c r="I124" s="265">
        <f t="shared" si="33"/>
        <v>0</v>
      </c>
      <c r="J124" s="264"/>
      <c r="K124" s="265">
        <f t="shared" si="34"/>
        <v>0</v>
      </c>
      <c r="O124" s="257">
        <v>2</v>
      </c>
      <c r="AA124" s="232">
        <v>12</v>
      </c>
      <c r="AB124" s="232">
        <v>0</v>
      </c>
      <c r="AC124" s="232">
        <v>71</v>
      </c>
      <c r="AZ124" s="232">
        <v>1</v>
      </c>
      <c r="BA124" s="232">
        <f t="shared" si="35"/>
        <v>0</v>
      </c>
      <c r="BB124" s="232">
        <f t="shared" si="36"/>
        <v>0</v>
      </c>
      <c r="BC124" s="232">
        <f t="shared" si="37"/>
        <v>0</v>
      </c>
      <c r="BD124" s="232">
        <f t="shared" si="38"/>
        <v>0</v>
      </c>
      <c r="BE124" s="232">
        <f t="shared" si="39"/>
        <v>0</v>
      </c>
      <c r="CA124" s="257">
        <v>12</v>
      </c>
      <c r="CB124" s="257">
        <v>0</v>
      </c>
    </row>
    <row r="125" spans="1:80">
      <c r="A125" s="258">
        <v>72</v>
      </c>
      <c r="B125" s="259" t="s">
        <v>419</v>
      </c>
      <c r="C125" s="260" t="s">
        <v>1683</v>
      </c>
      <c r="D125" s="261" t="s">
        <v>100</v>
      </c>
      <c r="E125" s="262">
        <v>15</v>
      </c>
      <c r="F125" s="262">
        <v>0</v>
      </c>
      <c r="G125" s="263">
        <f t="shared" si="32"/>
        <v>0</v>
      </c>
      <c r="H125" s="264">
        <v>0</v>
      </c>
      <c r="I125" s="265">
        <f t="shared" si="33"/>
        <v>0</v>
      </c>
      <c r="J125" s="264"/>
      <c r="K125" s="265">
        <f t="shared" si="34"/>
        <v>0</v>
      </c>
      <c r="O125" s="257">
        <v>2</v>
      </c>
      <c r="AA125" s="232">
        <v>12</v>
      </c>
      <c r="AB125" s="232">
        <v>0</v>
      </c>
      <c r="AC125" s="232">
        <v>72</v>
      </c>
      <c r="AZ125" s="232">
        <v>1</v>
      </c>
      <c r="BA125" s="232">
        <f t="shared" si="35"/>
        <v>0</v>
      </c>
      <c r="BB125" s="232">
        <f t="shared" si="36"/>
        <v>0</v>
      </c>
      <c r="BC125" s="232">
        <f t="shared" si="37"/>
        <v>0</v>
      </c>
      <c r="BD125" s="232">
        <f t="shared" si="38"/>
        <v>0</v>
      </c>
      <c r="BE125" s="232">
        <f t="shared" si="39"/>
        <v>0</v>
      </c>
      <c r="CA125" s="257">
        <v>12</v>
      </c>
      <c r="CB125" s="257">
        <v>0</v>
      </c>
    </row>
    <row r="126" spans="1:80">
      <c r="A126" s="258">
        <v>73</v>
      </c>
      <c r="B126" s="259" t="s">
        <v>431</v>
      </c>
      <c r="C126" s="260" t="s">
        <v>1684</v>
      </c>
      <c r="D126" s="261" t="s">
        <v>100</v>
      </c>
      <c r="E126" s="262">
        <v>28</v>
      </c>
      <c r="F126" s="262">
        <v>0</v>
      </c>
      <c r="G126" s="263">
        <f t="shared" si="32"/>
        <v>0</v>
      </c>
      <c r="H126" s="264">
        <v>0</v>
      </c>
      <c r="I126" s="265">
        <f t="shared" si="33"/>
        <v>0</v>
      </c>
      <c r="J126" s="264"/>
      <c r="K126" s="265">
        <f t="shared" si="34"/>
        <v>0</v>
      </c>
      <c r="O126" s="257">
        <v>2</v>
      </c>
      <c r="AA126" s="232">
        <v>12</v>
      </c>
      <c r="AB126" s="232">
        <v>0</v>
      </c>
      <c r="AC126" s="232">
        <v>73</v>
      </c>
      <c r="AZ126" s="232">
        <v>1</v>
      </c>
      <c r="BA126" s="232">
        <f t="shared" si="35"/>
        <v>0</v>
      </c>
      <c r="BB126" s="232">
        <f t="shared" si="36"/>
        <v>0</v>
      </c>
      <c r="BC126" s="232">
        <f t="shared" si="37"/>
        <v>0</v>
      </c>
      <c r="BD126" s="232">
        <f t="shared" si="38"/>
        <v>0</v>
      </c>
      <c r="BE126" s="232">
        <f t="shared" si="39"/>
        <v>0</v>
      </c>
      <c r="CA126" s="257">
        <v>12</v>
      </c>
      <c r="CB126" s="257">
        <v>0</v>
      </c>
    </row>
    <row r="127" spans="1:80">
      <c r="A127" s="275"/>
      <c r="B127" s="276" t="s">
        <v>101</v>
      </c>
      <c r="C127" s="277" t="s">
        <v>1674</v>
      </c>
      <c r="D127" s="278"/>
      <c r="E127" s="279"/>
      <c r="F127" s="280"/>
      <c r="G127" s="281">
        <f>SUM(G120:G126)</f>
        <v>0</v>
      </c>
      <c r="H127" s="282"/>
      <c r="I127" s="283">
        <f>SUM(I120:I126)</f>
        <v>0</v>
      </c>
      <c r="J127" s="282"/>
      <c r="K127" s="283">
        <f>SUM(K120:K126)</f>
        <v>0</v>
      </c>
      <c r="O127" s="257">
        <v>4</v>
      </c>
      <c r="BA127" s="284">
        <f>SUM(BA120:BA126)</f>
        <v>0</v>
      </c>
      <c r="BB127" s="284">
        <f>SUM(BB120:BB126)</f>
        <v>0</v>
      </c>
      <c r="BC127" s="284">
        <f>SUM(BC120:BC126)</f>
        <v>0</v>
      </c>
      <c r="BD127" s="284">
        <f>SUM(BD120:BD126)</f>
        <v>0</v>
      </c>
      <c r="BE127" s="284">
        <f>SUM(BE120:BE126)</f>
        <v>0</v>
      </c>
    </row>
    <row r="128" spans="1:80">
      <c r="A128" s="247" t="s">
        <v>97</v>
      </c>
      <c r="B128" s="248" t="s">
        <v>440</v>
      </c>
      <c r="C128" s="249" t="s">
        <v>1685</v>
      </c>
      <c r="D128" s="250"/>
      <c r="E128" s="251"/>
      <c r="F128" s="251"/>
      <c r="G128" s="252"/>
      <c r="H128" s="253"/>
      <c r="I128" s="254"/>
      <c r="J128" s="255"/>
      <c r="K128" s="256"/>
      <c r="O128" s="257">
        <v>1</v>
      </c>
    </row>
    <row r="129" spans="1:80">
      <c r="A129" s="258">
        <v>74</v>
      </c>
      <c r="B129" s="259" t="s">
        <v>450</v>
      </c>
      <c r="C129" s="260" t="s">
        <v>1687</v>
      </c>
      <c r="D129" s="261" t="s">
        <v>100</v>
      </c>
      <c r="E129" s="262">
        <v>20</v>
      </c>
      <c r="F129" s="262">
        <v>0</v>
      </c>
      <c r="G129" s="263">
        <f>E129*F129</f>
        <v>0</v>
      </c>
      <c r="H129" s="264">
        <v>0</v>
      </c>
      <c r="I129" s="265">
        <f>E129*H129</f>
        <v>0</v>
      </c>
      <c r="J129" s="264"/>
      <c r="K129" s="265">
        <f>E129*J129</f>
        <v>0</v>
      </c>
      <c r="O129" s="257">
        <v>2</v>
      </c>
      <c r="AA129" s="232">
        <v>12</v>
      </c>
      <c r="AB129" s="232">
        <v>0</v>
      </c>
      <c r="AC129" s="232">
        <v>74</v>
      </c>
      <c r="AZ129" s="232">
        <v>1</v>
      </c>
      <c r="BA129" s="232">
        <f>IF(AZ129=1,G129,0)</f>
        <v>0</v>
      </c>
      <c r="BB129" s="232">
        <f>IF(AZ129=2,G129,0)</f>
        <v>0</v>
      </c>
      <c r="BC129" s="232">
        <f>IF(AZ129=3,G129,0)</f>
        <v>0</v>
      </c>
      <c r="BD129" s="232">
        <f>IF(AZ129=4,G129,0)</f>
        <v>0</v>
      </c>
      <c r="BE129" s="232">
        <f>IF(AZ129=5,G129,0)</f>
        <v>0</v>
      </c>
      <c r="CA129" s="257">
        <v>12</v>
      </c>
      <c r="CB129" s="257">
        <v>0</v>
      </c>
    </row>
    <row r="130" spans="1:80">
      <c r="A130" s="275"/>
      <c r="B130" s="276" t="s">
        <v>101</v>
      </c>
      <c r="C130" s="277" t="s">
        <v>1686</v>
      </c>
      <c r="D130" s="278"/>
      <c r="E130" s="279"/>
      <c r="F130" s="280"/>
      <c r="G130" s="281">
        <f>SUM(G128:G129)</f>
        <v>0</v>
      </c>
      <c r="H130" s="282"/>
      <c r="I130" s="283">
        <f>SUM(I128:I129)</f>
        <v>0</v>
      </c>
      <c r="J130" s="282"/>
      <c r="K130" s="283">
        <f>SUM(K128:K129)</f>
        <v>0</v>
      </c>
      <c r="O130" s="257">
        <v>4</v>
      </c>
      <c r="BA130" s="284">
        <f>SUM(BA128:BA129)</f>
        <v>0</v>
      </c>
      <c r="BB130" s="284">
        <f>SUM(BB128:BB129)</f>
        <v>0</v>
      </c>
      <c r="BC130" s="284">
        <f>SUM(BC128:BC129)</f>
        <v>0</v>
      </c>
      <c r="BD130" s="284">
        <f>SUM(BD128:BD129)</f>
        <v>0</v>
      </c>
      <c r="BE130" s="284">
        <f>SUM(BE128:BE129)</f>
        <v>0</v>
      </c>
    </row>
    <row r="131" spans="1:80">
      <c r="A131" s="247" t="s">
        <v>97</v>
      </c>
      <c r="B131" s="248" t="s">
        <v>993</v>
      </c>
      <c r="C131" s="249" t="s">
        <v>1644</v>
      </c>
      <c r="D131" s="250"/>
      <c r="E131" s="251"/>
      <c r="F131" s="251"/>
      <c r="G131" s="252"/>
      <c r="H131" s="253"/>
      <c r="I131" s="254"/>
      <c r="J131" s="255"/>
      <c r="K131" s="256"/>
      <c r="O131" s="257">
        <v>1</v>
      </c>
    </row>
    <row r="132" spans="1:80">
      <c r="A132" s="258">
        <v>75</v>
      </c>
      <c r="B132" s="259" t="s">
        <v>456</v>
      </c>
      <c r="C132" s="260" t="s">
        <v>1689</v>
      </c>
      <c r="D132" s="261" t="s">
        <v>100</v>
      </c>
      <c r="E132" s="262">
        <v>4</v>
      </c>
      <c r="F132" s="262">
        <v>0</v>
      </c>
      <c r="G132" s="263">
        <f>E132*F132</f>
        <v>0</v>
      </c>
      <c r="H132" s="264">
        <v>0</v>
      </c>
      <c r="I132" s="265">
        <f>E132*H132</f>
        <v>0</v>
      </c>
      <c r="J132" s="264"/>
      <c r="K132" s="265">
        <f>E132*J132</f>
        <v>0</v>
      </c>
      <c r="O132" s="257">
        <v>2</v>
      </c>
      <c r="AA132" s="232">
        <v>12</v>
      </c>
      <c r="AB132" s="232">
        <v>0</v>
      </c>
      <c r="AC132" s="232">
        <v>75</v>
      </c>
      <c r="AZ132" s="232">
        <v>1</v>
      </c>
      <c r="BA132" s="232">
        <f>IF(AZ132=1,G132,0)</f>
        <v>0</v>
      </c>
      <c r="BB132" s="232">
        <f>IF(AZ132=2,G132,0)</f>
        <v>0</v>
      </c>
      <c r="BC132" s="232">
        <f>IF(AZ132=3,G132,0)</f>
        <v>0</v>
      </c>
      <c r="BD132" s="232">
        <f>IF(AZ132=4,G132,0)</f>
        <v>0</v>
      </c>
      <c r="BE132" s="232">
        <f>IF(AZ132=5,G132,0)</f>
        <v>0</v>
      </c>
      <c r="CA132" s="257">
        <v>12</v>
      </c>
      <c r="CB132" s="257">
        <v>0</v>
      </c>
    </row>
    <row r="133" spans="1:80">
      <c r="A133" s="275"/>
      <c r="B133" s="276" t="s">
        <v>101</v>
      </c>
      <c r="C133" s="277" t="s">
        <v>1688</v>
      </c>
      <c r="D133" s="278"/>
      <c r="E133" s="279"/>
      <c r="F133" s="280"/>
      <c r="G133" s="281">
        <f>SUM(G131:G132)</f>
        <v>0</v>
      </c>
      <c r="H133" s="282"/>
      <c r="I133" s="283">
        <f>SUM(I131:I132)</f>
        <v>0</v>
      </c>
      <c r="J133" s="282"/>
      <c r="K133" s="283">
        <f>SUM(K131:K132)</f>
        <v>0</v>
      </c>
      <c r="O133" s="257">
        <v>4</v>
      </c>
      <c r="BA133" s="284">
        <f>SUM(BA131:BA132)</f>
        <v>0</v>
      </c>
      <c r="BB133" s="284">
        <f>SUM(BB131:BB132)</f>
        <v>0</v>
      </c>
      <c r="BC133" s="284">
        <f>SUM(BC131:BC132)</f>
        <v>0</v>
      </c>
      <c r="BD133" s="284">
        <f>SUM(BD131:BD132)</f>
        <v>0</v>
      </c>
      <c r="BE133" s="284">
        <f>SUM(BE131:BE132)</f>
        <v>0</v>
      </c>
    </row>
    <row r="134" spans="1:80">
      <c r="A134" s="247" t="s">
        <v>97</v>
      </c>
      <c r="B134" s="248" t="s">
        <v>1690</v>
      </c>
      <c r="C134" s="249" t="s">
        <v>1691</v>
      </c>
      <c r="D134" s="250"/>
      <c r="E134" s="251"/>
      <c r="F134" s="251"/>
      <c r="G134" s="252"/>
      <c r="H134" s="253"/>
      <c r="I134" s="254"/>
      <c r="J134" s="255"/>
      <c r="K134" s="256"/>
      <c r="O134" s="257">
        <v>1</v>
      </c>
    </row>
    <row r="135" spans="1:80">
      <c r="A135" s="258">
        <v>76</v>
      </c>
      <c r="B135" s="259" t="s">
        <v>1693</v>
      </c>
      <c r="C135" s="260" t="s">
        <v>1694</v>
      </c>
      <c r="D135" s="261" t="s">
        <v>100</v>
      </c>
      <c r="E135" s="262">
        <v>8</v>
      </c>
      <c r="F135" s="262">
        <v>0</v>
      </c>
      <c r="G135" s="263">
        <f>E135*F135</f>
        <v>0</v>
      </c>
      <c r="H135" s="264">
        <v>0</v>
      </c>
      <c r="I135" s="265">
        <f>E135*H135</f>
        <v>0</v>
      </c>
      <c r="J135" s="264"/>
      <c r="K135" s="265">
        <f>E135*J135</f>
        <v>0</v>
      </c>
      <c r="O135" s="257">
        <v>2</v>
      </c>
      <c r="AA135" s="232">
        <v>12</v>
      </c>
      <c r="AB135" s="232">
        <v>0</v>
      </c>
      <c r="AC135" s="232">
        <v>76</v>
      </c>
      <c r="AZ135" s="232">
        <v>1</v>
      </c>
      <c r="BA135" s="232">
        <f>IF(AZ135=1,G135,0)</f>
        <v>0</v>
      </c>
      <c r="BB135" s="232">
        <f>IF(AZ135=2,G135,0)</f>
        <v>0</v>
      </c>
      <c r="BC135" s="232">
        <f>IF(AZ135=3,G135,0)</f>
        <v>0</v>
      </c>
      <c r="BD135" s="232">
        <f>IF(AZ135=4,G135,0)</f>
        <v>0</v>
      </c>
      <c r="BE135" s="232">
        <f>IF(AZ135=5,G135,0)</f>
        <v>0</v>
      </c>
      <c r="CA135" s="257">
        <v>12</v>
      </c>
      <c r="CB135" s="257">
        <v>0</v>
      </c>
    </row>
    <row r="136" spans="1:80">
      <c r="A136" s="275"/>
      <c r="B136" s="276" t="s">
        <v>101</v>
      </c>
      <c r="C136" s="277" t="s">
        <v>1692</v>
      </c>
      <c r="D136" s="278"/>
      <c r="E136" s="279"/>
      <c r="F136" s="280"/>
      <c r="G136" s="281">
        <f>SUM(G134:G135)</f>
        <v>0</v>
      </c>
      <c r="H136" s="282"/>
      <c r="I136" s="283">
        <f>SUM(I134:I135)</f>
        <v>0</v>
      </c>
      <c r="J136" s="282"/>
      <c r="K136" s="283">
        <f>SUM(K134:K135)</f>
        <v>0</v>
      </c>
      <c r="O136" s="257">
        <v>4</v>
      </c>
      <c r="BA136" s="284">
        <f>SUM(BA134:BA135)</f>
        <v>0</v>
      </c>
      <c r="BB136" s="284">
        <f>SUM(BB134:BB135)</f>
        <v>0</v>
      </c>
      <c r="BC136" s="284">
        <f>SUM(BC134:BC135)</f>
        <v>0</v>
      </c>
      <c r="BD136" s="284">
        <f>SUM(BD134:BD135)</f>
        <v>0</v>
      </c>
      <c r="BE136" s="284">
        <f>SUM(BE134:BE135)</f>
        <v>0</v>
      </c>
    </row>
    <row r="137" spans="1:80">
      <c r="A137" s="247" t="s">
        <v>97</v>
      </c>
      <c r="B137" s="248" t="s">
        <v>1695</v>
      </c>
      <c r="C137" s="249" t="s">
        <v>1696</v>
      </c>
      <c r="D137" s="250"/>
      <c r="E137" s="251"/>
      <c r="F137" s="251"/>
      <c r="G137" s="252"/>
      <c r="H137" s="253"/>
      <c r="I137" s="254"/>
      <c r="J137" s="255"/>
      <c r="K137" s="256"/>
      <c r="O137" s="257">
        <v>1</v>
      </c>
    </row>
    <row r="138" spans="1:80">
      <c r="A138" s="258">
        <v>77</v>
      </c>
      <c r="B138" s="259" t="s">
        <v>1698</v>
      </c>
      <c r="C138" s="260" t="s">
        <v>1699</v>
      </c>
      <c r="D138" s="261" t="s">
        <v>100</v>
      </c>
      <c r="E138" s="262">
        <v>25</v>
      </c>
      <c r="F138" s="262">
        <v>0</v>
      </c>
      <c r="G138" s="263">
        <f>E138*F138</f>
        <v>0</v>
      </c>
      <c r="H138" s="264">
        <v>0</v>
      </c>
      <c r="I138" s="265">
        <f>E138*H138</f>
        <v>0</v>
      </c>
      <c r="J138" s="264"/>
      <c r="K138" s="265">
        <f>E138*J138</f>
        <v>0</v>
      </c>
      <c r="O138" s="257">
        <v>2</v>
      </c>
      <c r="AA138" s="232">
        <v>12</v>
      </c>
      <c r="AB138" s="232">
        <v>0</v>
      </c>
      <c r="AC138" s="232">
        <v>77</v>
      </c>
      <c r="AZ138" s="232">
        <v>1</v>
      </c>
      <c r="BA138" s="232">
        <f>IF(AZ138=1,G138,0)</f>
        <v>0</v>
      </c>
      <c r="BB138" s="232">
        <f>IF(AZ138=2,G138,0)</f>
        <v>0</v>
      </c>
      <c r="BC138" s="232">
        <f>IF(AZ138=3,G138,0)</f>
        <v>0</v>
      </c>
      <c r="BD138" s="232">
        <f>IF(AZ138=4,G138,0)</f>
        <v>0</v>
      </c>
      <c r="BE138" s="232">
        <f>IF(AZ138=5,G138,0)</f>
        <v>0</v>
      </c>
      <c r="CA138" s="257">
        <v>12</v>
      </c>
      <c r="CB138" s="257">
        <v>0</v>
      </c>
    </row>
    <row r="139" spans="1:80">
      <c r="A139" s="258">
        <v>78</v>
      </c>
      <c r="B139" s="259" t="s">
        <v>1700</v>
      </c>
      <c r="C139" s="260" t="s">
        <v>1701</v>
      </c>
      <c r="D139" s="261" t="s">
        <v>100</v>
      </c>
      <c r="E139" s="262">
        <v>45</v>
      </c>
      <c r="F139" s="262">
        <v>0</v>
      </c>
      <c r="G139" s="263">
        <f>E139*F139</f>
        <v>0</v>
      </c>
      <c r="H139" s="264">
        <v>0</v>
      </c>
      <c r="I139" s="265">
        <f>E139*H139</f>
        <v>0</v>
      </c>
      <c r="J139" s="264"/>
      <c r="K139" s="265">
        <f>E139*J139</f>
        <v>0</v>
      </c>
      <c r="O139" s="257">
        <v>2</v>
      </c>
      <c r="AA139" s="232">
        <v>12</v>
      </c>
      <c r="AB139" s="232">
        <v>0</v>
      </c>
      <c r="AC139" s="232">
        <v>78</v>
      </c>
      <c r="AZ139" s="232">
        <v>1</v>
      </c>
      <c r="BA139" s="232">
        <f>IF(AZ139=1,G139,0)</f>
        <v>0</v>
      </c>
      <c r="BB139" s="232">
        <f>IF(AZ139=2,G139,0)</f>
        <v>0</v>
      </c>
      <c r="BC139" s="232">
        <f>IF(AZ139=3,G139,0)</f>
        <v>0</v>
      </c>
      <c r="BD139" s="232">
        <f>IF(AZ139=4,G139,0)</f>
        <v>0</v>
      </c>
      <c r="BE139" s="232">
        <f>IF(AZ139=5,G139,0)</f>
        <v>0</v>
      </c>
      <c r="CA139" s="257">
        <v>12</v>
      </c>
      <c r="CB139" s="257">
        <v>0</v>
      </c>
    </row>
    <row r="140" spans="1:80">
      <c r="A140" s="275"/>
      <c r="B140" s="276" t="s">
        <v>101</v>
      </c>
      <c r="C140" s="277" t="s">
        <v>1697</v>
      </c>
      <c r="D140" s="278"/>
      <c r="E140" s="279"/>
      <c r="F140" s="280"/>
      <c r="G140" s="281">
        <f>SUM(G137:G139)</f>
        <v>0</v>
      </c>
      <c r="H140" s="282"/>
      <c r="I140" s="283">
        <f>SUM(I137:I139)</f>
        <v>0</v>
      </c>
      <c r="J140" s="282"/>
      <c r="K140" s="283">
        <f>SUM(K137:K139)</f>
        <v>0</v>
      </c>
      <c r="O140" s="257">
        <v>4</v>
      </c>
      <c r="BA140" s="284">
        <f>SUM(BA137:BA139)</f>
        <v>0</v>
      </c>
      <c r="BB140" s="284">
        <f>SUM(BB137:BB139)</f>
        <v>0</v>
      </c>
      <c r="BC140" s="284">
        <f>SUM(BC137:BC139)</f>
        <v>0</v>
      </c>
      <c r="BD140" s="284">
        <f>SUM(BD137:BD139)</f>
        <v>0</v>
      </c>
      <c r="BE140" s="284">
        <f>SUM(BE137:BE139)</f>
        <v>0</v>
      </c>
    </row>
    <row r="141" spans="1:80">
      <c r="A141" s="247" t="s">
        <v>97</v>
      </c>
      <c r="B141" s="248" t="s">
        <v>1702</v>
      </c>
      <c r="C141" s="249" t="s">
        <v>1703</v>
      </c>
      <c r="D141" s="250"/>
      <c r="E141" s="251"/>
      <c r="F141" s="251"/>
      <c r="G141" s="252"/>
      <c r="H141" s="253"/>
      <c r="I141" s="254"/>
      <c r="J141" s="255"/>
      <c r="K141" s="256"/>
      <c r="O141" s="257">
        <v>1</v>
      </c>
    </row>
    <row r="142" spans="1:80">
      <c r="A142" s="258">
        <v>79</v>
      </c>
      <c r="B142" s="259" t="s">
        <v>1705</v>
      </c>
      <c r="C142" s="260" t="s">
        <v>1701</v>
      </c>
      <c r="D142" s="261" t="s">
        <v>100</v>
      </c>
      <c r="E142" s="262">
        <v>20</v>
      </c>
      <c r="F142" s="262">
        <v>0</v>
      </c>
      <c r="G142" s="263">
        <f>E142*F142</f>
        <v>0</v>
      </c>
      <c r="H142" s="264">
        <v>0</v>
      </c>
      <c r="I142" s="265">
        <f>E142*H142</f>
        <v>0</v>
      </c>
      <c r="J142" s="264"/>
      <c r="K142" s="265">
        <f>E142*J142</f>
        <v>0</v>
      </c>
      <c r="O142" s="257">
        <v>2</v>
      </c>
      <c r="AA142" s="232">
        <v>12</v>
      </c>
      <c r="AB142" s="232">
        <v>0</v>
      </c>
      <c r="AC142" s="232">
        <v>79</v>
      </c>
      <c r="AZ142" s="232">
        <v>1</v>
      </c>
      <c r="BA142" s="232">
        <f>IF(AZ142=1,G142,0)</f>
        <v>0</v>
      </c>
      <c r="BB142" s="232">
        <f>IF(AZ142=2,G142,0)</f>
        <v>0</v>
      </c>
      <c r="BC142" s="232">
        <f>IF(AZ142=3,G142,0)</f>
        <v>0</v>
      </c>
      <c r="BD142" s="232">
        <f>IF(AZ142=4,G142,0)</f>
        <v>0</v>
      </c>
      <c r="BE142" s="232">
        <f>IF(AZ142=5,G142,0)</f>
        <v>0</v>
      </c>
      <c r="CA142" s="257">
        <v>12</v>
      </c>
      <c r="CB142" s="257">
        <v>0</v>
      </c>
    </row>
    <row r="143" spans="1:80">
      <c r="A143" s="275"/>
      <c r="B143" s="276" t="s">
        <v>101</v>
      </c>
      <c r="C143" s="277" t="s">
        <v>1704</v>
      </c>
      <c r="D143" s="278"/>
      <c r="E143" s="279"/>
      <c r="F143" s="280"/>
      <c r="G143" s="281">
        <f>SUM(G141:G142)</f>
        <v>0</v>
      </c>
      <c r="H143" s="282"/>
      <c r="I143" s="283">
        <f>SUM(I141:I142)</f>
        <v>0</v>
      </c>
      <c r="J143" s="282"/>
      <c r="K143" s="283">
        <f>SUM(K141:K142)</f>
        <v>0</v>
      </c>
      <c r="O143" s="257">
        <v>4</v>
      </c>
      <c r="BA143" s="284">
        <f>SUM(BA141:BA142)</f>
        <v>0</v>
      </c>
      <c r="BB143" s="284">
        <f>SUM(BB141:BB142)</f>
        <v>0</v>
      </c>
      <c r="BC143" s="284">
        <f>SUM(BC141:BC142)</f>
        <v>0</v>
      </c>
      <c r="BD143" s="284">
        <f>SUM(BD141:BD142)</f>
        <v>0</v>
      </c>
      <c r="BE143" s="284">
        <f>SUM(BE141:BE142)</f>
        <v>0</v>
      </c>
    </row>
    <row r="144" spans="1:80">
      <c r="A144" s="247" t="s">
        <v>97</v>
      </c>
      <c r="B144" s="248" t="s">
        <v>1706</v>
      </c>
      <c r="C144" s="249" t="s">
        <v>1707</v>
      </c>
      <c r="D144" s="250"/>
      <c r="E144" s="251"/>
      <c r="F144" s="251"/>
      <c r="G144" s="252"/>
      <c r="H144" s="253"/>
      <c r="I144" s="254"/>
      <c r="J144" s="255"/>
      <c r="K144" s="256"/>
      <c r="O144" s="257">
        <v>1</v>
      </c>
    </row>
    <row r="145" spans="1:80">
      <c r="A145" s="258">
        <v>80</v>
      </c>
      <c r="B145" s="259" t="s">
        <v>1709</v>
      </c>
      <c r="C145" s="260" t="s">
        <v>1710</v>
      </c>
      <c r="D145" s="261" t="s">
        <v>100</v>
      </c>
      <c r="E145" s="262">
        <v>4</v>
      </c>
      <c r="F145" s="262">
        <v>0</v>
      </c>
      <c r="G145" s="263">
        <f>E145*F145</f>
        <v>0</v>
      </c>
      <c r="H145" s="264">
        <v>0</v>
      </c>
      <c r="I145" s="265">
        <f>E145*H145</f>
        <v>0</v>
      </c>
      <c r="J145" s="264"/>
      <c r="K145" s="265">
        <f>E145*J145</f>
        <v>0</v>
      </c>
      <c r="O145" s="257">
        <v>2</v>
      </c>
      <c r="AA145" s="232">
        <v>12</v>
      </c>
      <c r="AB145" s="232">
        <v>0</v>
      </c>
      <c r="AC145" s="232">
        <v>80</v>
      </c>
      <c r="AZ145" s="232">
        <v>1</v>
      </c>
      <c r="BA145" s="232">
        <f>IF(AZ145=1,G145,0)</f>
        <v>0</v>
      </c>
      <c r="BB145" s="232">
        <f>IF(AZ145=2,G145,0)</f>
        <v>0</v>
      </c>
      <c r="BC145" s="232">
        <f>IF(AZ145=3,G145,0)</f>
        <v>0</v>
      </c>
      <c r="BD145" s="232">
        <f>IF(AZ145=4,G145,0)</f>
        <v>0</v>
      </c>
      <c r="BE145" s="232">
        <f>IF(AZ145=5,G145,0)</f>
        <v>0</v>
      </c>
      <c r="CA145" s="257">
        <v>12</v>
      </c>
      <c r="CB145" s="257">
        <v>0</v>
      </c>
    </row>
    <row r="146" spans="1:80">
      <c r="A146" s="275"/>
      <c r="B146" s="276" t="s">
        <v>101</v>
      </c>
      <c r="C146" s="277" t="s">
        <v>1708</v>
      </c>
      <c r="D146" s="278"/>
      <c r="E146" s="279"/>
      <c r="F146" s="280"/>
      <c r="G146" s="281">
        <f>SUM(G144:G145)</f>
        <v>0</v>
      </c>
      <c r="H146" s="282"/>
      <c r="I146" s="283">
        <f>SUM(I144:I145)</f>
        <v>0</v>
      </c>
      <c r="J146" s="282"/>
      <c r="K146" s="283">
        <f>SUM(K144:K145)</f>
        <v>0</v>
      </c>
      <c r="O146" s="257">
        <v>4</v>
      </c>
      <c r="BA146" s="284">
        <f>SUM(BA144:BA145)</f>
        <v>0</v>
      </c>
      <c r="BB146" s="284">
        <f>SUM(BB144:BB145)</f>
        <v>0</v>
      </c>
      <c r="BC146" s="284">
        <f>SUM(BC144:BC145)</f>
        <v>0</v>
      </c>
      <c r="BD146" s="284">
        <f>SUM(BD144:BD145)</f>
        <v>0</v>
      </c>
      <c r="BE146" s="284">
        <f>SUM(BE144:BE145)</f>
        <v>0</v>
      </c>
    </row>
    <row r="147" spans="1:80">
      <c r="A147" s="247" t="s">
        <v>97</v>
      </c>
      <c r="B147" s="248" t="s">
        <v>1711</v>
      </c>
      <c r="C147" s="249" t="s">
        <v>1712</v>
      </c>
      <c r="D147" s="250"/>
      <c r="E147" s="251"/>
      <c r="F147" s="251"/>
      <c r="G147" s="252"/>
      <c r="H147" s="253"/>
      <c r="I147" s="254"/>
      <c r="J147" s="255"/>
      <c r="K147" s="256"/>
      <c r="O147" s="257">
        <v>1</v>
      </c>
    </row>
    <row r="148" spans="1:80">
      <c r="A148" s="258">
        <v>81</v>
      </c>
      <c r="B148" s="259" t="s">
        <v>1485</v>
      </c>
      <c r="C148" s="260" t="s">
        <v>1714</v>
      </c>
      <c r="D148" s="261" t="s">
        <v>100</v>
      </c>
      <c r="E148" s="262">
        <v>198</v>
      </c>
      <c r="F148" s="262">
        <v>0</v>
      </c>
      <c r="G148" s="263">
        <f>E148*F148</f>
        <v>0</v>
      </c>
      <c r="H148" s="264">
        <v>0</v>
      </c>
      <c r="I148" s="265">
        <f>E148*H148</f>
        <v>0</v>
      </c>
      <c r="J148" s="264"/>
      <c r="K148" s="265">
        <f>E148*J148</f>
        <v>0</v>
      </c>
      <c r="O148" s="257">
        <v>2</v>
      </c>
      <c r="AA148" s="232">
        <v>12</v>
      </c>
      <c r="AB148" s="232">
        <v>0</v>
      </c>
      <c r="AC148" s="232">
        <v>81</v>
      </c>
      <c r="AZ148" s="232">
        <v>1</v>
      </c>
      <c r="BA148" s="232">
        <f>IF(AZ148=1,G148,0)</f>
        <v>0</v>
      </c>
      <c r="BB148" s="232">
        <f>IF(AZ148=2,G148,0)</f>
        <v>0</v>
      </c>
      <c r="BC148" s="232">
        <f>IF(AZ148=3,G148,0)</f>
        <v>0</v>
      </c>
      <c r="BD148" s="232">
        <f>IF(AZ148=4,G148,0)</f>
        <v>0</v>
      </c>
      <c r="BE148" s="232">
        <f>IF(AZ148=5,G148,0)</f>
        <v>0</v>
      </c>
      <c r="CA148" s="257">
        <v>12</v>
      </c>
      <c r="CB148" s="257">
        <v>0</v>
      </c>
    </row>
    <row r="149" spans="1:80">
      <c r="A149" s="258">
        <v>82</v>
      </c>
      <c r="B149" s="259" t="s">
        <v>1495</v>
      </c>
      <c r="C149" s="260" t="s">
        <v>1715</v>
      </c>
      <c r="D149" s="261" t="s">
        <v>100</v>
      </c>
      <c r="E149" s="262">
        <v>25</v>
      </c>
      <c r="F149" s="262">
        <v>0</v>
      </c>
      <c r="G149" s="263">
        <f>E149*F149</f>
        <v>0</v>
      </c>
      <c r="H149" s="264">
        <v>0</v>
      </c>
      <c r="I149" s="265">
        <f>E149*H149</f>
        <v>0</v>
      </c>
      <c r="J149" s="264"/>
      <c r="K149" s="265">
        <f>E149*J149</f>
        <v>0</v>
      </c>
      <c r="O149" s="257">
        <v>2</v>
      </c>
      <c r="AA149" s="232">
        <v>12</v>
      </c>
      <c r="AB149" s="232">
        <v>0</v>
      </c>
      <c r="AC149" s="232">
        <v>82</v>
      </c>
      <c r="AZ149" s="232">
        <v>1</v>
      </c>
      <c r="BA149" s="232">
        <f>IF(AZ149=1,G149,0)</f>
        <v>0</v>
      </c>
      <c r="BB149" s="232">
        <f>IF(AZ149=2,G149,0)</f>
        <v>0</v>
      </c>
      <c r="BC149" s="232">
        <f>IF(AZ149=3,G149,0)</f>
        <v>0</v>
      </c>
      <c r="BD149" s="232">
        <f>IF(AZ149=4,G149,0)</f>
        <v>0</v>
      </c>
      <c r="BE149" s="232">
        <f>IF(AZ149=5,G149,0)</f>
        <v>0</v>
      </c>
      <c r="CA149" s="257">
        <v>12</v>
      </c>
      <c r="CB149" s="257">
        <v>0</v>
      </c>
    </row>
    <row r="150" spans="1:80">
      <c r="A150" s="275"/>
      <c r="B150" s="276" t="s">
        <v>101</v>
      </c>
      <c r="C150" s="277" t="s">
        <v>1713</v>
      </c>
      <c r="D150" s="278"/>
      <c r="E150" s="279"/>
      <c r="F150" s="280"/>
      <c r="G150" s="281">
        <f>SUM(G147:G149)</f>
        <v>0</v>
      </c>
      <c r="H150" s="282"/>
      <c r="I150" s="283">
        <f>SUM(I147:I149)</f>
        <v>0</v>
      </c>
      <c r="J150" s="282"/>
      <c r="K150" s="283">
        <f>SUM(K147:K149)</f>
        <v>0</v>
      </c>
      <c r="O150" s="257">
        <v>4</v>
      </c>
      <c r="BA150" s="284">
        <f>SUM(BA147:BA149)</f>
        <v>0</v>
      </c>
      <c r="BB150" s="284">
        <f>SUM(BB147:BB149)</f>
        <v>0</v>
      </c>
      <c r="BC150" s="284">
        <f>SUM(BC147:BC149)</f>
        <v>0</v>
      </c>
      <c r="BD150" s="284">
        <f>SUM(BD147:BD149)</f>
        <v>0</v>
      </c>
      <c r="BE150" s="284">
        <f>SUM(BE147:BE149)</f>
        <v>0</v>
      </c>
    </row>
    <row r="151" spans="1:80">
      <c r="A151" s="247" t="s">
        <v>97</v>
      </c>
      <c r="B151" s="248" t="s">
        <v>1560</v>
      </c>
      <c r="C151" s="249" t="s">
        <v>1561</v>
      </c>
      <c r="D151" s="250"/>
      <c r="E151" s="251"/>
      <c r="F151" s="251"/>
      <c r="G151" s="252"/>
      <c r="H151" s="253"/>
      <c r="I151" s="254"/>
      <c r="J151" s="255"/>
      <c r="K151" s="256"/>
      <c r="O151" s="257">
        <v>1</v>
      </c>
    </row>
    <row r="152" spans="1:80">
      <c r="A152" s="258">
        <v>83</v>
      </c>
      <c r="B152" s="259" t="s">
        <v>1627</v>
      </c>
      <c r="C152" s="260" t="s">
        <v>1716</v>
      </c>
      <c r="D152" s="261" t="s">
        <v>262</v>
      </c>
      <c r="E152" s="262">
        <v>225</v>
      </c>
      <c r="F152" s="262">
        <v>0</v>
      </c>
      <c r="G152" s="263">
        <f>E152*F152</f>
        <v>0</v>
      </c>
      <c r="H152" s="264">
        <v>0</v>
      </c>
      <c r="I152" s="265">
        <f>E152*H152</f>
        <v>0</v>
      </c>
      <c r="J152" s="264"/>
      <c r="K152" s="265">
        <f>E152*J152</f>
        <v>0</v>
      </c>
      <c r="O152" s="257">
        <v>2</v>
      </c>
      <c r="AA152" s="232">
        <v>12</v>
      </c>
      <c r="AB152" s="232">
        <v>0</v>
      </c>
      <c r="AC152" s="232">
        <v>83</v>
      </c>
      <c r="AZ152" s="232">
        <v>1</v>
      </c>
      <c r="BA152" s="232">
        <f>IF(AZ152=1,G152,0)</f>
        <v>0</v>
      </c>
      <c r="BB152" s="232">
        <f>IF(AZ152=2,G152,0)</f>
        <v>0</v>
      </c>
      <c r="BC152" s="232">
        <f>IF(AZ152=3,G152,0)</f>
        <v>0</v>
      </c>
      <c r="BD152" s="232">
        <f>IF(AZ152=4,G152,0)</f>
        <v>0</v>
      </c>
      <c r="BE152" s="232">
        <f>IF(AZ152=5,G152,0)</f>
        <v>0</v>
      </c>
      <c r="CA152" s="257">
        <v>12</v>
      </c>
      <c r="CB152" s="257">
        <v>0</v>
      </c>
    </row>
    <row r="153" spans="1:80">
      <c r="A153" s="275"/>
      <c r="B153" s="276" t="s">
        <v>101</v>
      </c>
      <c r="C153" s="277" t="s">
        <v>1562</v>
      </c>
      <c r="D153" s="278"/>
      <c r="E153" s="279"/>
      <c r="F153" s="280"/>
      <c r="G153" s="281">
        <f>SUM(G151:G152)</f>
        <v>0</v>
      </c>
      <c r="H153" s="282"/>
      <c r="I153" s="283">
        <f>SUM(I151:I152)</f>
        <v>0</v>
      </c>
      <c r="J153" s="282"/>
      <c r="K153" s="283">
        <f>SUM(K151:K152)</f>
        <v>0</v>
      </c>
      <c r="O153" s="257">
        <v>4</v>
      </c>
      <c r="BA153" s="284">
        <f>SUM(BA151:BA152)</f>
        <v>0</v>
      </c>
      <c r="BB153" s="284">
        <f>SUM(BB151:BB152)</f>
        <v>0</v>
      </c>
      <c r="BC153" s="284">
        <f>SUM(BC151:BC152)</f>
        <v>0</v>
      </c>
      <c r="BD153" s="284">
        <f>SUM(BD151:BD152)</f>
        <v>0</v>
      </c>
      <c r="BE153" s="284">
        <f>SUM(BE151:BE152)</f>
        <v>0</v>
      </c>
    </row>
    <row r="154" spans="1:80">
      <c r="A154" s="247" t="s">
        <v>97</v>
      </c>
      <c r="B154" s="248" t="s">
        <v>1717</v>
      </c>
      <c r="C154" s="249" t="s">
        <v>1718</v>
      </c>
      <c r="D154" s="250"/>
      <c r="E154" s="251"/>
      <c r="F154" s="251"/>
      <c r="G154" s="252"/>
      <c r="H154" s="253"/>
      <c r="I154" s="254"/>
      <c r="J154" s="255"/>
      <c r="K154" s="256"/>
      <c r="O154" s="257">
        <v>1</v>
      </c>
    </row>
    <row r="155" spans="1:80">
      <c r="A155" s="258">
        <v>84</v>
      </c>
      <c r="B155" s="259" t="s">
        <v>1720</v>
      </c>
      <c r="C155" s="260" t="s">
        <v>1721</v>
      </c>
      <c r="D155" s="261" t="s">
        <v>262</v>
      </c>
      <c r="E155" s="262">
        <v>145</v>
      </c>
      <c r="F155" s="262">
        <v>0</v>
      </c>
      <c r="G155" s="263">
        <f>E155*F155</f>
        <v>0</v>
      </c>
      <c r="H155" s="264">
        <v>0</v>
      </c>
      <c r="I155" s="265">
        <f>E155*H155</f>
        <v>0</v>
      </c>
      <c r="J155" s="264"/>
      <c r="K155" s="265">
        <f>E155*J155</f>
        <v>0</v>
      </c>
      <c r="O155" s="257">
        <v>2</v>
      </c>
      <c r="AA155" s="232">
        <v>12</v>
      </c>
      <c r="AB155" s="232">
        <v>0</v>
      </c>
      <c r="AC155" s="232">
        <v>84</v>
      </c>
      <c r="AZ155" s="232">
        <v>1</v>
      </c>
      <c r="BA155" s="232">
        <f>IF(AZ155=1,G155,0)</f>
        <v>0</v>
      </c>
      <c r="BB155" s="232">
        <f>IF(AZ155=2,G155,0)</f>
        <v>0</v>
      </c>
      <c r="BC155" s="232">
        <f>IF(AZ155=3,G155,0)</f>
        <v>0</v>
      </c>
      <c r="BD155" s="232">
        <f>IF(AZ155=4,G155,0)</f>
        <v>0</v>
      </c>
      <c r="BE155" s="232">
        <f>IF(AZ155=5,G155,0)</f>
        <v>0</v>
      </c>
      <c r="CA155" s="257">
        <v>12</v>
      </c>
      <c r="CB155" s="257">
        <v>0</v>
      </c>
    </row>
    <row r="156" spans="1:80">
      <c r="A156" s="258">
        <v>85</v>
      </c>
      <c r="B156" s="259" t="s">
        <v>1722</v>
      </c>
      <c r="C156" s="260" t="s">
        <v>1723</v>
      </c>
      <c r="D156" s="261" t="s">
        <v>262</v>
      </c>
      <c r="E156" s="262">
        <v>35</v>
      </c>
      <c r="F156" s="262">
        <v>0</v>
      </c>
      <c r="G156" s="263">
        <f>E156*F156</f>
        <v>0</v>
      </c>
      <c r="H156" s="264">
        <v>0</v>
      </c>
      <c r="I156" s="265">
        <f>E156*H156</f>
        <v>0</v>
      </c>
      <c r="J156" s="264"/>
      <c r="K156" s="265">
        <f>E156*J156</f>
        <v>0</v>
      </c>
      <c r="O156" s="257">
        <v>2</v>
      </c>
      <c r="AA156" s="232">
        <v>12</v>
      </c>
      <c r="AB156" s="232">
        <v>0</v>
      </c>
      <c r="AC156" s="232">
        <v>85</v>
      </c>
      <c r="AZ156" s="232">
        <v>1</v>
      </c>
      <c r="BA156" s="232">
        <f>IF(AZ156=1,G156,0)</f>
        <v>0</v>
      </c>
      <c r="BB156" s="232">
        <f>IF(AZ156=2,G156,0)</f>
        <v>0</v>
      </c>
      <c r="BC156" s="232">
        <f>IF(AZ156=3,G156,0)</f>
        <v>0</v>
      </c>
      <c r="BD156" s="232">
        <f>IF(AZ156=4,G156,0)</f>
        <v>0</v>
      </c>
      <c r="BE156" s="232">
        <f>IF(AZ156=5,G156,0)</f>
        <v>0</v>
      </c>
      <c r="CA156" s="257">
        <v>12</v>
      </c>
      <c r="CB156" s="257">
        <v>0</v>
      </c>
    </row>
    <row r="157" spans="1:80">
      <c r="A157" s="275"/>
      <c r="B157" s="276" t="s">
        <v>101</v>
      </c>
      <c r="C157" s="277" t="s">
        <v>1719</v>
      </c>
      <c r="D157" s="278"/>
      <c r="E157" s="279"/>
      <c r="F157" s="280"/>
      <c r="G157" s="281">
        <f>SUM(G154:G156)</f>
        <v>0</v>
      </c>
      <c r="H157" s="282"/>
      <c r="I157" s="283">
        <f>SUM(I154:I156)</f>
        <v>0</v>
      </c>
      <c r="J157" s="282"/>
      <c r="K157" s="283">
        <f>SUM(K154:K156)</f>
        <v>0</v>
      </c>
      <c r="O157" s="257">
        <v>4</v>
      </c>
      <c r="BA157" s="284">
        <f>SUM(BA154:BA156)</f>
        <v>0</v>
      </c>
      <c r="BB157" s="284">
        <f>SUM(BB154:BB156)</f>
        <v>0</v>
      </c>
      <c r="BC157" s="284">
        <f>SUM(BC154:BC156)</f>
        <v>0</v>
      </c>
      <c r="BD157" s="284">
        <f>SUM(BD154:BD156)</f>
        <v>0</v>
      </c>
      <c r="BE157" s="284">
        <f>SUM(BE154:BE156)</f>
        <v>0</v>
      </c>
    </row>
    <row r="158" spans="1:80">
      <c r="A158" s="247" t="s">
        <v>97</v>
      </c>
      <c r="B158" s="248" t="s">
        <v>1724</v>
      </c>
      <c r="C158" s="249" t="s">
        <v>1725</v>
      </c>
      <c r="D158" s="250"/>
      <c r="E158" s="251"/>
      <c r="F158" s="251"/>
      <c r="G158" s="252"/>
      <c r="H158" s="253"/>
      <c r="I158" s="254"/>
      <c r="J158" s="255"/>
      <c r="K158" s="256"/>
      <c r="O158" s="257">
        <v>1</v>
      </c>
    </row>
    <row r="159" spans="1:80">
      <c r="A159" s="258">
        <v>86</v>
      </c>
      <c r="B159" s="259" t="s">
        <v>1727</v>
      </c>
      <c r="C159" s="260" t="s">
        <v>1716</v>
      </c>
      <c r="D159" s="261" t="s">
        <v>262</v>
      </c>
      <c r="E159" s="262">
        <v>95</v>
      </c>
      <c r="F159" s="262">
        <v>0</v>
      </c>
      <c r="G159" s="263">
        <f>E159*F159</f>
        <v>0</v>
      </c>
      <c r="H159" s="264">
        <v>0</v>
      </c>
      <c r="I159" s="265">
        <f>E159*H159</f>
        <v>0</v>
      </c>
      <c r="J159" s="264"/>
      <c r="K159" s="265">
        <f>E159*J159</f>
        <v>0</v>
      </c>
      <c r="O159" s="257">
        <v>2</v>
      </c>
      <c r="AA159" s="232">
        <v>12</v>
      </c>
      <c r="AB159" s="232">
        <v>0</v>
      </c>
      <c r="AC159" s="232">
        <v>86</v>
      </c>
      <c r="AZ159" s="232">
        <v>1</v>
      </c>
      <c r="BA159" s="232">
        <f>IF(AZ159=1,G159,0)</f>
        <v>0</v>
      </c>
      <c r="BB159" s="232">
        <f>IF(AZ159=2,G159,0)</f>
        <v>0</v>
      </c>
      <c r="BC159" s="232">
        <f>IF(AZ159=3,G159,0)</f>
        <v>0</v>
      </c>
      <c r="BD159" s="232">
        <f>IF(AZ159=4,G159,0)</f>
        <v>0</v>
      </c>
      <c r="BE159" s="232">
        <f>IF(AZ159=5,G159,0)</f>
        <v>0</v>
      </c>
      <c r="CA159" s="257">
        <v>12</v>
      </c>
      <c r="CB159" s="257">
        <v>0</v>
      </c>
    </row>
    <row r="160" spans="1:80">
      <c r="A160" s="275"/>
      <c r="B160" s="276" t="s">
        <v>101</v>
      </c>
      <c r="C160" s="277" t="s">
        <v>1726</v>
      </c>
      <c r="D160" s="278"/>
      <c r="E160" s="279"/>
      <c r="F160" s="280"/>
      <c r="G160" s="281">
        <f>SUM(G158:G159)</f>
        <v>0</v>
      </c>
      <c r="H160" s="282"/>
      <c r="I160" s="283">
        <f>SUM(I158:I159)</f>
        <v>0</v>
      </c>
      <c r="J160" s="282"/>
      <c r="K160" s="283">
        <f>SUM(K158:K159)</f>
        <v>0</v>
      </c>
      <c r="O160" s="257">
        <v>4</v>
      </c>
      <c r="BA160" s="284">
        <f>SUM(BA158:BA159)</f>
        <v>0</v>
      </c>
      <c r="BB160" s="284">
        <f>SUM(BB158:BB159)</f>
        <v>0</v>
      </c>
      <c r="BC160" s="284">
        <f>SUM(BC158:BC159)</f>
        <v>0</v>
      </c>
      <c r="BD160" s="284">
        <f>SUM(BD158:BD159)</f>
        <v>0</v>
      </c>
      <c r="BE160" s="284">
        <f>SUM(BE158:BE159)</f>
        <v>0</v>
      </c>
    </row>
    <row r="161" spans="1:80">
      <c r="A161" s="247" t="s">
        <v>97</v>
      </c>
      <c r="B161" s="248" t="s">
        <v>1728</v>
      </c>
      <c r="C161" s="249" t="s">
        <v>1729</v>
      </c>
      <c r="D161" s="250"/>
      <c r="E161" s="251"/>
      <c r="F161" s="251"/>
      <c r="G161" s="252"/>
      <c r="H161" s="253"/>
      <c r="I161" s="254"/>
      <c r="J161" s="255"/>
      <c r="K161" s="256"/>
      <c r="O161" s="257">
        <v>1</v>
      </c>
    </row>
    <row r="162" spans="1:80">
      <c r="A162" s="258">
        <v>87</v>
      </c>
      <c r="B162" s="259" t="s">
        <v>1731</v>
      </c>
      <c r="C162" s="260" t="s">
        <v>1732</v>
      </c>
      <c r="D162" s="261" t="s">
        <v>1733</v>
      </c>
      <c r="E162" s="262">
        <v>30</v>
      </c>
      <c r="F162" s="262">
        <v>0</v>
      </c>
      <c r="G162" s="263">
        <f t="shared" ref="G162:G168" si="40">E162*F162</f>
        <v>0</v>
      </c>
      <c r="H162" s="264">
        <v>0</v>
      </c>
      <c r="I162" s="265">
        <f t="shared" ref="I162:I168" si="41">E162*H162</f>
        <v>0</v>
      </c>
      <c r="J162" s="264"/>
      <c r="K162" s="265">
        <f t="shared" ref="K162:K168" si="42">E162*J162</f>
        <v>0</v>
      </c>
      <c r="O162" s="257">
        <v>2</v>
      </c>
      <c r="AA162" s="232">
        <v>12</v>
      </c>
      <c r="AB162" s="232">
        <v>0</v>
      </c>
      <c r="AC162" s="232">
        <v>87</v>
      </c>
      <c r="AZ162" s="232">
        <v>1</v>
      </c>
      <c r="BA162" s="232">
        <f t="shared" ref="BA162:BA168" si="43">IF(AZ162=1,G162,0)</f>
        <v>0</v>
      </c>
      <c r="BB162" s="232">
        <f t="shared" ref="BB162:BB168" si="44">IF(AZ162=2,G162,0)</f>
        <v>0</v>
      </c>
      <c r="BC162" s="232">
        <f t="shared" ref="BC162:BC168" si="45">IF(AZ162=3,G162,0)</f>
        <v>0</v>
      </c>
      <c r="BD162" s="232">
        <f t="shared" ref="BD162:BD168" si="46">IF(AZ162=4,G162,0)</f>
        <v>0</v>
      </c>
      <c r="BE162" s="232">
        <f t="shared" ref="BE162:BE168" si="47">IF(AZ162=5,G162,0)</f>
        <v>0</v>
      </c>
      <c r="CA162" s="257">
        <v>12</v>
      </c>
      <c r="CB162" s="257">
        <v>0</v>
      </c>
    </row>
    <row r="163" spans="1:80">
      <c r="A163" s="258">
        <v>88</v>
      </c>
      <c r="B163" s="259" t="s">
        <v>1734</v>
      </c>
      <c r="C163" s="260" t="s">
        <v>1735</v>
      </c>
      <c r="D163" s="261" t="s">
        <v>1733</v>
      </c>
      <c r="E163" s="262">
        <v>6</v>
      </c>
      <c r="F163" s="262">
        <v>0</v>
      </c>
      <c r="G163" s="263">
        <f t="shared" si="40"/>
        <v>0</v>
      </c>
      <c r="H163" s="264">
        <v>0</v>
      </c>
      <c r="I163" s="265">
        <f t="shared" si="41"/>
        <v>0</v>
      </c>
      <c r="J163" s="264"/>
      <c r="K163" s="265">
        <f t="shared" si="42"/>
        <v>0</v>
      </c>
      <c r="O163" s="257">
        <v>2</v>
      </c>
      <c r="AA163" s="232">
        <v>12</v>
      </c>
      <c r="AB163" s="232">
        <v>0</v>
      </c>
      <c r="AC163" s="232">
        <v>88</v>
      </c>
      <c r="AZ163" s="232">
        <v>1</v>
      </c>
      <c r="BA163" s="232">
        <f t="shared" si="43"/>
        <v>0</v>
      </c>
      <c r="BB163" s="232">
        <f t="shared" si="44"/>
        <v>0</v>
      </c>
      <c r="BC163" s="232">
        <f t="shared" si="45"/>
        <v>0</v>
      </c>
      <c r="BD163" s="232">
        <f t="shared" si="46"/>
        <v>0</v>
      </c>
      <c r="BE163" s="232">
        <f t="shared" si="47"/>
        <v>0</v>
      </c>
      <c r="CA163" s="257">
        <v>12</v>
      </c>
      <c r="CB163" s="257">
        <v>0</v>
      </c>
    </row>
    <row r="164" spans="1:80">
      <c r="A164" s="258">
        <v>89</v>
      </c>
      <c r="B164" s="259" t="s">
        <v>1736</v>
      </c>
      <c r="C164" s="260" t="s">
        <v>1737</v>
      </c>
      <c r="D164" s="261" t="s">
        <v>1733</v>
      </c>
      <c r="E164" s="262">
        <v>16</v>
      </c>
      <c r="F164" s="262">
        <v>0</v>
      </c>
      <c r="G164" s="263">
        <f t="shared" si="40"/>
        <v>0</v>
      </c>
      <c r="H164" s="264">
        <v>0</v>
      </c>
      <c r="I164" s="265">
        <f t="shared" si="41"/>
        <v>0</v>
      </c>
      <c r="J164" s="264"/>
      <c r="K164" s="265">
        <f t="shared" si="42"/>
        <v>0</v>
      </c>
      <c r="O164" s="257">
        <v>2</v>
      </c>
      <c r="AA164" s="232">
        <v>12</v>
      </c>
      <c r="AB164" s="232">
        <v>0</v>
      </c>
      <c r="AC164" s="232">
        <v>89</v>
      </c>
      <c r="AZ164" s="232">
        <v>1</v>
      </c>
      <c r="BA164" s="232">
        <f t="shared" si="43"/>
        <v>0</v>
      </c>
      <c r="BB164" s="232">
        <f t="shared" si="44"/>
        <v>0</v>
      </c>
      <c r="BC164" s="232">
        <f t="shared" si="45"/>
        <v>0</v>
      </c>
      <c r="BD164" s="232">
        <f t="shared" si="46"/>
        <v>0</v>
      </c>
      <c r="BE164" s="232">
        <f t="shared" si="47"/>
        <v>0</v>
      </c>
      <c r="CA164" s="257">
        <v>12</v>
      </c>
      <c r="CB164" s="257">
        <v>0</v>
      </c>
    </row>
    <row r="165" spans="1:80">
      <c r="A165" s="258">
        <v>90</v>
      </c>
      <c r="B165" s="259" t="s">
        <v>1738</v>
      </c>
      <c r="C165" s="260" t="s">
        <v>1739</v>
      </c>
      <c r="D165" s="261" t="s">
        <v>1733</v>
      </c>
      <c r="E165" s="262">
        <v>24</v>
      </c>
      <c r="F165" s="262">
        <v>0</v>
      </c>
      <c r="G165" s="263">
        <f t="shared" si="40"/>
        <v>0</v>
      </c>
      <c r="H165" s="264">
        <v>0</v>
      </c>
      <c r="I165" s="265">
        <f t="shared" si="41"/>
        <v>0</v>
      </c>
      <c r="J165" s="264"/>
      <c r="K165" s="265">
        <f t="shared" si="42"/>
        <v>0</v>
      </c>
      <c r="O165" s="257">
        <v>2</v>
      </c>
      <c r="AA165" s="232">
        <v>12</v>
      </c>
      <c r="AB165" s="232">
        <v>0</v>
      </c>
      <c r="AC165" s="232">
        <v>90</v>
      </c>
      <c r="AZ165" s="232">
        <v>1</v>
      </c>
      <c r="BA165" s="232">
        <f t="shared" si="43"/>
        <v>0</v>
      </c>
      <c r="BB165" s="232">
        <f t="shared" si="44"/>
        <v>0</v>
      </c>
      <c r="BC165" s="232">
        <f t="shared" si="45"/>
        <v>0</v>
      </c>
      <c r="BD165" s="232">
        <f t="shared" si="46"/>
        <v>0</v>
      </c>
      <c r="BE165" s="232">
        <f t="shared" si="47"/>
        <v>0</v>
      </c>
      <c r="CA165" s="257">
        <v>12</v>
      </c>
      <c r="CB165" s="257">
        <v>0</v>
      </c>
    </row>
    <row r="166" spans="1:80">
      <c r="A166" s="258">
        <v>91</v>
      </c>
      <c r="B166" s="259" t="s">
        <v>1740</v>
      </c>
      <c r="C166" s="260" t="s">
        <v>1741</v>
      </c>
      <c r="D166" s="261" t="s">
        <v>1733</v>
      </c>
      <c r="E166" s="262">
        <v>16</v>
      </c>
      <c r="F166" s="262">
        <v>0</v>
      </c>
      <c r="G166" s="263">
        <f t="shared" si="40"/>
        <v>0</v>
      </c>
      <c r="H166" s="264">
        <v>0</v>
      </c>
      <c r="I166" s="265">
        <f t="shared" si="41"/>
        <v>0</v>
      </c>
      <c r="J166" s="264"/>
      <c r="K166" s="265">
        <f t="shared" si="42"/>
        <v>0</v>
      </c>
      <c r="O166" s="257">
        <v>2</v>
      </c>
      <c r="AA166" s="232">
        <v>12</v>
      </c>
      <c r="AB166" s="232">
        <v>0</v>
      </c>
      <c r="AC166" s="232">
        <v>91</v>
      </c>
      <c r="AZ166" s="232">
        <v>1</v>
      </c>
      <c r="BA166" s="232">
        <f t="shared" si="43"/>
        <v>0</v>
      </c>
      <c r="BB166" s="232">
        <f t="shared" si="44"/>
        <v>0</v>
      </c>
      <c r="BC166" s="232">
        <f t="shared" si="45"/>
        <v>0</v>
      </c>
      <c r="BD166" s="232">
        <f t="shared" si="46"/>
        <v>0</v>
      </c>
      <c r="BE166" s="232">
        <f t="shared" si="47"/>
        <v>0</v>
      </c>
      <c r="CA166" s="257">
        <v>12</v>
      </c>
      <c r="CB166" s="257">
        <v>0</v>
      </c>
    </row>
    <row r="167" spans="1:80">
      <c r="A167" s="258">
        <v>92</v>
      </c>
      <c r="B167" s="259" t="s">
        <v>1742</v>
      </c>
      <c r="C167" s="260" t="s">
        <v>1743</v>
      </c>
      <c r="D167" s="261" t="s">
        <v>1733</v>
      </c>
      <c r="E167" s="262">
        <v>25</v>
      </c>
      <c r="F167" s="262">
        <v>0</v>
      </c>
      <c r="G167" s="263">
        <f t="shared" si="40"/>
        <v>0</v>
      </c>
      <c r="H167" s="264">
        <v>0</v>
      </c>
      <c r="I167" s="265">
        <f t="shared" si="41"/>
        <v>0</v>
      </c>
      <c r="J167" s="264"/>
      <c r="K167" s="265">
        <f t="shared" si="42"/>
        <v>0</v>
      </c>
      <c r="O167" s="257">
        <v>2</v>
      </c>
      <c r="AA167" s="232">
        <v>12</v>
      </c>
      <c r="AB167" s="232">
        <v>0</v>
      </c>
      <c r="AC167" s="232">
        <v>92</v>
      </c>
      <c r="AZ167" s="232">
        <v>1</v>
      </c>
      <c r="BA167" s="232">
        <f t="shared" si="43"/>
        <v>0</v>
      </c>
      <c r="BB167" s="232">
        <f t="shared" si="44"/>
        <v>0</v>
      </c>
      <c r="BC167" s="232">
        <f t="shared" si="45"/>
        <v>0</v>
      </c>
      <c r="BD167" s="232">
        <f t="shared" si="46"/>
        <v>0</v>
      </c>
      <c r="BE167" s="232">
        <f t="shared" si="47"/>
        <v>0</v>
      </c>
      <c r="CA167" s="257">
        <v>12</v>
      </c>
      <c r="CB167" s="257">
        <v>0</v>
      </c>
    </row>
    <row r="168" spans="1:80">
      <c r="A168" s="258">
        <v>93</v>
      </c>
      <c r="B168" s="259" t="s">
        <v>1744</v>
      </c>
      <c r="C168" s="260" t="s">
        <v>1745</v>
      </c>
      <c r="D168" s="261" t="s">
        <v>1733</v>
      </c>
      <c r="E168" s="262">
        <v>25</v>
      </c>
      <c r="F168" s="262">
        <v>0</v>
      </c>
      <c r="G168" s="263">
        <f t="shared" si="40"/>
        <v>0</v>
      </c>
      <c r="H168" s="264">
        <v>0</v>
      </c>
      <c r="I168" s="265">
        <f t="shared" si="41"/>
        <v>0</v>
      </c>
      <c r="J168" s="264"/>
      <c r="K168" s="265">
        <f t="shared" si="42"/>
        <v>0</v>
      </c>
      <c r="O168" s="257">
        <v>2</v>
      </c>
      <c r="AA168" s="232">
        <v>12</v>
      </c>
      <c r="AB168" s="232">
        <v>0</v>
      </c>
      <c r="AC168" s="232">
        <v>93</v>
      </c>
      <c r="AZ168" s="232">
        <v>1</v>
      </c>
      <c r="BA168" s="232">
        <f t="shared" si="43"/>
        <v>0</v>
      </c>
      <c r="BB168" s="232">
        <f t="shared" si="44"/>
        <v>0</v>
      </c>
      <c r="BC168" s="232">
        <f t="shared" si="45"/>
        <v>0</v>
      </c>
      <c r="BD168" s="232">
        <f t="shared" si="46"/>
        <v>0</v>
      </c>
      <c r="BE168" s="232">
        <f t="shared" si="47"/>
        <v>0</v>
      </c>
      <c r="CA168" s="257">
        <v>12</v>
      </c>
      <c r="CB168" s="257">
        <v>0</v>
      </c>
    </row>
    <row r="169" spans="1:80">
      <c r="A169" s="275"/>
      <c r="B169" s="276" t="s">
        <v>101</v>
      </c>
      <c r="C169" s="277" t="s">
        <v>1730</v>
      </c>
      <c r="D169" s="278"/>
      <c r="E169" s="279"/>
      <c r="F169" s="280"/>
      <c r="G169" s="281">
        <f>SUM(G161:G168)</f>
        <v>0</v>
      </c>
      <c r="H169" s="282"/>
      <c r="I169" s="283">
        <f>SUM(I161:I168)</f>
        <v>0</v>
      </c>
      <c r="J169" s="282"/>
      <c r="K169" s="283">
        <f>SUM(K161:K168)</f>
        <v>0</v>
      </c>
      <c r="O169" s="257">
        <v>4</v>
      </c>
      <c r="BA169" s="284">
        <f>SUM(BA161:BA168)</f>
        <v>0</v>
      </c>
      <c r="BB169" s="284">
        <f>SUM(BB161:BB168)</f>
        <v>0</v>
      </c>
      <c r="BC169" s="284">
        <f>SUM(BC161:BC168)</f>
        <v>0</v>
      </c>
      <c r="BD169" s="284">
        <f>SUM(BD161:BD168)</f>
        <v>0</v>
      </c>
      <c r="BE169" s="284">
        <f>SUM(BE161:BE168)</f>
        <v>0</v>
      </c>
    </row>
    <row r="170" spans="1:80">
      <c r="A170" s="247" t="s">
        <v>97</v>
      </c>
      <c r="B170" s="248" t="s">
        <v>1746</v>
      </c>
      <c r="C170" s="249" t="s">
        <v>1747</v>
      </c>
      <c r="D170" s="250"/>
      <c r="E170" s="251"/>
      <c r="F170" s="251"/>
      <c r="G170" s="252"/>
      <c r="H170" s="253"/>
      <c r="I170" s="254"/>
      <c r="J170" s="255"/>
      <c r="K170" s="256"/>
      <c r="O170" s="257">
        <v>1</v>
      </c>
    </row>
    <row r="171" spans="1:80">
      <c r="A171" s="258">
        <v>94</v>
      </c>
      <c r="B171" s="259" t="s">
        <v>1749</v>
      </c>
      <c r="C171" s="260" t="s">
        <v>1750</v>
      </c>
      <c r="D171" s="261" t="s">
        <v>1733</v>
      </c>
      <c r="E171" s="262">
        <v>12</v>
      </c>
      <c r="F171" s="262">
        <v>0</v>
      </c>
      <c r="G171" s="263">
        <f>E171*F171</f>
        <v>0</v>
      </c>
      <c r="H171" s="264">
        <v>0</v>
      </c>
      <c r="I171" s="265">
        <f>E171*H171</f>
        <v>0</v>
      </c>
      <c r="J171" s="264"/>
      <c r="K171" s="265">
        <f>E171*J171</f>
        <v>0</v>
      </c>
      <c r="O171" s="257">
        <v>2</v>
      </c>
      <c r="AA171" s="232">
        <v>12</v>
      </c>
      <c r="AB171" s="232">
        <v>0</v>
      </c>
      <c r="AC171" s="232">
        <v>94</v>
      </c>
      <c r="AZ171" s="232">
        <v>1</v>
      </c>
      <c r="BA171" s="232">
        <f>IF(AZ171=1,G171,0)</f>
        <v>0</v>
      </c>
      <c r="BB171" s="232">
        <f>IF(AZ171=2,G171,0)</f>
        <v>0</v>
      </c>
      <c r="BC171" s="232">
        <f>IF(AZ171=3,G171,0)</f>
        <v>0</v>
      </c>
      <c r="BD171" s="232">
        <f>IF(AZ171=4,G171,0)</f>
        <v>0</v>
      </c>
      <c r="BE171" s="232">
        <f>IF(AZ171=5,G171,0)</f>
        <v>0</v>
      </c>
      <c r="CA171" s="257">
        <v>12</v>
      </c>
      <c r="CB171" s="257">
        <v>0</v>
      </c>
    </row>
    <row r="172" spans="1:80">
      <c r="A172" s="275"/>
      <c r="B172" s="276" t="s">
        <v>101</v>
      </c>
      <c r="C172" s="277" t="s">
        <v>1748</v>
      </c>
      <c r="D172" s="278"/>
      <c r="E172" s="279"/>
      <c r="F172" s="280"/>
      <c r="G172" s="281">
        <f>SUM(G170:G171)</f>
        <v>0</v>
      </c>
      <c r="H172" s="282"/>
      <c r="I172" s="283">
        <f>SUM(I170:I171)</f>
        <v>0</v>
      </c>
      <c r="J172" s="282"/>
      <c r="K172" s="283">
        <f>SUM(K170:K171)</f>
        <v>0</v>
      </c>
      <c r="O172" s="257">
        <v>4</v>
      </c>
      <c r="BA172" s="284">
        <f>SUM(BA170:BA171)</f>
        <v>0</v>
      </c>
      <c r="BB172" s="284">
        <f>SUM(BB170:BB171)</f>
        <v>0</v>
      </c>
      <c r="BC172" s="284">
        <f>SUM(BC170:BC171)</f>
        <v>0</v>
      </c>
      <c r="BD172" s="284">
        <f>SUM(BD170:BD171)</f>
        <v>0</v>
      </c>
      <c r="BE172" s="284">
        <f>SUM(BE170:BE171)</f>
        <v>0</v>
      </c>
    </row>
    <row r="173" spans="1:80">
      <c r="A173" s="247" t="s">
        <v>97</v>
      </c>
      <c r="B173" s="248" t="s">
        <v>1751</v>
      </c>
      <c r="C173" s="249" t="s">
        <v>1752</v>
      </c>
      <c r="D173" s="250"/>
      <c r="E173" s="251"/>
      <c r="F173" s="251"/>
      <c r="G173" s="252"/>
      <c r="H173" s="253"/>
      <c r="I173" s="254"/>
      <c r="J173" s="255"/>
      <c r="K173" s="256"/>
      <c r="O173" s="257">
        <v>1</v>
      </c>
    </row>
    <row r="174" spans="1:80">
      <c r="A174" s="258">
        <v>95</v>
      </c>
      <c r="B174" s="259" t="s">
        <v>1754</v>
      </c>
      <c r="C174" s="260" t="s">
        <v>1755</v>
      </c>
      <c r="D174" s="261" t="s">
        <v>1733</v>
      </c>
      <c r="E174" s="262">
        <v>12</v>
      </c>
      <c r="F174" s="262">
        <v>0</v>
      </c>
      <c r="G174" s="263">
        <f>E174*F174</f>
        <v>0</v>
      </c>
      <c r="H174" s="264">
        <v>0</v>
      </c>
      <c r="I174" s="265">
        <f>E174*H174</f>
        <v>0</v>
      </c>
      <c r="J174" s="264"/>
      <c r="K174" s="265">
        <f>E174*J174</f>
        <v>0</v>
      </c>
      <c r="O174" s="257">
        <v>2</v>
      </c>
      <c r="AA174" s="232">
        <v>12</v>
      </c>
      <c r="AB174" s="232">
        <v>0</v>
      </c>
      <c r="AC174" s="232">
        <v>95</v>
      </c>
      <c r="AZ174" s="232">
        <v>1</v>
      </c>
      <c r="BA174" s="232">
        <f>IF(AZ174=1,G174,0)</f>
        <v>0</v>
      </c>
      <c r="BB174" s="232">
        <f>IF(AZ174=2,G174,0)</f>
        <v>0</v>
      </c>
      <c r="BC174" s="232">
        <f>IF(AZ174=3,G174,0)</f>
        <v>0</v>
      </c>
      <c r="BD174" s="232">
        <f>IF(AZ174=4,G174,0)</f>
        <v>0</v>
      </c>
      <c r="BE174" s="232">
        <f>IF(AZ174=5,G174,0)</f>
        <v>0</v>
      </c>
      <c r="CA174" s="257">
        <v>12</v>
      </c>
      <c r="CB174" s="257">
        <v>0</v>
      </c>
    </row>
    <row r="175" spans="1:80">
      <c r="A175" s="275"/>
      <c r="B175" s="276" t="s">
        <v>101</v>
      </c>
      <c r="C175" s="277" t="s">
        <v>1753</v>
      </c>
      <c r="D175" s="278"/>
      <c r="E175" s="279"/>
      <c r="F175" s="280"/>
      <c r="G175" s="281">
        <f>SUM(G173:G174)</f>
        <v>0</v>
      </c>
      <c r="H175" s="282"/>
      <c r="I175" s="283">
        <f>SUM(I173:I174)</f>
        <v>0</v>
      </c>
      <c r="J175" s="282"/>
      <c r="K175" s="283">
        <f>SUM(K173:K174)</f>
        <v>0</v>
      </c>
      <c r="O175" s="257">
        <v>4</v>
      </c>
      <c r="BA175" s="284">
        <f>SUM(BA173:BA174)</f>
        <v>0</v>
      </c>
      <c r="BB175" s="284">
        <f>SUM(BB173:BB174)</f>
        <v>0</v>
      </c>
      <c r="BC175" s="284">
        <f>SUM(BC173:BC174)</f>
        <v>0</v>
      </c>
      <c r="BD175" s="284">
        <f>SUM(BD173:BD174)</f>
        <v>0</v>
      </c>
      <c r="BE175" s="284">
        <f>SUM(BE173:BE174)</f>
        <v>0</v>
      </c>
    </row>
    <row r="176" spans="1:80">
      <c r="A176" s="247" t="s">
        <v>97</v>
      </c>
      <c r="B176" s="248" t="s">
        <v>1756</v>
      </c>
      <c r="C176" s="249" t="s">
        <v>1757</v>
      </c>
      <c r="D176" s="250"/>
      <c r="E176" s="251"/>
      <c r="F176" s="251"/>
      <c r="G176" s="252"/>
      <c r="H176" s="253"/>
      <c r="I176" s="254"/>
      <c r="J176" s="255"/>
      <c r="K176" s="256"/>
      <c r="O176" s="257">
        <v>1</v>
      </c>
    </row>
    <row r="177" spans="1:80">
      <c r="A177" s="258">
        <v>96</v>
      </c>
      <c r="B177" s="259" t="s">
        <v>1759</v>
      </c>
      <c r="C177" s="260" t="s">
        <v>1760</v>
      </c>
      <c r="D177" s="261" t="s">
        <v>1733</v>
      </c>
      <c r="E177" s="262">
        <v>30</v>
      </c>
      <c r="F177" s="262">
        <v>0</v>
      </c>
      <c r="G177" s="263">
        <f>E177*F177</f>
        <v>0</v>
      </c>
      <c r="H177" s="264">
        <v>0</v>
      </c>
      <c r="I177" s="265">
        <f>E177*H177</f>
        <v>0</v>
      </c>
      <c r="J177" s="264"/>
      <c r="K177" s="265">
        <f>E177*J177</f>
        <v>0</v>
      </c>
      <c r="O177" s="257">
        <v>2</v>
      </c>
      <c r="AA177" s="232">
        <v>12</v>
      </c>
      <c r="AB177" s="232">
        <v>0</v>
      </c>
      <c r="AC177" s="232">
        <v>96</v>
      </c>
      <c r="AZ177" s="232">
        <v>1</v>
      </c>
      <c r="BA177" s="232">
        <f>IF(AZ177=1,G177,0)</f>
        <v>0</v>
      </c>
      <c r="BB177" s="232">
        <f>IF(AZ177=2,G177,0)</f>
        <v>0</v>
      </c>
      <c r="BC177" s="232">
        <f>IF(AZ177=3,G177,0)</f>
        <v>0</v>
      </c>
      <c r="BD177" s="232">
        <f>IF(AZ177=4,G177,0)</f>
        <v>0</v>
      </c>
      <c r="BE177" s="232">
        <f>IF(AZ177=5,G177,0)</f>
        <v>0</v>
      </c>
      <c r="CA177" s="257">
        <v>12</v>
      </c>
      <c r="CB177" s="257">
        <v>0</v>
      </c>
    </row>
    <row r="178" spans="1:80">
      <c r="A178" s="258">
        <v>97</v>
      </c>
      <c r="B178" s="259" t="s">
        <v>1761</v>
      </c>
      <c r="C178" s="260" t="s">
        <v>1762</v>
      </c>
      <c r="D178" s="261" t="s">
        <v>1733</v>
      </c>
      <c r="E178" s="262">
        <v>5</v>
      </c>
      <c r="F178" s="262">
        <v>0</v>
      </c>
      <c r="G178" s="263">
        <f>E178*F178</f>
        <v>0</v>
      </c>
      <c r="H178" s="264">
        <v>0</v>
      </c>
      <c r="I178" s="265">
        <f>E178*H178</f>
        <v>0</v>
      </c>
      <c r="J178" s="264"/>
      <c r="K178" s="265">
        <f>E178*J178</f>
        <v>0</v>
      </c>
      <c r="O178" s="257">
        <v>2</v>
      </c>
      <c r="AA178" s="232">
        <v>12</v>
      </c>
      <c r="AB178" s="232">
        <v>0</v>
      </c>
      <c r="AC178" s="232">
        <v>97</v>
      </c>
      <c r="AZ178" s="232">
        <v>1</v>
      </c>
      <c r="BA178" s="232">
        <f>IF(AZ178=1,G178,0)</f>
        <v>0</v>
      </c>
      <c r="BB178" s="232">
        <f>IF(AZ178=2,G178,0)</f>
        <v>0</v>
      </c>
      <c r="BC178" s="232">
        <f>IF(AZ178=3,G178,0)</f>
        <v>0</v>
      </c>
      <c r="BD178" s="232">
        <f>IF(AZ178=4,G178,0)</f>
        <v>0</v>
      </c>
      <c r="BE178" s="232">
        <f>IF(AZ178=5,G178,0)</f>
        <v>0</v>
      </c>
      <c r="CA178" s="257">
        <v>12</v>
      </c>
      <c r="CB178" s="257">
        <v>0</v>
      </c>
    </row>
    <row r="179" spans="1:80">
      <c r="A179" s="275"/>
      <c r="B179" s="276" t="s">
        <v>101</v>
      </c>
      <c r="C179" s="277" t="s">
        <v>1758</v>
      </c>
      <c r="D179" s="278"/>
      <c r="E179" s="279"/>
      <c r="F179" s="280"/>
      <c r="G179" s="281">
        <f>SUM(G176:G178)</f>
        <v>0</v>
      </c>
      <c r="H179" s="282"/>
      <c r="I179" s="283">
        <f>SUM(I176:I178)</f>
        <v>0</v>
      </c>
      <c r="J179" s="282"/>
      <c r="K179" s="283">
        <f>SUM(K176:K178)</f>
        <v>0</v>
      </c>
      <c r="O179" s="257">
        <v>4</v>
      </c>
      <c r="BA179" s="284">
        <f>SUM(BA176:BA178)</f>
        <v>0</v>
      </c>
      <c r="BB179" s="284">
        <f>SUM(BB176:BB178)</f>
        <v>0</v>
      </c>
      <c r="BC179" s="284">
        <f>SUM(BC176:BC178)</f>
        <v>0</v>
      </c>
      <c r="BD179" s="284">
        <f>SUM(BD176:BD178)</f>
        <v>0</v>
      </c>
      <c r="BE179" s="284">
        <f>SUM(BE176:BE178)</f>
        <v>0</v>
      </c>
    </row>
    <row r="180" spans="1:80">
      <c r="A180" s="247" t="s">
        <v>97</v>
      </c>
      <c r="B180" s="248" t="s">
        <v>1763</v>
      </c>
      <c r="C180" s="249" t="s">
        <v>1764</v>
      </c>
      <c r="D180" s="250"/>
      <c r="E180" s="251"/>
      <c r="F180" s="251"/>
      <c r="G180" s="252"/>
      <c r="H180" s="253"/>
      <c r="I180" s="254"/>
      <c r="J180" s="255"/>
      <c r="K180" s="256"/>
      <c r="O180" s="257">
        <v>1</v>
      </c>
    </row>
    <row r="181" spans="1:80">
      <c r="A181" s="258">
        <v>98</v>
      </c>
      <c r="B181" s="259" t="s">
        <v>1766</v>
      </c>
      <c r="C181" s="260" t="s">
        <v>1767</v>
      </c>
      <c r="D181" s="261" t="s">
        <v>1768</v>
      </c>
      <c r="E181" s="262">
        <v>0.02</v>
      </c>
      <c r="F181" s="262">
        <v>0</v>
      </c>
      <c r="G181" s="263">
        <f>E181*F181</f>
        <v>0</v>
      </c>
      <c r="H181" s="264">
        <v>0</v>
      </c>
      <c r="I181" s="265">
        <f>E181*H181</f>
        <v>0</v>
      </c>
      <c r="J181" s="264"/>
      <c r="K181" s="265">
        <f>E181*J181</f>
        <v>0</v>
      </c>
      <c r="O181" s="257">
        <v>2</v>
      </c>
      <c r="AA181" s="232">
        <v>12</v>
      </c>
      <c r="AB181" s="232">
        <v>0</v>
      </c>
      <c r="AC181" s="232">
        <v>98</v>
      </c>
      <c r="AZ181" s="232">
        <v>1</v>
      </c>
      <c r="BA181" s="232">
        <f>IF(AZ181=1,G181,0)</f>
        <v>0</v>
      </c>
      <c r="BB181" s="232">
        <f>IF(AZ181=2,G181,0)</f>
        <v>0</v>
      </c>
      <c r="BC181" s="232">
        <f>IF(AZ181=3,G181,0)</f>
        <v>0</v>
      </c>
      <c r="BD181" s="232">
        <f>IF(AZ181=4,G181,0)</f>
        <v>0</v>
      </c>
      <c r="BE181" s="232">
        <f>IF(AZ181=5,G181,0)</f>
        <v>0</v>
      </c>
      <c r="CA181" s="257">
        <v>12</v>
      </c>
      <c r="CB181" s="257">
        <v>0</v>
      </c>
    </row>
    <row r="182" spans="1:80">
      <c r="A182" s="275"/>
      <c r="B182" s="276" t="s">
        <v>101</v>
      </c>
      <c r="C182" s="277" t="s">
        <v>1765</v>
      </c>
      <c r="D182" s="278"/>
      <c r="E182" s="279"/>
      <c r="F182" s="280"/>
      <c r="G182" s="281">
        <f>SUM(G180:G181)</f>
        <v>0</v>
      </c>
      <c r="H182" s="282"/>
      <c r="I182" s="283">
        <f>SUM(I180:I181)</f>
        <v>0</v>
      </c>
      <c r="J182" s="282"/>
      <c r="K182" s="283">
        <f>SUM(K180:K181)</f>
        <v>0</v>
      </c>
      <c r="O182" s="257">
        <v>4</v>
      </c>
      <c r="BA182" s="284">
        <f>SUM(BA180:BA181)</f>
        <v>0</v>
      </c>
      <c r="BB182" s="284">
        <f>SUM(BB180:BB181)</f>
        <v>0</v>
      </c>
      <c r="BC182" s="284">
        <f>SUM(BC180:BC181)</f>
        <v>0</v>
      </c>
      <c r="BD182" s="284">
        <f>SUM(BD180:BD181)</f>
        <v>0</v>
      </c>
      <c r="BE182" s="284">
        <f>SUM(BE180:BE181)</f>
        <v>0</v>
      </c>
    </row>
    <row r="183" spans="1:80">
      <c r="A183" s="247" t="s">
        <v>97</v>
      </c>
      <c r="B183" s="248" t="s">
        <v>1769</v>
      </c>
      <c r="C183" s="249" t="s">
        <v>1770</v>
      </c>
      <c r="D183" s="250"/>
      <c r="E183" s="251"/>
      <c r="F183" s="251"/>
      <c r="G183" s="252"/>
      <c r="H183" s="253"/>
      <c r="I183" s="254"/>
      <c r="J183" s="255"/>
      <c r="K183" s="256"/>
      <c r="O183" s="257">
        <v>1</v>
      </c>
    </row>
    <row r="184" spans="1:80">
      <c r="A184" s="258">
        <v>99</v>
      </c>
      <c r="B184" s="259" t="s">
        <v>1772</v>
      </c>
      <c r="C184" s="260" t="s">
        <v>1773</v>
      </c>
      <c r="D184" s="261" t="s">
        <v>262</v>
      </c>
      <c r="E184" s="262">
        <v>18</v>
      </c>
      <c r="F184" s="262">
        <v>0</v>
      </c>
      <c r="G184" s="263">
        <f>E184*F184</f>
        <v>0</v>
      </c>
      <c r="H184" s="264">
        <v>0</v>
      </c>
      <c r="I184" s="265">
        <f>E184*H184</f>
        <v>0</v>
      </c>
      <c r="J184" s="264"/>
      <c r="K184" s="265">
        <f>E184*J184</f>
        <v>0</v>
      </c>
      <c r="O184" s="257">
        <v>2</v>
      </c>
      <c r="AA184" s="232">
        <v>12</v>
      </c>
      <c r="AB184" s="232">
        <v>0</v>
      </c>
      <c r="AC184" s="232">
        <v>99</v>
      </c>
      <c r="AZ184" s="232">
        <v>1</v>
      </c>
      <c r="BA184" s="232">
        <f>IF(AZ184=1,G184,0)</f>
        <v>0</v>
      </c>
      <c r="BB184" s="232">
        <f>IF(AZ184=2,G184,0)</f>
        <v>0</v>
      </c>
      <c r="BC184" s="232">
        <f>IF(AZ184=3,G184,0)</f>
        <v>0</v>
      </c>
      <c r="BD184" s="232">
        <f>IF(AZ184=4,G184,0)</f>
        <v>0</v>
      </c>
      <c r="BE184" s="232">
        <f>IF(AZ184=5,G184,0)</f>
        <v>0</v>
      </c>
      <c r="CA184" s="257">
        <v>12</v>
      </c>
      <c r="CB184" s="257">
        <v>0</v>
      </c>
    </row>
    <row r="185" spans="1:80">
      <c r="A185" s="275"/>
      <c r="B185" s="276" t="s">
        <v>101</v>
      </c>
      <c r="C185" s="277" t="s">
        <v>1771</v>
      </c>
      <c r="D185" s="278"/>
      <c r="E185" s="279"/>
      <c r="F185" s="280"/>
      <c r="G185" s="281">
        <f>SUM(G183:G184)</f>
        <v>0</v>
      </c>
      <c r="H185" s="282"/>
      <c r="I185" s="283">
        <f>SUM(I183:I184)</f>
        <v>0</v>
      </c>
      <c r="J185" s="282"/>
      <c r="K185" s="283">
        <f>SUM(K183:K184)</f>
        <v>0</v>
      </c>
      <c r="O185" s="257">
        <v>4</v>
      </c>
      <c r="BA185" s="284">
        <f>SUM(BA183:BA184)</f>
        <v>0</v>
      </c>
      <c r="BB185" s="284">
        <f>SUM(BB183:BB184)</f>
        <v>0</v>
      </c>
      <c r="BC185" s="284">
        <f>SUM(BC183:BC184)</f>
        <v>0</v>
      </c>
      <c r="BD185" s="284">
        <f>SUM(BD183:BD184)</f>
        <v>0</v>
      </c>
      <c r="BE185" s="284">
        <f>SUM(BE183:BE184)</f>
        <v>0</v>
      </c>
    </row>
    <row r="186" spans="1:80">
      <c r="A186" s="247" t="s">
        <v>97</v>
      </c>
      <c r="B186" s="248" t="s">
        <v>1774</v>
      </c>
      <c r="C186" s="249" t="s">
        <v>1775</v>
      </c>
      <c r="D186" s="250"/>
      <c r="E186" s="251"/>
      <c r="F186" s="251"/>
      <c r="G186" s="252"/>
      <c r="H186" s="253"/>
      <c r="I186" s="254"/>
      <c r="J186" s="255"/>
      <c r="K186" s="256"/>
      <c r="O186" s="257">
        <v>1</v>
      </c>
    </row>
    <row r="187" spans="1:80">
      <c r="A187" s="258">
        <v>100</v>
      </c>
      <c r="B187" s="259" t="s">
        <v>1777</v>
      </c>
      <c r="C187" s="260" t="s">
        <v>1773</v>
      </c>
      <c r="D187" s="261" t="s">
        <v>262</v>
      </c>
      <c r="E187" s="262">
        <v>18</v>
      </c>
      <c r="F187" s="262">
        <v>0</v>
      </c>
      <c r="G187" s="263">
        <f>E187*F187</f>
        <v>0</v>
      </c>
      <c r="H187" s="264">
        <v>0</v>
      </c>
      <c r="I187" s="265">
        <f>E187*H187</f>
        <v>0</v>
      </c>
      <c r="J187" s="264"/>
      <c r="K187" s="265">
        <f>E187*J187</f>
        <v>0</v>
      </c>
      <c r="O187" s="257">
        <v>2</v>
      </c>
      <c r="AA187" s="232">
        <v>12</v>
      </c>
      <c r="AB187" s="232">
        <v>0</v>
      </c>
      <c r="AC187" s="232">
        <v>100</v>
      </c>
      <c r="AZ187" s="232">
        <v>1</v>
      </c>
      <c r="BA187" s="232">
        <f>IF(AZ187=1,G187,0)</f>
        <v>0</v>
      </c>
      <c r="BB187" s="232">
        <f>IF(AZ187=2,G187,0)</f>
        <v>0</v>
      </c>
      <c r="BC187" s="232">
        <f>IF(AZ187=3,G187,0)</f>
        <v>0</v>
      </c>
      <c r="BD187" s="232">
        <f>IF(AZ187=4,G187,0)</f>
        <v>0</v>
      </c>
      <c r="BE187" s="232">
        <f>IF(AZ187=5,G187,0)</f>
        <v>0</v>
      </c>
      <c r="CA187" s="257">
        <v>12</v>
      </c>
      <c r="CB187" s="257">
        <v>0</v>
      </c>
    </row>
    <row r="188" spans="1:80">
      <c r="A188" s="275"/>
      <c r="B188" s="276" t="s">
        <v>101</v>
      </c>
      <c r="C188" s="277" t="s">
        <v>1776</v>
      </c>
      <c r="D188" s="278"/>
      <c r="E188" s="279"/>
      <c r="F188" s="280"/>
      <c r="G188" s="281">
        <f>SUM(G186:G187)</f>
        <v>0</v>
      </c>
      <c r="H188" s="282"/>
      <c r="I188" s="283">
        <f>SUM(I186:I187)</f>
        <v>0</v>
      </c>
      <c r="J188" s="282"/>
      <c r="K188" s="283">
        <f>SUM(K186:K187)</f>
        <v>0</v>
      </c>
      <c r="O188" s="257">
        <v>4</v>
      </c>
      <c r="BA188" s="284">
        <f>SUM(BA186:BA187)</f>
        <v>0</v>
      </c>
      <c r="BB188" s="284">
        <f>SUM(BB186:BB187)</f>
        <v>0</v>
      </c>
      <c r="BC188" s="284">
        <f>SUM(BC186:BC187)</f>
        <v>0</v>
      </c>
      <c r="BD188" s="284">
        <f>SUM(BD186:BD187)</f>
        <v>0</v>
      </c>
      <c r="BE188" s="284">
        <f>SUM(BE186:BE187)</f>
        <v>0</v>
      </c>
    </row>
    <row r="189" spans="1:80">
      <c r="A189" s="247" t="s">
        <v>97</v>
      </c>
      <c r="B189" s="248" t="s">
        <v>1778</v>
      </c>
      <c r="C189" s="249" t="s">
        <v>1779</v>
      </c>
      <c r="D189" s="250"/>
      <c r="E189" s="251"/>
      <c r="F189" s="251"/>
      <c r="G189" s="252"/>
      <c r="H189" s="253"/>
      <c r="I189" s="254"/>
      <c r="J189" s="255"/>
      <c r="K189" s="256"/>
      <c r="O189" s="257">
        <v>1</v>
      </c>
    </row>
    <row r="190" spans="1:80">
      <c r="A190" s="258">
        <v>101</v>
      </c>
      <c r="B190" s="259" t="s">
        <v>1781</v>
      </c>
      <c r="C190" s="260" t="s">
        <v>1782</v>
      </c>
      <c r="D190" s="261" t="s">
        <v>262</v>
      </c>
      <c r="E190" s="262">
        <v>18</v>
      </c>
      <c r="F190" s="262">
        <v>0</v>
      </c>
      <c r="G190" s="263">
        <f>E190*F190</f>
        <v>0</v>
      </c>
      <c r="H190" s="264">
        <v>0</v>
      </c>
      <c r="I190" s="265">
        <f>E190*H190</f>
        <v>0</v>
      </c>
      <c r="J190" s="264"/>
      <c r="K190" s="265">
        <f>E190*J190</f>
        <v>0</v>
      </c>
      <c r="O190" s="257">
        <v>2</v>
      </c>
      <c r="AA190" s="232">
        <v>12</v>
      </c>
      <c r="AB190" s="232">
        <v>0</v>
      </c>
      <c r="AC190" s="232">
        <v>101</v>
      </c>
      <c r="AZ190" s="232">
        <v>1</v>
      </c>
      <c r="BA190" s="232">
        <f>IF(AZ190=1,G190,0)</f>
        <v>0</v>
      </c>
      <c r="BB190" s="232">
        <f>IF(AZ190=2,G190,0)</f>
        <v>0</v>
      </c>
      <c r="BC190" s="232">
        <f>IF(AZ190=3,G190,0)</f>
        <v>0</v>
      </c>
      <c r="BD190" s="232">
        <f>IF(AZ190=4,G190,0)</f>
        <v>0</v>
      </c>
      <c r="BE190" s="232">
        <f>IF(AZ190=5,G190,0)</f>
        <v>0</v>
      </c>
      <c r="CA190" s="257">
        <v>12</v>
      </c>
      <c r="CB190" s="257">
        <v>0</v>
      </c>
    </row>
    <row r="191" spans="1:80">
      <c r="A191" s="275"/>
      <c r="B191" s="276" t="s">
        <v>101</v>
      </c>
      <c r="C191" s="277" t="s">
        <v>1780</v>
      </c>
      <c r="D191" s="278"/>
      <c r="E191" s="279"/>
      <c r="F191" s="280"/>
      <c r="G191" s="281">
        <f>SUM(G189:G190)</f>
        <v>0</v>
      </c>
      <c r="H191" s="282"/>
      <c r="I191" s="283">
        <f>SUM(I189:I190)</f>
        <v>0</v>
      </c>
      <c r="J191" s="282"/>
      <c r="K191" s="283">
        <f>SUM(K189:K190)</f>
        <v>0</v>
      </c>
      <c r="O191" s="257">
        <v>4</v>
      </c>
      <c r="BA191" s="284">
        <f>SUM(BA189:BA190)</f>
        <v>0</v>
      </c>
      <c r="BB191" s="284">
        <f>SUM(BB189:BB190)</f>
        <v>0</v>
      </c>
      <c r="BC191" s="284">
        <f>SUM(BC189:BC190)</f>
        <v>0</v>
      </c>
      <c r="BD191" s="284">
        <f>SUM(BD189:BD190)</f>
        <v>0</v>
      </c>
      <c r="BE191" s="284">
        <f>SUM(BE189:BE190)</f>
        <v>0</v>
      </c>
    </row>
    <row r="192" spans="1:80">
      <c r="A192" s="247" t="s">
        <v>97</v>
      </c>
      <c r="B192" s="248" t="s">
        <v>1783</v>
      </c>
      <c r="C192" s="249" t="s">
        <v>1784</v>
      </c>
      <c r="D192" s="250"/>
      <c r="E192" s="251"/>
      <c r="F192" s="251"/>
      <c r="G192" s="252"/>
      <c r="H192" s="253"/>
      <c r="I192" s="254"/>
      <c r="J192" s="255"/>
      <c r="K192" s="256"/>
      <c r="O192" s="257">
        <v>1</v>
      </c>
    </row>
    <row r="193" spans="1:80">
      <c r="A193" s="258">
        <v>102</v>
      </c>
      <c r="B193" s="259" t="s">
        <v>1786</v>
      </c>
      <c r="C193" s="260" t="s">
        <v>1787</v>
      </c>
      <c r="D193" s="261" t="s">
        <v>112</v>
      </c>
      <c r="E193" s="262">
        <v>6</v>
      </c>
      <c r="F193" s="262">
        <v>0</v>
      </c>
      <c r="G193" s="263">
        <f>E193*F193</f>
        <v>0</v>
      </c>
      <c r="H193" s="264">
        <v>0</v>
      </c>
      <c r="I193" s="265">
        <f>E193*H193</f>
        <v>0</v>
      </c>
      <c r="J193" s="264"/>
      <c r="K193" s="265">
        <f>E193*J193</f>
        <v>0</v>
      </c>
      <c r="O193" s="257">
        <v>2</v>
      </c>
      <c r="AA193" s="232">
        <v>12</v>
      </c>
      <c r="AB193" s="232">
        <v>0</v>
      </c>
      <c r="AC193" s="232">
        <v>102</v>
      </c>
      <c r="AZ193" s="232">
        <v>1</v>
      </c>
      <c r="BA193" s="232">
        <f>IF(AZ193=1,G193,0)</f>
        <v>0</v>
      </c>
      <c r="BB193" s="232">
        <f>IF(AZ193=2,G193,0)</f>
        <v>0</v>
      </c>
      <c r="BC193" s="232">
        <f>IF(AZ193=3,G193,0)</f>
        <v>0</v>
      </c>
      <c r="BD193" s="232">
        <f>IF(AZ193=4,G193,0)</f>
        <v>0</v>
      </c>
      <c r="BE193" s="232">
        <f>IF(AZ193=5,G193,0)</f>
        <v>0</v>
      </c>
      <c r="CA193" s="257">
        <v>12</v>
      </c>
      <c r="CB193" s="257">
        <v>0</v>
      </c>
    </row>
    <row r="194" spans="1:80">
      <c r="A194" s="258">
        <v>103</v>
      </c>
      <c r="B194" s="259" t="s">
        <v>1788</v>
      </c>
      <c r="C194" s="260" t="s">
        <v>1789</v>
      </c>
      <c r="D194" s="261" t="s">
        <v>1154</v>
      </c>
      <c r="E194" s="262">
        <v>1</v>
      </c>
      <c r="F194" s="262">
        <v>0</v>
      </c>
      <c r="G194" s="263">
        <f>E194*F194</f>
        <v>0</v>
      </c>
      <c r="H194" s="264">
        <v>0</v>
      </c>
      <c r="I194" s="265">
        <f>E194*H194</f>
        <v>0</v>
      </c>
      <c r="J194" s="264"/>
      <c r="K194" s="265">
        <f>E194*J194</f>
        <v>0</v>
      </c>
      <c r="O194" s="257">
        <v>2</v>
      </c>
      <c r="AA194" s="232">
        <v>12</v>
      </c>
      <c r="AB194" s="232">
        <v>0</v>
      </c>
      <c r="AC194" s="232">
        <v>103</v>
      </c>
      <c r="AZ194" s="232">
        <v>1</v>
      </c>
      <c r="BA194" s="232">
        <f>IF(AZ194=1,G194,0)</f>
        <v>0</v>
      </c>
      <c r="BB194" s="232">
        <f>IF(AZ194=2,G194,0)</f>
        <v>0</v>
      </c>
      <c r="BC194" s="232">
        <f>IF(AZ194=3,G194,0)</f>
        <v>0</v>
      </c>
      <c r="BD194" s="232">
        <f>IF(AZ194=4,G194,0)</f>
        <v>0</v>
      </c>
      <c r="BE194" s="232">
        <f>IF(AZ194=5,G194,0)</f>
        <v>0</v>
      </c>
      <c r="CA194" s="257">
        <v>12</v>
      </c>
      <c r="CB194" s="257">
        <v>0</v>
      </c>
    </row>
    <row r="195" spans="1:80">
      <c r="A195" s="258">
        <v>104</v>
      </c>
      <c r="B195" s="259" t="s">
        <v>1788</v>
      </c>
      <c r="C195" s="260" t="s">
        <v>1790</v>
      </c>
      <c r="D195" s="261" t="s">
        <v>1154</v>
      </c>
      <c r="E195" s="262">
        <v>4065.66</v>
      </c>
      <c r="F195" s="262">
        <v>0</v>
      </c>
      <c r="G195" s="263">
        <f>E195*F195</f>
        <v>0</v>
      </c>
      <c r="H195" s="264">
        <v>0</v>
      </c>
      <c r="I195" s="265">
        <f>E195*H195</f>
        <v>0</v>
      </c>
      <c r="J195" s="264"/>
      <c r="K195" s="265">
        <f>E195*J195</f>
        <v>0</v>
      </c>
      <c r="O195" s="257">
        <v>2</v>
      </c>
      <c r="AA195" s="232">
        <v>12</v>
      </c>
      <c r="AB195" s="232">
        <v>0</v>
      </c>
      <c r="AC195" s="232">
        <v>104</v>
      </c>
      <c r="AZ195" s="232">
        <v>1</v>
      </c>
      <c r="BA195" s="232">
        <f>IF(AZ195=1,G195,0)</f>
        <v>0</v>
      </c>
      <c r="BB195" s="232">
        <f>IF(AZ195=2,G195,0)</f>
        <v>0</v>
      </c>
      <c r="BC195" s="232">
        <f>IF(AZ195=3,G195,0)</f>
        <v>0</v>
      </c>
      <c r="BD195" s="232">
        <f>IF(AZ195=4,G195,0)</f>
        <v>0</v>
      </c>
      <c r="BE195" s="232">
        <f>IF(AZ195=5,G195,0)</f>
        <v>0</v>
      </c>
      <c r="CA195" s="257">
        <v>12</v>
      </c>
      <c r="CB195" s="257">
        <v>0</v>
      </c>
    </row>
    <row r="196" spans="1:80">
      <c r="A196" s="266"/>
      <c r="B196" s="269"/>
      <c r="C196" s="325" t="s">
        <v>1791</v>
      </c>
      <c r="D196" s="326"/>
      <c r="E196" s="270">
        <v>4065.66</v>
      </c>
      <c r="F196" s="271"/>
      <c r="G196" s="272"/>
      <c r="H196" s="273"/>
      <c r="I196" s="267"/>
      <c r="J196" s="274"/>
      <c r="K196" s="267"/>
      <c r="M196" s="268" t="s">
        <v>1791</v>
      </c>
      <c r="O196" s="257"/>
    </row>
    <row r="197" spans="1:80">
      <c r="A197" s="275"/>
      <c r="B197" s="276" t="s">
        <v>101</v>
      </c>
      <c r="C197" s="277" t="s">
        <v>1785</v>
      </c>
      <c r="D197" s="278"/>
      <c r="E197" s="279"/>
      <c r="F197" s="280"/>
      <c r="G197" s="281">
        <f>SUM(G192:G196)</f>
        <v>0</v>
      </c>
      <c r="H197" s="282"/>
      <c r="I197" s="283">
        <f>SUM(I192:I196)</f>
        <v>0</v>
      </c>
      <c r="J197" s="282"/>
      <c r="K197" s="283">
        <f>SUM(K192:K196)</f>
        <v>0</v>
      </c>
      <c r="O197" s="257">
        <v>4</v>
      </c>
      <c r="BA197" s="284">
        <f>SUM(BA192:BA196)</f>
        <v>0</v>
      </c>
      <c r="BB197" s="284">
        <f>SUM(BB192:BB196)</f>
        <v>0</v>
      </c>
      <c r="BC197" s="284">
        <f>SUM(BC192:BC196)</f>
        <v>0</v>
      </c>
      <c r="BD197" s="284">
        <f>SUM(BD192:BD196)</f>
        <v>0</v>
      </c>
      <c r="BE197" s="284">
        <f>SUM(BE192:BE196)</f>
        <v>0</v>
      </c>
    </row>
    <row r="198" spans="1:80">
      <c r="E198" s="232"/>
    </row>
    <row r="199" spans="1:80">
      <c r="E199" s="232"/>
    </row>
    <row r="200" spans="1:80">
      <c r="E200" s="232"/>
    </row>
    <row r="201" spans="1:80">
      <c r="E201" s="232"/>
    </row>
    <row r="202" spans="1:80">
      <c r="E202" s="232"/>
    </row>
    <row r="203" spans="1:80">
      <c r="E203" s="232"/>
    </row>
    <row r="204" spans="1:80">
      <c r="E204" s="232"/>
    </row>
    <row r="205" spans="1:80">
      <c r="E205" s="232"/>
    </row>
    <row r="206" spans="1:80">
      <c r="E206" s="232"/>
    </row>
    <row r="207" spans="1:80">
      <c r="E207" s="232"/>
    </row>
    <row r="208" spans="1:80">
      <c r="E208" s="232"/>
    </row>
    <row r="209" spans="1:7">
      <c r="E209" s="232"/>
    </row>
    <row r="210" spans="1:7">
      <c r="E210" s="232"/>
    </row>
    <row r="211" spans="1:7">
      <c r="E211" s="232"/>
    </row>
    <row r="212" spans="1:7">
      <c r="E212" s="232"/>
    </row>
    <row r="213" spans="1:7">
      <c r="E213" s="232"/>
    </row>
    <row r="214" spans="1:7">
      <c r="E214" s="232"/>
    </row>
    <row r="215" spans="1:7">
      <c r="E215" s="232"/>
    </row>
    <row r="216" spans="1:7">
      <c r="E216" s="232"/>
    </row>
    <row r="217" spans="1:7">
      <c r="E217" s="232"/>
    </row>
    <row r="218" spans="1:7">
      <c r="E218" s="232"/>
    </row>
    <row r="219" spans="1:7">
      <c r="E219" s="232"/>
    </row>
    <row r="220" spans="1:7">
      <c r="E220" s="232"/>
    </row>
    <row r="221" spans="1:7">
      <c r="A221" s="274"/>
      <c r="B221" s="274"/>
      <c r="C221" s="274"/>
      <c r="D221" s="274"/>
      <c r="E221" s="274"/>
      <c r="F221" s="274"/>
      <c r="G221" s="274"/>
    </row>
    <row r="222" spans="1:7">
      <c r="A222" s="274"/>
      <c r="B222" s="274"/>
      <c r="C222" s="274"/>
      <c r="D222" s="274"/>
      <c r="E222" s="274"/>
      <c r="F222" s="274"/>
      <c r="G222" s="274"/>
    </row>
    <row r="223" spans="1:7">
      <c r="A223" s="274"/>
      <c r="B223" s="274"/>
      <c r="C223" s="274"/>
      <c r="D223" s="274"/>
      <c r="E223" s="274"/>
      <c r="F223" s="274"/>
      <c r="G223" s="274"/>
    </row>
    <row r="224" spans="1:7">
      <c r="A224" s="274"/>
      <c r="B224" s="274"/>
      <c r="C224" s="274"/>
      <c r="D224" s="274"/>
      <c r="E224" s="274"/>
      <c r="F224" s="274"/>
      <c r="G224" s="274"/>
    </row>
    <row r="225" spans="5:5">
      <c r="E225" s="232"/>
    </row>
    <row r="226" spans="5:5">
      <c r="E226" s="232"/>
    </row>
    <row r="227" spans="5:5">
      <c r="E227" s="232"/>
    </row>
    <row r="228" spans="5:5">
      <c r="E228" s="232"/>
    </row>
    <row r="229" spans="5:5">
      <c r="E229" s="232"/>
    </row>
    <row r="230" spans="5:5">
      <c r="E230" s="232"/>
    </row>
    <row r="231" spans="5:5">
      <c r="E231" s="232"/>
    </row>
    <row r="232" spans="5:5">
      <c r="E232" s="232"/>
    </row>
    <row r="233" spans="5:5">
      <c r="E233" s="232"/>
    </row>
    <row r="234" spans="5:5">
      <c r="E234" s="232"/>
    </row>
    <row r="235" spans="5:5">
      <c r="E235" s="232"/>
    </row>
    <row r="236" spans="5:5">
      <c r="E236" s="232"/>
    </row>
    <row r="237" spans="5:5">
      <c r="E237" s="232"/>
    </row>
    <row r="238" spans="5:5">
      <c r="E238" s="232"/>
    </row>
    <row r="239" spans="5:5">
      <c r="E239" s="232"/>
    </row>
    <row r="240" spans="5:5">
      <c r="E240" s="232"/>
    </row>
    <row r="241" spans="1:5">
      <c r="E241" s="232"/>
    </row>
    <row r="242" spans="1:5">
      <c r="E242" s="232"/>
    </row>
    <row r="243" spans="1:5">
      <c r="E243" s="232"/>
    </row>
    <row r="244" spans="1:5">
      <c r="E244" s="232"/>
    </row>
    <row r="245" spans="1:5">
      <c r="E245" s="232"/>
    </row>
    <row r="246" spans="1:5">
      <c r="E246" s="232"/>
    </row>
    <row r="247" spans="1:5">
      <c r="E247" s="232"/>
    </row>
    <row r="248" spans="1:5">
      <c r="E248" s="232"/>
    </row>
    <row r="249" spans="1:5">
      <c r="E249" s="232"/>
    </row>
    <row r="250" spans="1:5">
      <c r="E250" s="232"/>
    </row>
    <row r="251" spans="1:5">
      <c r="E251" s="232"/>
    </row>
    <row r="252" spans="1:5">
      <c r="E252" s="232"/>
    </row>
    <row r="253" spans="1:5">
      <c r="E253" s="232"/>
    </row>
    <row r="254" spans="1:5">
      <c r="E254" s="232"/>
    </row>
    <row r="255" spans="1:5">
      <c r="E255" s="232"/>
    </row>
    <row r="256" spans="1:5">
      <c r="A256" s="285"/>
      <c r="B256" s="285"/>
    </row>
    <row r="257" spans="1:7">
      <c r="A257" s="274"/>
      <c r="B257" s="274"/>
      <c r="C257" s="286"/>
      <c r="D257" s="286"/>
      <c r="E257" s="287"/>
      <c r="F257" s="286"/>
      <c r="G257" s="288"/>
    </row>
    <row r="258" spans="1:7">
      <c r="A258" s="289"/>
      <c r="B258" s="289"/>
      <c r="C258" s="274"/>
      <c r="D258" s="274"/>
      <c r="E258" s="290"/>
      <c r="F258" s="274"/>
      <c r="G258" s="274"/>
    </row>
    <row r="259" spans="1:7">
      <c r="A259" s="274"/>
      <c r="B259" s="274"/>
      <c r="C259" s="274"/>
      <c r="D259" s="274"/>
      <c r="E259" s="290"/>
      <c r="F259" s="274"/>
      <c r="G259" s="274"/>
    </row>
    <row r="260" spans="1:7">
      <c r="A260" s="274"/>
      <c r="B260" s="274"/>
      <c r="C260" s="274"/>
      <c r="D260" s="274"/>
      <c r="E260" s="290"/>
      <c r="F260" s="274"/>
      <c r="G260" s="274"/>
    </row>
    <row r="261" spans="1:7">
      <c r="A261" s="274"/>
      <c r="B261" s="274"/>
      <c r="C261" s="274"/>
      <c r="D261" s="274"/>
      <c r="E261" s="290"/>
      <c r="F261" s="274"/>
      <c r="G261" s="274"/>
    </row>
    <row r="262" spans="1:7">
      <c r="A262" s="274"/>
      <c r="B262" s="274"/>
      <c r="C262" s="274"/>
      <c r="D262" s="274"/>
      <c r="E262" s="290"/>
      <c r="F262" s="274"/>
      <c r="G262" s="274"/>
    </row>
    <row r="263" spans="1:7">
      <c r="A263" s="274"/>
      <c r="B263" s="274"/>
      <c r="C263" s="274"/>
      <c r="D263" s="274"/>
      <c r="E263" s="290"/>
      <c r="F263" s="274"/>
      <c r="G263" s="274"/>
    </row>
    <row r="264" spans="1:7">
      <c r="A264" s="274"/>
      <c r="B264" s="274"/>
      <c r="C264" s="274"/>
      <c r="D264" s="274"/>
      <c r="E264" s="290"/>
      <c r="F264" s="274"/>
      <c r="G264" s="274"/>
    </row>
    <row r="265" spans="1:7">
      <c r="A265" s="274"/>
      <c r="B265" s="274"/>
      <c r="C265" s="274"/>
      <c r="D265" s="274"/>
      <c r="E265" s="290"/>
      <c r="F265" s="274"/>
      <c r="G265" s="274"/>
    </row>
    <row r="266" spans="1:7">
      <c r="A266" s="274"/>
      <c r="B266" s="274"/>
      <c r="C266" s="274"/>
      <c r="D266" s="274"/>
      <c r="E266" s="290"/>
      <c r="F266" s="274"/>
      <c r="G266" s="274"/>
    </row>
    <row r="267" spans="1:7">
      <c r="A267" s="274"/>
      <c r="B267" s="274"/>
      <c r="C267" s="274"/>
      <c r="D267" s="274"/>
      <c r="E267" s="290"/>
      <c r="F267" s="274"/>
      <c r="G267" s="274"/>
    </row>
    <row r="268" spans="1:7">
      <c r="A268" s="274"/>
      <c r="B268" s="274"/>
      <c r="C268" s="274"/>
      <c r="D268" s="274"/>
      <c r="E268" s="290"/>
      <c r="F268" s="274"/>
      <c r="G268" s="274"/>
    </row>
    <row r="269" spans="1:7">
      <c r="A269" s="274"/>
      <c r="B269" s="274"/>
      <c r="C269" s="274"/>
      <c r="D269" s="274"/>
      <c r="E269" s="290"/>
      <c r="F269" s="274"/>
      <c r="G269" s="274"/>
    </row>
    <row r="270" spans="1:7">
      <c r="A270" s="274"/>
      <c r="B270" s="274"/>
      <c r="C270" s="274"/>
      <c r="D270" s="274"/>
      <c r="E270" s="290"/>
      <c r="F270" s="274"/>
      <c r="G270" s="274"/>
    </row>
  </sheetData>
  <mergeCells count="5">
    <mergeCell ref="C196:D196"/>
    <mergeCell ref="A1:G1"/>
    <mergeCell ref="A3:B3"/>
    <mergeCell ref="A4:B4"/>
    <mergeCell ref="E4:G4"/>
  </mergeCells>
  <printOptions gridLinesSet="0"/>
  <pageMargins left="0.59055118110236227" right="0.39370078740157483" top="0.59055118110236227" bottom="0.98425196850393704" header="0.19685039370078741" footer="0.51181102362204722"/>
  <pageSetup paperSize="9" orientation="portrait" horizont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 codeName="List26"/>
  <dimension ref="A1:BE55"/>
  <sheetViews>
    <sheetView workbookViewId="0">
      <selection activeCell="I30" sqref="I30"/>
    </sheetView>
  </sheetViews>
  <sheetFormatPr defaultColWidth="9.109375" defaultRowHeight="13.2"/>
  <cols>
    <col min="1" max="1" width="2" style="1" customWidth="1"/>
    <col min="2" max="2" width="15" style="1" customWidth="1"/>
    <col min="3" max="3" width="15.88671875" style="1" customWidth="1"/>
    <col min="4" max="4" width="14.5546875" style="1" customWidth="1"/>
    <col min="5" max="5" width="13.5546875" style="1" customWidth="1"/>
    <col min="6" max="6" width="16.5546875" style="1" customWidth="1"/>
    <col min="7" max="7" width="15.33203125" style="1" customWidth="1"/>
    <col min="8" max="16384" width="9.109375" style="1"/>
  </cols>
  <sheetData>
    <row r="1" spans="1:57" ht="24.75" customHeight="1" thickBot="1">
      <c r="A1" s="94" t="s">
        <v>102</v>
      </c>
      <c r="B1" s="95"/>
      <c r="C1" s="95"/>
      <c r="D1" s="95"/>
      <c r="E1" s="95"/>
      <c r="F1" s="95"/>
      <c r="G1" s="95"/>
    </row>
    <row r="2" spans="1:57" ht="12.75" customHeight="1">
      <c r="A2" s="96" t="s">
        <v>32</v>
      </c>
      <c r="B2" s="97"/>
      <c r="C2" s="98">
        <v>6</v>
      </c>
      <c r="D2" s="98" t="s">
        <v>1793</v>
      </c>
      <c r="E2" s="97"/>
      <c r="F2" s="99" t="s">
        <v>33</v>
      </c>
      <c r="G2" s="100"/>
    </row>
    <row r="3" spans="1:57" ht="3" hidden="1" customHeight="1">
      <c r="A3" s="101"/>
      <c r="B3" s="102"/>
      <c r="C3" s="103"/>
      <c r="D3" s="103"/>
      <c r="E3" s="102"/>
      <c r="F3" s="104"/>
      <c r="G3" s="105"/>
    </row>
    <row r="4" spans="1:57" ht="12" customHeight="1">
      <c r="A4" s="106" t="s">
        <v>34</v>
      </c>
      <c r="B4" s="102"/>
      <c r="C4" s="103"/>
      <c r="D4" s="103"/>
      <c r="E4" s="102"/>
      <c r="F4" s="104" t="s">
        <v>35</v>
      </c>
      <c r="G4" s="107"/>
    </row>
    <row r="5" spans="1:57" ht="12.9" customHeight="1">
      <c r="A5" s="108" t="s">
        <v>98</v>
      </c>
      <c r="B5" s="109"/>
      <c r="C5" s="110" t="s">
        <v>105</v>
      </c>
      <c r="D5" s="111"/>
      <c r="E5" s="112"/>
      <c r="F5" s="104" t="s">
        <v>36</v>
      </c>
      <c r="G5" s="105"/>
    </row>
    <row r="6" spans="1:57" ht="12.9" customHeight="1">
      <c r="A6" s="106" t="s">
        <v>37</v>
      </c>
      <c r="B6" s="102"/>
      <c r="C6" s="103"/>
      <c r="D6" s="103"/>
      <c r="E6" s="102"/>
      <c r="F6" s="113" t="s">
        <v>38</v>
      </c>
      <c r="G6" s="114"/>
      <c r="O6" s="115"/>
    </row>
    <row r="7" spans="1:57" ht="12.9" customHeight="1">
      <c r="A7" s="116" t="s">
        <v>104</v>
      </c>
      <c r="B7" s="117"/>
      <c r="C7" s="118" t="s">
        <v>105</v>
      </c>
      <c r="D7" s="119"/>
      <c r="E7" s="119"/>
      <c r="F7" s="120" t="s">
        <v>39</v>
      </c>
      <c r="G7" s="114">
        <f>IF(G6=0,,ROUND((F30+F32)/G6,1))</f>
        <v>0</v>
      </c>
    </row>
    <row r="8" spans="1:57">
      <c r="A8" s="121" t="s">
        <v>40</v>
      </c>
      <c r="B8" s="104"/>
      <c r="C8" s="306"/>
      <c r="D8" s="306"/>
      <c r="E8" s="307"/>
      <c r="F8" s="122" t="s">
        <v>41</v>
      </c>
      <c r="G8" s="123"/>
      <c r="H8" s="124"/>
      <c r="I8" s="125"/>
    </row>
    <row r="9" spans="1:57">
      <c r="A9" s="121" t="s">
        <v>42</v>
      </c>
      <c r="B9" s="104"/>
      <c r="C9" s="306"/>
      <c r="D9" s="306"/>
      <c r="E9" s="307"/>
      <c r="F9" s="104"/>
      <c r="G9" s="126"/>
      <c r="H9" s="127"/>
    </row>
    <row r="10" spans="1:57">
      <c r="A10" s="121" t="s">
        <v>43</v>
      </c>
      <c r="B10" s="104"/>
      <c r="C10" s="306"/>
      <c r="D10" s="306"/>
      <c r="E10" s="306"/>
      <c r="F10" s="128"/>
      <c r="G10" s="129"/>
      <c r="H10" s="130"/>
    </row>
    <row r="11" spans="1:57" ht="13.5" customHeight="1">
      <c r="A11" s="121" t="s">
        <v>44</v>
      </c>
      <c r="B11" s="104"/>
      <c r="C11" s="306"/>
      <c r="D11" s="306"/>
      <c r="E11" s="306"/>
      <c r="F11" s="131" t="s">
        <v>45</v>
      </c>
      <c r="G11" s="132"/>
      <c r="H11" s="127"/>
      <c r="BA11" s="133"/>
      <c r="BB11" s="133"/>
      <c r="BC11" s="133"/>
      <c r="BD11" s="133"/>
      <c r="BE11" s="133"/>
    </row>
    <row r="12" spans="1:57" ht="12.75" customHeight="1">
      <c r="A12" s="134" t="s">
        <v>46</v>
      </c>
      <c r="B12" s="102"/>
      <c r="C12" s="308"/>
      <c r="D12" s="308"/>
      <c r="E12" s="308"/>
      <c r="F12" s="135" t="s">
        <v>47</v>
      </c>
      <c r="G12" s="136"/>
      <c r="H12" s="127"/>
    </row>
    <row r="13" spans="1:57" ht="28.5" customHeight="1" thickBot="1">
      <c r="A13" s="137" t="s">
        <v>48</v>
      </c>
      <c r="B13" s="138"/>
      <c r="C13" s="138"/>
      <c r="D13" s="138"/>
      <c r="E13" s="139"/>
      <c r="F13" s="139"/>
      <c r="G13" s="140"/>
      <c r="H13" s="127"/>
    </row>
    <row r="14" spans="1:57" ht="17.25" customHeight="1" thickBot="1">
      <c r="A14" s="141" t="s">
        <v>49</v>
      </c>
      <c r="B14" s="142"/>
      <c r="C14" s="143"/>
      <c r="D14" s="144" t="s">
        <v>50</v>
      </c>
      <c r="E14" s="145"/>
      <c r="F14" s="145"/>
      <c r="G14" s="143"/>
    </row>
    <row r="15" spans="1:57" ht="15.9" customHeight="1">
      <c r="A15" s="146"/>
      <c r="B15" s="147" t="s">
        <v>51</v>
      </c>
      <c r="C15" s="148">
        <f>'1 6 Rek'!E15</f>
        <v>0</v>
      </c>
      <c r="D15" s="149" t="str">
        <f>'1 6 Rek'!A20</f>
        <v>Ztížené výrobní podmínky</v>
      </c>
      <c r="E15" s="150"/>
      <c r="F15" s="151"/>
      <c r="G15" s="148">
        <f>'1 6 Rek'!I20</f>
        <v>0</v>
      </c>
    </row>
    <row r="16" spans="1:57" ht="15.9" customHeight="1">
      <c r="A16" s="146" t="s">
        <v>52</v>
      </c>
      <c r="B16" s="147" t="s">
        <v>53</v>
      </c>
      <c r="C16" s="148">
        <f>'1 6 Rek'!F15</f>
        <v>0</v>
      </c>
      <c r="D16" s="101" t="str">
        <f>'1 6 Rek'!A21</f>
        <v>Oborová přirážka</v>
      </c>
      <c r="E16" s="152"/>
      <c r="F16" s="153"/>
      <c r="G16" s="148">
        <f>'1 6 Rek'!I21</f>
        <v>0</v>
      </c>
    </row>
    <row r="17" spans="1:7" ht="15.9" customHeight="1">
      <c r="A17" s="146" t="s">
        <v>54</v>
      </c>
      <c r="B17" s="147" t="s">
        <v>55</v>
      </c>
      <c r="C17" s="148">
        <f>'1 6 Rek'!H15</f>
        <v>0</v>
      </c>
      <c r="D17" s="101" t="str">
        <f>'1 6 Rek'!A22</f>
        <v>Přesun stavebních kapacit</v>
      </c>
      <c r="E17" s="152"/>
      <c r="F17" s="153"/>
      <c r="G17" s="148">
        <f>'1 6 Rek'!I22</f>
        <v>0</v>
      </c>
    </row>
    <row r="18" spans="1:7" ht="15.9" customHeight="1">
      <c r="A18" s="154" t="s">
        <v>56</v>
      </c>
      <c r="B18" s="155" t="s">
        <v>57</v>
      </c>
      <c r="C18" s="148">
        <f>'1 6 Rek'!G15</f>
        <v>0</v>
      </c>
      <c r="D18" s="101" t="str">
        <f>'1 6 Rek'!A23</f>
        <v>Mimostaveništní doprava</v>
      </c>
      <c r="E18" s="152"/>
      <c r="F18" s="153"/>
      <c r="G18" s="148">
        <f>'1 6 Rek'!I23</f>
        <v>0</v>
      </c>
    </row>
    <row r="19" spans="1:7" ht="15.9" customHeight="1">
      <c r="A19" s="156" t="s">
        <v>58</v>
      </c>
      <c r="B19" s="147"/>
      <c r="C19" s="148">
        <f>SUM(C15:C18)</f>
        <v>0</v>
      </c>
      <c r="D19" s="101" t="str">
        <f>'1 6 Rek'!A24</f>
        <v>Zařízení staveniště</v>
      </c>
      <c r="E19" s="152"/>
      <c r="F19" s="153"/>
      <c r="G19" s="148">
        <f>'1 6 Rek'!I24</f>
        <v>0</v>
      </c>
    </row>
    <row r="20" spans="1:7" ht="15.9" customHeight="1">
      <c r="A20" s="156"/>
      <c r="B20" s="147"/>
      <c r="C20" s="148"/>
      <c r="D20" s="101" t="str">
        <f>'1 6 Rek'!A25</f>
        <v>Provoz investora</v>
      </c>
      <c r="E20" s="152"/>
      <c r="F20" s="153"/>
      <c r="G20" s="148">
        <f>'1 6 Rek'!I25</f>
        <v>0</v>
      </c>
    </row>
    <row r="21" spans="1:7" ht="15.9" customHeight="1">
      <c r="A21" s="156" t="s">
        <v>29</v>
      </c>
      <c r="B21" s="147"/>
      <c r="C21" s="148">
        <f>'1 6 Rek'!I15</f>
        <v>0</v>
      </c>
      <c r="D21" s="101" t="str">
        <f>'1 6 Rek'!A26</f>
        <v>Kompletační činnost (IČD)</v>
      </c>
      <c r="E21" s="152"/>
      <c r="F21" s="153"/>
      <c r="G21" s="148">
        <f>'1 6 Rek'!I26</f>
        <v>0</v>
      </c>
    </row>
    <row r="22" spans="1:7" ht="15.9" customHeight="1">
      <c r="A22" s="157" t="s">
        <v>59</v>
      </c>
      <c r="B22" s="127"/>
      <c r="C22" s="148">
        <f>C19+C21</f>
        <v>0</v>
      </c>
      <c r="D22" s="101" t="s">
        <v>60</v>
      </c>
      <c r="E22" s="152"/>
      <c r="F22" s="153"/>
      <c r="G22" s="148">
        <f>G23-SUM(G15:G21)</f>
        <v>0</v>
      </c>
    </row>
    <row r="23" spans="1:7" ht="15.9" customHeight="1" thickBot="1">
      <c r="A23" s="309" t="s">
        <v>61</v>
      </c>
      <c r="B23" s="310"/>
      <c r="C23" s="158">
        <f>C22+G23</f>
        <v>0</v>
      </c>
      <c r="D23" s="159" t="s">
        <v>62</v>
      </c>
      <c r="E23" s="160"/>
      <c r="F23" s="161"/>
      <c r="G23" s="148">
        <f>'1 6 Rek'!H28</f>
        <v>0</v>
      </c>
    </row>
    <row r="24" spans="1:7">
      <c r="A24" s="162" t="s">
        <v>63</v>
      </c>
      <c r="B24" s="163"/>
      <c r="C24" s="164"/>
      <c r="D24" s="163" t="s">
        <v>64</v>
      </c>
      <c r="E24" s="163"/>
      <c r="F24" s="165" t="s">
        <v>65</v>
      </c>
      <c r="G24" s="166"/>
    </row>
    <row r="25" spans="1:7">
      <c r="A25" s="157" t="s">
        <v>66</v>
      </c>
      <c r="B25" s="127"/>
      <c r="C25" s="167"/>
      <c r="D25" s="127" t="s">
        <v>66</v>
      </c>
      <c r="F25" s="168" t="s">
        <v>66</v>
      </c>
      <c r="G25" s="169"/>
    </row>
    <row r="26" spans="1:7" ht="37.5" customHeight="1">
      <c r="A26" s="157" t="s">
        <v>67</v>
      </c>
      <c r="B26" s="170"/>
      <c r="C26" s="167"/>
      <c r="D26" s="127" t="s">
        <v>67</v>
      </c>
      <c r="F26" s="168" t="s">
        <v>67</v>
      </c>
      <c r="G26" s="169"/>
    </row>
    <row r="27" spans="1:7">
      <c r="A27" s="157"/>
      <c r="B27" s="171"/>
      <c r="C27" s="167"/>
      <c r="D27" s="127"/>
      <c r="F27" s="168"/>
      <c r="G27" s="169"/>
    </row>
    <row r="28" spans="1:7">
      <c r="A28" s="157" t="s">
        <v>68</v>
      </c>
      <c r="B28" s="127"/>
      <c r="C28" s="167"/>
      <c r="D28" s="168" t="s">
        <v>69</v>
      </c>
      <c r="E28" s="167"/>
      <c r="F28" s="172" t="s">
        <v>69</v>
      </c>
      <c r="G28" s="169"/>
    </row>
    <row r="29" spans="1:7" ht="69" customHeight="1">
      <c r="A29" s="157"/>
      <c r="B29" s="127"/>
      <c r="C29" s="173"/>
      <c r="D29" s="174"/>
      <c r="E29" s="173"/>
      <c r="F29" s="127"/>
      <c r="G29" s="169"/>
    </row>
    <row r="30" spans="1:7">
      <c r="A30" s="175" t="s">
        <v>11</v>
      </c>
      <c r="B30" s="176"/>
      <c r="C30" s="177">
        <v>15</v>
      </c>
      <c r="D30" s="176" t="s">
        <v>70</v>
      </c>
      <c r="E30" s="178"/>
      <c r="F30" s="311">
        <f>ROUND(C23-F32,0)</f>
        <v>0</v>
      </c>
      <c r="G30" s="312"/>
    </row>
    <row r="31" spans="1:7">
      <c r="A31" s="175" t="s">
        <v>71</v>
      </c>
      <c r="B31" s="176"/>
      <c r="C31" s="177">
        <f>C30</f>
        <v>15</v>
      </c>
      <c r="D31" s="176" t="s">
        <v>72</v>
      </c>
      <c r="E31" s="178"/>
      <c r="F31" s="311">
        <f>ROUND(PRODUCT(F30,C31/100),1)</f>
        <v>0</v>
      </c>
      <c r="G31" s="312"/>
    </row>
    <row r="32" spans="1:7">
      <c r="A32" s="175" t="s">
        <v>11</v>
      </c>
      <c r="B32" s="176"/>
      <c r="C32" s="177">
        <v>0</v>
      </c>
      <c r="D32" s="176" t="s">
        <v>72</v>
      </c>
      <c r="E32" s="178"/>
      <c r="F32" s="311">
        <v>0</v>
      </c>
      <c r="G32" s="312"/>
    </row>
    <row r="33" spans="1:8">
      <c r="A33" s="175" t="s">
        <v>71</v>
      </c>
      <c r="B33" s="179"/>
      <c r="C33" s="180">
        <f>C32</f>
        <v>0</v>
      </c>
      <c r="D33" s="176" t="s">
        <v>72</v>
      </c>
      <c r="E33" s="153"/>
      <c r="F33" s="311">
        <f>ROUND(PRODUCT(F32,C33/100),1)</f>
        <v>0</v>
      </c>
      <c r="G33" s="312"/>
    </row>
    <row r="34" spans="1:8" s="184" customFormat="1" ht="19.5" customHeight="1" thickBot="1">
      <c r="A34" s="181" t="s">
        <v>73</v>
      </c>
      <c r="B34" s="182"/>
      <c r="C34" s="182"/>
      <c r="D34" s="182"/>
      <c r="E34" s="183"/>
      <c r="F34" s="313">
        <f>CEILING(SUM(F30:F33),IF(SUM(F30:F33)&gt;=0,1,-1))</f>
        <v>0</v>
      </c>
      <c r="G34" s="314"/>
    </row>
    <row r="36" spans="1:8">
      <c r="A36" s="2" t="s">
        <v>74</v>
      </c>
      <c r="B36" s="2"/>
      <c r="C36" s="2"/>
      <c r="D36" s="2"/>
      <c r="E36" s="2"/>
      <c r="F36" s="2"/>
      <c r="G36" s="2"/>
      <c r="H36" s="1" t="s">
        <v>1</v>
      </c>
    </row>
    <row r="37" spans="1:8" ht="14.25" customHeight="1">
      <c r="A37" s="2"/>
      <c r="B37" s="305"/>
      <c r="C37" s="305"/>
      <c r="D37" s="305"/>
      <c r="E37" s="305"/>
      <c r="F37" s="305"/>
      <c r="G37" s="305"/>
      <c r="H37" s="1" t="s">
        <v>1</v>
      </c>
    </row>
    <row r="38" spans="1:8" ht="12.75" customHeight="1">
      <c r="A38" s="185"/>
      <c r="B38" s="305"/>
      <c r="C38" s="305"/>
      <c r="D38" s="305"/>
      <c r="E38" s="305"/>
      <c r="F38" s="305"/>
      <c r="G38" s="305"/>
      <c r="H38" s="1" t="s">
        <v>1</v>
      </c>
    </row>
    <row r="39" spans="1:8">
      <c r="A39" s="185"/>
      <c r="B39" s="305"/>
      <c r="C39" s="305"/>
      <c r="D39" s="305"/>
      <c r="E39" s="305"/>
      <c r="F39" s="305"/>
      <c r="G39" s="305"/>
      <c r="H39" s="1" t="s">
        <v>1</v>
      </c>
    </row>
    <row r="40" spans="1:8">
      <c r="A40" s="185"/>
      <c r="B40" s="305"/>
      <c r="C40" s="305"/>
      <c r="D40" s="305"/>
      <c r="E40" s="305"/>
      <c r="F40" s="305"/>
      <c r="G40" s="305"/>
      <c r="H40" s="1" t="s">
        <v>1</v>
      </c>
    </row>
    <row r="41" spans="1:8">
      <c r="A41" s="185"/>
      <c r="B41" s="305"/>
      <c r="C41" s="305"/>
      <c r="D41" s="305"/>
      <c r="E41" s="305"/>
      <c r="F41" s="305"/>
      <c r="G41" s="305"/>
      <c r="H41" s="1" t="s">
        <v>1</v>
      </c>
    </row>
    <row r="42" spans="1:8">
      <c r="A42" s="185"/>
      <c r="B42" s="305"/>
      <c r="C42" s="305"/>
      <c r="D42" s="305"/>
      <c r="E42" s="305"/>
      <c r="F42" s="305"/>
      <c r="G42" s="305"/>
      <c r="H42" s="1" t="s">
        <v>1</v>
      </c>
    </row>
    <row r="43" spans="1:8">
      <c r="A43" s="185"/>
      <c r="B43" s="305"/>
      <c r="C43" s="305"/>
      <c r="D43" s="305"/>
      <c r="E43" s="305"/>
      <c r="F43" s="305"/>
      <c r="G43" s="305"/>
      <c r="H43" s="1" t="s">
        <v>1</v>
      </c>
    </row>
    <row r="44" spans="1:8">
      <c r="A44" s="185"/>
      <c r="B44" s="305"/>
      <c r="C44" s="305"/>
      <c r="D44" s="305"/>
      <c r="E44" s="305"/>
      <c r="F44" s="305"/>
      <c r="G44" s="305"/>
      <c r="H44" s="1" t="s">
        <v>1</v>
      </c>
    </row>
    <row r="45" spans="1:8" ht="0.75" customHeight="1">
      <c r="A45" s="185"/>
      <c r="B45" s="305"/>
      <c r="C45" s="305"/>
      <c r="D45" s="305"/>
      <c r="E45" s="305"/>
      <c r="F45" s="305"/>
      <c r="G45" s="305"/>
      <c r="H45" s="1" t="s">
        <v>1</v>
      </c>
    </row>
    <row r="46" spans="1:8">
      <c r="B46" s="315"/>
      <c r="C46" s="315"/>
      <c r="D46" s="315"/>
      <c r="E46" s="315"/>
      <c r="F46" s="315"/>
      <c r="G46" s="315"/>
    </row>
    <row r="47" spans="1:8">
      <c r="B47" s="315"/>
      <c r="C47" s="315"/>
      <c r="D47" s="315"/>
      <c r="E47" s="315"/>
      <c r="F47" s="315"/>
      <c r="G47" s="315"/>
    </row>
    <row r="48" spans="1:8">
      <c r="B48" s="315"/>
      <c r="C48" s="315"/>
      <c r="D48" s="315"/>
      <c r="E48" s="315"/>
      <c r="F48" s="315"/>
      <c r="G48" s="315"/>
    </row>
    <row r="49" spans="2:7">
      <c r="B49" s="315"/>
      <c r="C49" s="315"/>
      <c r="D49" s="315"/>
      <c r="E49" s="315"/>
      <c r="F49" s="315"/>
      <c r="G49" s="315"/>
    </row>
    <row r="50" spans="2:7">
      <c r="B50" s="315"/>
      <c r="C50" s="315"/>
      <c r="D50" s="315"/>
      <c r="E50" s="315"/>
      <c r="F50" s="315"/>
      <c r="G50" s="315"/>
    </row>
    <row r="51" spans="2:7">
      <c r="B51" s="315"/>
      <c r="C51" s="315"/>
      <c r="D51" s="315"/>
      <c r="E51" s="315"/>
      <c r="F51" s="315"/>
      <c r="G51" s="315"/>
    </row>
    <row r="52" spans="2:7">
      <c r="B52" s="315"/>
      <c r="C52" s="315"/>
      <c r="D52" s="315"/>
      <c r="E52" s="315"/>
      <c r="F52" s="315"/>
      <c r="G52" s="315"/>
    </row>
    <row r="53" spans="2:7">
      <c r="B53" s="315"/>
      <c r="C53" s="315"/>
      <c r="D53" s="315"/>
      <c r="E53" s="315"/>
      <c r="F53" s="315"/>
      <c r="G53" s="315"/>
    </row>
    <row r="54" spans="2:7">
      <c r="B54" s="315"/>
      <c r="C54" s="315"/>
      <c r="D54" s="315"/>
      <c r="E54" s="315"/>
      <c r="F54" s="315"/>
      <c r="G54" s="315"/>
    </row>
    <row r="55" spans="2:7">
      <c r="B55" s="315"/>
      <c r="C55" s="315"/>
      <c r="D55" s="315"/>
      <c r="E55" s="315"/>
      <c r="F55" s="315"/>
      <c r="G55" s="315"/>
    </row>
  </sheetData>
  <mergeCells count="22">
    <mergeCell ref="B52:G52"/>
    <mergeCell ref="B53:G53"/>
    <mergeCell ref="B54:G54"/>
    <mergeCell ref="B55:G55"/>
    <mergeCell ref="B46:G46"/>
    <mergeCell ref="B47:G47"/>
    <mergeCell ref="B48:G48"/>
    <mergeCell ref="B49:G49"/>
    <mergeCell ref="B50:G50"/>
    <mergeCell ref="B51:G51"/>
    <mergeCell ref="B37:G45"/>
    <mergeCell ref="C8:E8"/>
    <mergeCell ref="C9:E9"/>
    <mergeCell ref="C10:E10"/>
    <mergeCell ref="C11:E11"/>
    <mergeCell ref="C12:E12"/>
    <mergeCell ref="A23:B23"/>
    <mergeCell ref="F30:G30"/>
    <mergeCell ref="F31:G31"/>
    <mergeCell ref="F32:G32"/>
    <mergeCell ref="F33:G33"/>
    <mergeCell ref="F34:G34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 codeName="List36"/>
  <dimension ref="A1:BE79"/>
  <sheetViews>
    <sheetView workbookViewId="0">
      <selection sqref="A1:B1"/>
    </sheetView>
  </sheetViews>
  <sheetFormatPr defaultColWidth="9.109375" defaultRowHeight="13.2"/>
  <cols>
    <col min="1" max="1" width="5.88671875" style="1" customWidth="1"/>
    <col min="2" max="2" width="6.109375" style="1" customWidth="1"/>
    <col min="3" max="3" width="11.44140625" style="1" customWidth="1"/>
    <col min="4" max="4" width="15.88671875" style="1" customWidth="1"/>
    <col min="5" max="5" width="11.33203125" style="1" customWidth="1"/>
    <col min="6" max="6" width="10.88671875" style="1" customWidth="1"/>
    <col min="7" max="7" width="11" style="1" customWidth="1"/>
    <col min="8" max="8" width="11.109375" style="1" customWidth="1"/>
    <col min="9" max="9" width="10.6640625" style="1" customWidth="1"/>
    <col min="10" max="16384" width="9.109375" style="1"/>
  </cols>
  <sheetData>
    <row r="1" spans="1:9" ht="13.8" thickTop="1">
      <c r="A1" s="316" t="s">
        <v>2</v>
      </c>
      <c r="B1" s="317"/>
      <c r="C1" s="186" t="s">
        <v>106</v>
      </c>
      <c r="D1" s="187"/>
      <c r="E1" s="188"/>
      <c r="F1" s="187"/>
      <c r="G1" s="189" t="s">
        <v>75</v>
      </c>
      <c r="H1" s="190">
        <v>6</v>
      </c>
      <c r="I1" s="191"/>
    </row>
    <row r="2" spans="1:9" ht="13.8" thickBot="1">
      <c r="A2" s="318" t="s">
        <v>76</v>
      </c>
      <c r="B2" s="319"/>
      <c r="C2" s="192" t="s">
        <v>107</v>
      </c>
      <c r="D2" s="193"/>
      <c r="E2" s="194"/>
      <c r="F2" s="193"/>
      <c r="G2" s="320" t="s">
        <v>1793</v>
      </c>
      <c r="H2" s="321"/>
      <c r="I2" s="322"/>
    </row>
    <row r="3" spans="1:9" ht="13.8" thickTop="1">
      <c r="F3" s="127"/>
    </row>
    <row r="4" spans="1:9" ht="19.5" customHeight="1">
      <c r="A4" s="195" t="s">
        <v>77</v>
      </c>
      <c r="B4" s="196"/>
      <c r="C4" s="196"/>
      <c r="D4" s="196"/>
      <c r="E4" s="197"/>
      <c r="F4" s="196"/>
      <c r="G4" s="196"/>
      <c r="H4" s="196"/>
      <c r="I4" s="196"/>
    </row>
    <row r="5" spans="1:9" ht="13.8" thickBot="1"/>
    <row r="6" spans="1:9" s="127" customFormat="1" ht="13.8" thickBot="1">
      <c r="A6" s="198"/>
      <c r="B6" s="199" t="s">
        <v>78</v>
      </c>
      <c r="C6" s="199"/>
      <c r="D6" s="200"/>
      <c r="E6" s="201" t="s">
        <v>25</v>
      </c>
      <c r="F6" s="202" t="s">
        <v>26</v>
      </c>
      <c r="G6" s="202" t="s">
        <v>27</v>
      </c>
      <c r="H6" s="202" t="s">
        <v>28</v>
      </c>
      <c r="I6" s="203" t="s">
        <v>29</v>
      </c>
    </row>
    <row r="7" spans="1:9" s="127" customFormat="1">
      <c r="A7" s="291" t="str">
        <f>'1 6 Pol'!B7</f>
        <v>1</v>
      </c>
      <c r="B7" s="62" t="str">
        <f>'1 6 Pol'!C7</f>
        <v>Zemní práce</v>
      </c>
      <c r="D7" s="204"/>
      <c r="E7" s="292">
        <f>'1 6 Pol'!BA30</f>
        <v>0</v>
      </c>
      <c r="F7" s="293">
        <f>'1 6 Pol'!BB30</f>
        <v>0</v>
      </c>
      <c r="G7" s="293">
        <f>'1 6 Pol'!BC30</f>
        <v>0</v>
      </c>
      <c r="H7" s="293">
        <f>'1 6 Pol'!BD30</f>
        <v>0</v>
      </c>
      <c r="I7" s="294">
        <f>'1 6 Pol'!BE30</f>
        <v>0</v>
      </c>
    </row>
    <row r="8" spans="1:9" s="127" customFormat="1">
      <c r="A8" s="291" t="str">
        <f>'1 6 Pol'!B31</f>
        <v>45</v>
      </c>
      <c r="B8" s="62" t="str">
        <f>'1 6 Pol'!C31</f>
        <v>Podkladní a vedlejší konstrukce</v>
      </c>
      <c r="D8" s="204"/>
      <c r="E8" s="292">
        <f>'1 6 Pol'!BA34</f>
        <v>0</v>
      </c>
      <c r="F8" s="293">
        <f>'1 6 Pol'!BB34</f>
        <v>0</v>
      </c>
      <c r="G8" s="293">
        <f>'1 6 Pol'!BC34</f>
        <v>0</v>
      </c>
      <c r="H8" s="293">
        <f>'1 6 Pol'!BD34</f>
        <v>0</v>
      </c>
      <c r="I8" s="294">
        <f>'1 6 Pol'!BE34</f>
        <v>0</v>
      </c>
    </row>
    <row r="9" spans="1:9" s="127" customFormat="1">
      <c r="A9" s="291" t="str">
        <f>'1 6 Pol'!B35</f>
        <v>8</v>
      </c>
      <c r="B9" s="62" t="str">
        <f>'1 6 Pol'!C35</f>
        <v>Trubní vedení</v>
      </c>
      <c r="D9" s="204"/>
      <c r="E9" s="292">
        <f>'1 6 Pol'!BA38</f>
        <v>0</v>
      </c>
      <c r="F9" s="293">
        <f>'1 6 Pol'!BB38</f>
        <v>0</v>
      </c>
      <c r="G9" s="293">
        <f>'1 6 Pol'!BC38</f>
        <v>0</v>
      </c>
      <c r="H9" s="293">
        <f>'1 6 Pol'!BD38</f>
        <v>0</v>
      </c>
      <c r="I9" s="294">
        <f>'1 6 Pol'!BE38</f>
        <v>0</v>
      </c>
    </row>
    <row r="10" spans="1:9" s="127" customFormat="1">
      <c r="A10" s="291" t="str">
        <f>'1 6 Pol'!B39</f>
        <v>99</v>
      </c>
      <c r="B10" s="62" t="str">
        <f>'1 6 Pol'!C39</f>
        <v>Staveništní přesun hmot</v>
      </c>
      <c r="D10" s="204"/>
      <c r="E10" s="292">
        <f>'1 6 Pol'!BA41</f>
        <v>0</v>
      </c>
      <c r="F10" s="293">
        <f>'1 6 Pol'!BB41</f>
        <v>0</v>
      </c>
      <c r="G10" s="293">
        <f>'1 6 Pol'!BC41</f>
        <v>0</v>
      </c>
      <c r="H10" s="293">
        <f>'1 6 Pol'!BD41</f>
        <v>0</v>
      </c>
      <c r="I10" s="294">
        <f>'1 6 Pol'!BE41</f>
        <v>0</v>
      </c>
    </row>
    <row r="11" spans="1:9" s="127" customFormat="1">
      <c r="A11" s="291" t="str">
        <f>'1 6 Pol'!B42</f>
        <v>723</v>
      </c>
      <c r="B11" s="62" t="str">
        <f>'1 6 Pol'!C42</f>
        <v>Vnitřní plynovod</v>
      </c>
      <c r="D11" s="204"/>
      <c r="E11" s="292">
        <f>'1 6 Pol'!BA54</f>
        <v>0</v>
      </c>
      <c r="F11" s="293">
        <f>'1 6 Pol'!BB54</f>
        <v>0</v>
      </c>
      <c r="G11" s="293">
        <f>'1 6 Pol'!BC54</f>
        <v>0</v>
      </c>
      <c r="H11" s="293">
        <f>'1 6 Pol'!BD54</f>
        <v>0</v>
      </c>
      <c r="I11" s="294">
        <f>'1 6 Pol'!BE54</f>
        <v>0</v>
      </c>
    </row>
    <row r="12" spans="1:9" s="127" customFormat="1">
      <c r="A12" s="291" t="str">
        <f>'1 6 Pol'!B55</f>
        <v>733</v>
      </c>
      <c r="B12" s="62" t="str">
        <f>'1 6 Pol'!C55</f>
        <v>Rozvod potrubí</v>
      </c>
      <c r="D12" s="204"/>
      <c r="E12" s="292">
        <f>'1 6 Pol'!BA60</f>
        <v>0</v>
      </c>
      <c r="F12" s="293">
        <f>'1 6 Pol'!BB60</f>
        <v>0</v>
      </c>
      <c r="G12" s="293">
        <f>'1 6 Pol'!BC60</f>
        <v>0</v>
      </c>
      <c r="H12" s="293">
        <f>'1 6 Pol'!BD60</f>
        <v>0</v>
      </c>
      <c r="I12" s="294">
        <f>'1 6 Pol'!BE60</f>
        <v>0</v>
      </c>
    </row>
    <row r="13" spans="1:9" s="127" customFormat="1">
      <c r="A13" s="291" t="str">
        <f>'1 6 Pol'!B61</f>
        <v>M23</v>
      </c>
      <c r="B13" s="62" t="str">
        <f>'1 6 Pol'!C61</f>
        <v>Montáže potrubí</v>
      </c>
      <c r="D13" s="204"/>
      <c r="E13" s="292">
        <f>'1 6 Pol'!BA63</f>
        <v>0</v>
      </c>
      <c r="F13" s="293">
        <f>'1 6 Pol'!BB63</f>
        <v>0</v>
      </c>
      <c r="G13" s="293">
        <f>'1 6 Pol'!BC63</f>
        <v>0</v>
      </c>
      <c r="H13" s="293">
        <f>'1 6 Pol'!BD63</f>
        <v>0</v>
      </c>
      <c r="I13" s="294">
        <f>'1 6 Pol'!BE63</f>
        <v>0</v>
      </c>
    </row>
    <row r="14" spans="1:9" s="127" customFormat="1" ht="13.8" thickBot="1">
      <c r="A14" s="291" t="str">
        <f>'1 6 Pol'!B64</f>
        <v>M46</v>
      </c>
      <c r="B14" s="62" t="str">
        <f>'1 6 Pol'!C64</f>
        <v>Zemní práce při montážích</v>
      </c>
      <c r="D14" s="204"/>
      <c r="E14" s="292">
        <f>'1 6 Pol'!BA66</f>
        <v>0</v>
      </c>
      <c r="F14" s="293">
        <f>'1 6 Pol'!BB66</f>
        <v>0</v>
      </c>
      <c r="G14" s="293">
        <f>'1 6 Pol'!BC66</f>
        <v>0</v>
      </c>
      <c r="H14" s="293">
        <f>'1 6 Pol'!BD66</f>
        <v>0</v>
      </c>
      <c r="I14" s="294">
        <f>'1 6 Pol'!BE66</f>
        <v>0</v>
      </c>
    </row>
    <row r="15" spans="1:9" s="14" customFormat="1" ht="13.8" thickBot="1">
      <c r="A15" s="205"/>
      <c r="B15" s="206" t="s">
        <v>79</v>
      </c>
      <c r="C15" s="206"/>
      <c r="D15" s="207"/>
      <c r="E15" s="208">
        <f>SUM(E7:E14)</f>
        <v>0</v>
      </c>
      <c r="F15" s="209">
        <f>SUM(F7:F14)</f>
        <v>0</v>
      </c>
      <c r="G15" s="209">
        <f>SUM(G7:G14)</f>
        <v>0</v>
      </c>
      <c r="H15" s="209">
        <f>SUM(H7:H14)</f>
        <v>0</v>
      </c>
      <c r="I15" s="210">
        <f>SUM(I7:I14)</f>
        <v>0</v>
      </c>
    </row>
    <row r="16" spans="1:9">
      <c r="A16" s="127"/>
      <c r="B16" s="127"/>
      <c r="C16" s="127"/>
      <c r="D16" s="127"/>
      <c r="E16" s="127"/>
      <c r="F16" s="127"/>
      <c r="G16" s="127"/>
      <c r="H16" s="127"/>
      <c r="I16" s="127"/>
    </row>
    <row r="17" spans="1:57" ht="19.5" customHeight="1">
      <c r="A17" s="196" t="s">
        <v>80</v>
      </c>
      <c r="B17" s="196"/>
      <c r="C17" s="196"/>
      <c r="D17" s="196"/>
      <c r="E17" s="196"/>
      <c r="F17" s="196"/>
      <c r="G17" s="211"/>
      <c r="H17" s="196"/>
      <c r="I17" s="196"/>
      <c r="BA17" s="133"/>
      <c r="BB17" s="133"/>
      <c r="BC17" s="133"/>
      <c r="BD17" s="133"/>
      <c r="BE17" s="133"/>
    </row>
    <row r="18" spans="1:57" ht="13.8" thickBot="1"/>
    <row r="19" spans="1:57">
      <c r="A19" s="162" t="s">
        <v>81</v>
      </c>
      <c r="B19" s="163"/>
      <c r="C19" s="163"/>
      <c r="D19" s="212"/>
      <c r="E19" s="213" t="s">
        <v>82</v>
      </c>
      <c r="F19" s="214" t="s">
        <v>12</v>
      </c>
      <c r="G19" s="215" t="s">
        <v>83</v>
      </c>
      <c r="H19" s="216"/>
      <c r="I19" s="217" t="s">
        <v>82</v>
      </c>
    </row>
    <row r="20" spans="1:57">
      <c r="A20" s="156" t="s">
        <v>1321</v>
      </c>
      <c r="B20" s="147"/>
      <c r="C20" s="147"/>
      <c r="D20" s="218"/>
      <c r="E20" s="219"/>
      <c r="F20" s="220"/>
      <c r="G20" s="221">
        <v>0</v>
      </c>
      <c r="H20" s="222"/>
      <c r="I20" s="223">
        <f t="shared" ref="I20:I27" si="0">E20+F20*G20/100</f>
        <v>0</v>
      </c>
      <c r="BA20" s="1">
        <v>0</v>
      </c>
    </row>
    <row r="21" spans="1:57">
      <c r="A21" s="156" t="s">
        <v>1322</v>
      </c>
      <c r="B21" s="147"/>
      <c r="C21" s="147"/>
      <c r="D21" s="218"/>
      <c r="E21" s="219"/>
      <c r="F21" s="220"/>
      <c r="G21" s="221">
        <v>0</v>
      </c>
      <c r="H21" s="222"/>
      <c r="I21" s="223">
        <f t="shared" si="0"/>
        <v>0</v>
      </c>
      <c r="BA21" s="1">
        <v>0</v>
      </c>
    </row>
    <row r="22" spans="1:57">
      <c r="A22" s="156" t="s">
        <v>1323</v>
      </c>
      <c r="B22" s="147"/>
      <c r="C22" s="147"/>
      <c r="D22" s="218"/>
      <c r="E22" s="219"/>
      <c r="F22" s="220"/>
      <c r="G22" s="221">
        <v>0</v>
      </c>
      <c r="H22" s="222"/>
      <c r="I22" s="223">
        <f t="shared" si="0"/>
        <v>0</v>
      </c>
      <c r="BA22" s="1">
        <v>0</v>
      </c>
    </row>
    <row r="23" spans="1:57">
      <c r="A23" s="156" t="s">
        <v>1324</v>
      </c>
      <c r="B23" s="147"/>
      <c r="C23" s="147"/>
      <c r="D23" s="218"/>
      <c r="E23" s="219"/>
      <c r="F23" s="220"/>
      <c r="G23" s="221">
        <v>0</v>
      </c>
      <c r="H23" s="222"/>
      <c r="I23" s="223">
        <f t="shared" si="0"/>
        <v>0</v>
      </c>
      <c r="BA23" s="1">
        <v>0</v>
      </c>
    </row>
    <row r="24" spans="1:57">
      <c r="A24" s="156" t="s">
        <v>1325</v>
      </c>
      <c r="B24" s="147"/>
      <c r="C24" s="147"/>
      <c r="D24" s="218"/>
      <c r="E24" s="219"/>
      <c r="F24" s="220"/>
      <c r="G24" s="221">
        <v>0</v>
      </c>
      <c r="H24" s="222"/>
      <c r="I24" s="223">
        <f t="shared" si="0"/>
        <v>0</v>
      </c>
      <c r="BA24" s="1">
        <v>1</v>
      </c>
    </row>
    <row r="25" spans="1:57">
      <c r="A25" s="156" t="s">
        <v>1326</v>
      </c>
      <c r="B25" s="147"/>
      <c r="C25" s="147"/>
      <c r="D25" s="218"/>
      <c r="E25" s="219"/>
      <c r="F25" s="220"/>
      <c r="G25" s="221">
        <v>0</v>
      </c>
      <c r="H25" s="222"/>
      <c r="I25" s="223">
        <f t="shared" si="0"/>
        <v>0</v>
      </c>
      <c r="BA25" s="1">
        <v>1</v>
      </c>
    </row>
    <row r="26" spans="1:57">
      <c r="A26" s="156" t="s">
        <v>1327</v>
      </c>
      <c r="B26" s="147"/>
      <c r="C26" s="147"/>
      <c r="D26" s="218"/>
      <c r="E26" s="219"/>
      <c r="F26" s="220"/>
      <c r="G26" s="221">
        <v>0</v>
      </c>
      <c r="H26" s="222"/>
      <c r="I26" s="223">
        <f t="shared" si="0"/>
        <v>0</v>
      </c>
      <c r="BA26" s="1">
        <v>2</v>
      </c>
    </row>
    <row r="27" spans="1:57">
      <c r="A27" s="156" t="s">
        <v>1328</v>
      </c>
      <c r="B27" s="147"/>
      <c r="C27" s="147"/>
      <c r="D27" s="218"/>
      <c r="E27" s="219"/>
      <c r="F27" s="220"/>
      <c r="G27" s="221">
        <v>0</v>
      </c>
      <c r="H27" s="222"/>
      <c r="I27" s="223">
        <f t="shared" si="0"/>
        <v>0</v>
      </c>
      <c r="BA27" s="1">
        <v>2</v>
      </c>
    </row>
    <row r="28" spans="1:57" ht="13.8" thickBot="1">
      <c r="A28" s="224"/>
      <c r="B28" s="225" t="s">
        <v>84</v>
      </c>
      <c r="C28" s="226"/>
      <c r="D28" s="227"/>
      <c r="E28" s="228"/>
      <c r="F28" s="229"/>
      <c r="G28" s="229"/>
      <c r="H28" s="323">
        <f>SUM(I20:I27)</f>
        <v>0</v>
      </c>
      <c r="I28" s="324"/>
    </row>
    <row r="30" spans="1:57">
      <c r="B30" s="14"/>
      <c r="F30" s="230"/>
      <c r="G30" s="231"/>
      <c r="H30" s="231"/>
      <c r="I30" s="46"/>
    </row>
    <row r="31" spans="1:57">
      <c r="F31" s="230"/>
      <c r="G31" s="231"/>
      <c r="H31" s="231"/>
      <c r="I31" s="46"/>
    </row>
    <row r="32" spans="1:57">
      <c r="F32" s="230"/>
      <c r="G32" s="231"/>
      <c r="H32" s="231"/>
      <c r="I32" s="46"/>
    </row>
    <row r="33" spans="6:9">
      <c r="F33" s="230"/>
      <c r="G33" s="231"/>
      <c r="H33" s="231"/>
      <c r="I33" s="46"/>
    </row>
    <row r="34" spans="6:9">
      <c r="F34" s="230"/>
      <c r="G34" s="231"/>
      <c r="H34" s="231"/>
      <c r="I34" s="46"/>
    </row>
    <row r="35" spans="6:9">
      <c r="F35" s="230"/>
      <c r="G35" s="231"/>
      <c r="H35" s="231"/>
      <c r="I35" s="46"/>
    </row>
    <row r="36" spans="6:9">
      <c r="F36" s="230"/>
      <c r="G36" s="231"/>
      <c r="H36" s="231"/>
      <c r="I36" s="46"/>
    </row>
    <row r="37" spans="6:9">
      <c r="F37" s="230"/>
      <c r="G37" s="231"/>
      <c r="H37" s="231"/>
      <c r="I37" s="46"/>
    </row>
    <row r="38" spans="6:9">
      <c r="F38" s="230"/>
      <c r="G38" s="231"/>
      <c r="H38" s="231"/>
      <c r="I38" s="46"/>
    </row>
    <row r="39" spans="6:9">
      <c r="F39" s="230"/>
      <c r="G39" s="231"/>
      <c r="H39" s="231"/>
      <c r="I39" s="46"/>
    </row>
    <row r="40" spans="6:9">
      <c r="F40" s="230"/>
      <c r="G40" s="231"/>
      <c r="H40" s="231"/>
      <c r="I40" s="46"/>
    </row>
    <row r="41" spans="6:9">
      <c r="F41" s="230"/>
      <c r="G41" s="231"/>
      <c r="H41" s="231"/>
      <c r="I41" s="46"/>
    </row>
    <row r="42" spans="6:9">
      <c r="F42" s="230"/>
      <c r="G42" s="231"/>
      <c r="H42" s="231"/>
      <c r="I42" s="46"/>
    </row>
    <row r="43" spans="6:9">
      <c r="F43" s="230"/>
      <c r="G43" s="231"/>
      <c r="H43" s="231"/>
      <c r="I43" s="46"/>
    </row>
    <row r="44" spans="6:9">
      <c r="F44" s="230"/>
      <c r="G44" s="231"/>
      <c r="H44" s="231"/>
      <c r="I44" s="46"/>
    </row>
    <row r="45" spans="6:9">
      <c r="F45" s="230"/>
      <c r="G45" s="231"/>
      <c r="H45" s="231"/>
      <c r="I45" s="46"/>
    </row>
    <row r="46" spans="6:9">
      <c r="F46" s="230"/>
      <c r="G46" s="231"/>
      <c r="H46" s="231"/>
      <c r="I46" s="46"/>
    </row>
    <row r="47" spans="6:9">
      <c r="F47" s="230"/>
      <c r="G47" s="231"/>
      <c r="H47" s="231"/>
      <c r="I47" s="46"/>
    </row>
    <row r="48" spans="6:9">
      <c r="F48" s="230"/>
      <c r="G48" s="231"/>
      <c r="H48" s="231"/>
      <c r="I48" s="46"/>
    </row>
    <row r="49" spans="6:9">
      <c r="F49" s="230"/>
      <c r="G49" s="231"/>
      <c r="H49" s="231"/>
      <c r="I49" s="46"/>
    </row>
    <row r="50" spans="6:9">
      <c r="F50" s="230"/>
      <c r="G50" s="231"/>
      <c r="H50" s="231"/>
      <c r="I50" s="46"/>
    </row>
    <row r="51" spans="6:9">
      <c r="F51" s="230"/>
      <c r="G51" s="231"/>
      <c r="H51" s="231"/>
      <c r="I51" s="46"/>
    </row>
    <row r="52" spans="6:9">
      <c r="F52" s="230"/>
      <c r="G52" s="231"/>
      <c r="H52" s="231"/>
      <c r="I52" s="46"/>
    </row>
    <row r="53" spans="6:9">
      <c r="F53" s="230"/>
      <c r="G53" s="231"/>
      <c r="H53" s="231"/>
      <c r="I53" s="46"/>
    </row>
    <row r="54" spans="6:9">
      <c r="F54" s="230"/>
      <c r="G54" s="231"/>
      <c r="H54" s="231"/>
      <c r="I54" s="46"/>
    </row>
    <row r="55" spans="6:9">
      <c r="F55" s="230"/>
      <c r="G55" s="231"/>
      <c r="H55" s="231"/>
      <c r="I55" s="46"/>
    </row>
    <row r="56" spans="6:9">
      <c r="F56" s="230"/>
      <c r="G56" s="231"/>
      <c r="H56" s="231"/>
      <c r="I56" s="46"/>
    </row>
    <row r="57" spans="6:9">
      <c r="F57" s="230"/>
      <c r="G57" s="231"/>
      <c r="H57" s="231"/>
      <c r="I57" s="46"/>
    </row>
    <row r="58" spans="6:9">
      <c r="F58" s="230"/>
      <c r="G58" s="231"/>
      <c r="H58" s="231"/>
      <c r="I58" s="46"/>
    </row>
    <row r="59" spans="6:9">
      <c r="F59" s="230"/>
      <c r="G59" s="231"/>
      <c r="H59" s="231"/>
      <c r="I59" s="46"/>
    </row>
    <row r="60" spans="6:9">
      <c r="F60" s="230"/>
      <c r="G60" s="231"/>
      <c r="H60" s="231"/>
      <c r="I60" s="46"/>
    </row>
    <row r="61" spans="6:9">
      <c r="F61" s="230"/>
      <c r="G61" s="231"/>
      <c r="H61" s="231"/>
      <c r="I61" s="46"/>
    </row>
    <row r="62" spans="6:9">
      <c r="F62" s="230"/>
      <c r="G62" s="231"/>
      <c r="H62" s="231"/>
      <c r="I62" s="46"/>
    </row>
    <row r="63" spans="6:9">
      <c r="F63" s="230"/>
      <c r="G63" s="231"/>
      <c r="H63" s="231"/>
      <c r="I63" s="46"/>
    </row>
    <row r="64" spans="6:9">
      <c r="F64" s="230"/>
      <c r="G64" s="231"/>
      <c r="H64" s="231"/>
      <c r="I64" s="46"/>
    </row>
    <row r="65" spans="6:9">
      <c r="F65" s="230"/>
      <c r="G65" s="231"/>
      <c r="H65" s="231"/>
      <c r="I65" s="46"/>
    </row>
    <row r="66" spans="6:9">
      <c r="F66" s="230"/>
      <c r="G66" s="231"/>
      <c r="H66" s="231"/>
      <c r="I66" s="46"/>
    </row>
    <row r="67" spans="6:9">
      <c r="F67" s="230"/>
      <c r="G67" s="231"/>
      <c r="H67" s="231"/>
      <c r="I67" s="46"/>
    </row>
    <row r="68" spans="6:9">
      <c r="F68" s="230"/>
      <c r="G68" s="231"/>
      <c r="H68" s="231"/>
      <c r="I68" s="46"/>
    </row>
    <row r="69" spans="6:9">
      <c r="F69" s="230"/>
      <c r="G69" s="231"/>
      <c r="H69" s="231"/>
      <c r="I69" s="46"/>
    </row>
    <row r="70" spans="6:9">
      <c r="F70" s="230"/>
      <c r="G70" s="231"/>
      <c r="H70" s="231"/>
      <c r="I70" s="46"/>
    </row>
    <row r="71" spans="6:9">
      <c r="F71" s="230"/>
      <c r="G71" s="231"/>
      <c r="H71" s="231"/>
      <c r="I71" s="46"/>
    </row>
    <row r="72" spans="6:9">
      <c r="F72" s="230"/>
      <c r="G72" s="231"/>
      <c r="H72" s="231"/>
      <c r="I72" s="46"/>
    </row>
    <row r="73" spans="6:9">
      <c r="F73" s="230"/>
      <c r="G73" s="231"/>
      <c r="H73" s="231"/>
      <c r="I73" s="46"/>
    </row>
    <row r="74" spans="6:9">
      <c r="F74" s="230"/>
      <c r="G74" s="231"/>
      <c r="H74" s="231"/>
      <c r="I74" s="46"/>
    </row>
    <row r="75" spans="6:9">
      <c r="F75" s="230"/>
      <c r="G75" s="231"/>
      <c r="H75" s="231"/>
      <c r="I75" s="46"/>
    </row>
    <row r="76" spans="6:9">
      <c r="F76" s="230"/>
      <c r="G76" s="231"/>
      <c r="H76" s="231"/>
      <c r="I76" s="46"/>
    </row>
    <row r="77" spans="6:9">
      <c r="F77" s="230"/>
      <c r="G77" s="231"/>
      <c r="H77" s="231"/>
      <c r="I77" s="46"/>
    </row>
    <row r="78" spans="6:9">
      <c r="F78" s="230"/>
      <c r="G78" s="231"/>
      <c r="H78" s="231"/>
      <c r="I78" s="46"/>
    </row>
    <row r="79" spans="6:9">
      <c r="F79" s="230"/>
      <c r="G79" s="231"/>
      <c r="H79" s="231"/>
      <c r="I79" s="46"/>
    </row>
  </sheetData>
  <mergeCells count="4">
    <mergeCell ref="A1:B1"/>
    <mergeCell ref="A2:B2"/>
    <mergeCell ref="G2:I2"/>
    <mergeCell ref="H28:I28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>
  <sheetPr codeName="List7"/>
  <dimension ref="A1:CB139"/>
  <sheetViews>
    <sheetView showGridLines="0" showZeros="0" zoomScaleSheetLayoutView="100" workbookViewId="0">
      <selection activeCell="C18" sqref="C18"/>
    </sheetView>
  </sheetViews>
  <sheetFormatPr defaultColWidth="9.109375" defaultRowHeight="13.2"/>
  <cols>
    <col min="1" max="1" width="4.44140625" style="232" customWidth="1"/>
    <col min="2" max="2" width="11.5546875" style="232" customWidth="1"/>
    <col min="3" max="3" width="40.44140625" style="232" customWidth="1"/>
    <col min="4" max="4" width="5.5546875" style="232" customWidth="1"/>
    <col min="5" max="5" width="8.5546875" style="240" customWidth="1"/>
    <col min="6" max="6" width="9.88671875" style="232" customWidth="1"/>
    <col min="7" max="7" width="13.88671875" style="232" customWidth="1"/>
    <col min="8" max="8" width="11.6640625" style="232" hidden="1" customWidth="1"/>
    <col min="9" max="9" width="11.5546875" style="232" hidden="1" customWidth="1"/>
    <col min="10" max="10" width="11" style="232" hidden="1" customWidth="1"/>
    <col min="11" max="11" width="10.44140625" style="232" hidden="1" customWidth="1"/>
    <col min="12" max="12" width="75.44140625" style="232" customWidth="1"/>
    <col min="13" max="13" width="45.33203125" style="232" customWidth="1"/>
    <col min="14" max="16384" width="9.109375" style="232"/>
  </cols>
  <sheetData>
    <row r="1" spans="1:80" ht="15.6">
      <c r="A1" s="328" t="s">
        <v>103</v>
      </c>
      <c r="B1" s="328"/>
      <c r="C1" s="328"/>
      <c r="D1" s="328"/>
      <c r="E1" s="328"/>
      <c r="F1" s="328"/>
      <c r="G1" s="328"/>
    </row>
    <row r="2" spans="1:80" ht="14.25" customHeight="1" thickBot="1">
      <c r="B2" s="233"/>
      <c r="C2" s="234"/>
      <c r="D2" s="234"/>
      <c r="E2" s="235"/>
      <c r="F2" s="234"/>
      <c r="G2" s="234"/>
    </row>
    <row r="3" spans="1:80" ht="13.8" thickTop="1">
      <c r="A3" s="316" t="s">
        <v>2</v>
      </c>
      <c r="B3" s="317"/>
      <c r="C3" s="186" t="s">
        <v>106</v>
      </c>
      <c r="D3" s="187"/>
      <c r="E3" s="236" t="s">
        <v>85</v>
      </c>
      <c r="F3" s="237">
        <f>'1 6 Rek'!H1</f>
        <v>6</v>
      </c>
      <c r="G3" s="238"/>
    </row>
    <row r="4" spans="1:80" ht="13.8" thickBot="1">
      <c r="A4" s="329" t="s">
        <v>76</v>
      </c>
      <c r="B4" s="319"/>
      <c r="C4" s="192" t="s">
        <v>107</v>
      </c>
      <c r="D4" s="193"/>
      <c r="E4" s="330" t="str">
        <f>'1 6 Rek'!G2</f>
        <v>Přípojka plynu</v>
      </c>
      <c r="F4" s="331"/>
      <c r="G4" s="332"/>
    </row>
    <row r="5" spans="1:80" ht="13.8" thickTop="1">
      <c r="A5" s="239"/>
      <c r="G5" s="241"/>
    </row>
    <row r="6" spans="1:80" ht="27" customHeight="1">
      <c r="A6" s="242" t="s">
        <v>86</v>
      </c>
      <c r="B6" s="243" t="s">
        <v>87</v>
      </c>
      <c r="C6" s="243" t="s">
        <v>88</v>
      </c>
      <c r="D6" s="243" t="s">
        <v>89</v>
      </c>
      <c r="E6" s="244" t="s">
        <v>90</v>
      </c>
      <c r="F6" s="243" t="s">
        <v>91</v>
      </c>
      <c r="G6" s="245" t="s">
        <v>92</v>
      </c>
      <c r="H6" s="246" t="s">
        <v>93</v>
      </c>
      <c r="I6" s="246" t="s">
        <v>94</v>
      </c>
      <c r="J6" s="246" t="s">
        <v>95</v>
      </c>
      <c r="K6" s="246" t="s">
        <v>96</v>
      </c>
    </row>
    <row r="7" spans="1:80">
      <c r="A7" s="247" t="s">
        <v>97</v>
      </c>
      <c r="B7" s="248" t="s">
        <v>98</v>
      </c>
      <c r="C7" s="249" t="s">
        <v>99</v>
      </c>
      <c r="D7" s="250"/>
      <c r="E7" s="251"/>
      <c r="F7" s="251"/>
      <c r="G7" s="252"/>
      <c r="H7" s="253"/>
      <c r="I7" s="254"/>
      <c r="J7" s="255"/>
      <c r="K7" s="256"/>
      <c r="O7" s="257">
        <v>1</v>
      </c>
    </row>
    <row r="8" spans="1:80">
      <c r="A8" s="258">
        <v>1</v>
      </c>
      <c r="B8" s="259" t="s">
        <v>1794</v>
      </c>
      <c r="C8" s="260" t="s">
        <v>1795</v>
      </c>
      <c r="D8" s="261" t="s">
        <v>118</v>
      </c>
      <c r="E8" s="262">
        <v>14.4</v>
      </c>
      <c r="F8" s="262">
        <v>0</v>
      </c>
      <c r="G8" s="263">
        <f>E8*F8</f>
        <v>0</v>
      </c>
      <c r="H8" s="264">
        <v>0</v>
      </c>
      <c r="I8" s="265">
        <f>E8*H8</f>
        <v>0</v>
      </c>
      <c r="J8" s="264">
        <v>0</v>
      </c>
      <c r="K8" s="265">
        <f>E8*J8</f>
        <v>0</v>
      </c>
      <c r="O8" s="257">
        <v>2</v>
      </c>
      <c r="AA8" s="232">
        <v>1</v>
      </c>
      <c r="AB8" s="232">
        <v>1</v>
      </c>
      <c r="AC8" s="232">
        <v>1</v>
      </c>
      <c r="AZ8" s="232">
        <v>1</v>
      </c>
      <c r="BA8" s="232">
        <f>IF(AZ8=1,G8,0)</f>
        <v>0</v>
      </c>
      <c r="BB8" s="232">
        <f>IF(AZ8=2,G8,0)</f>
        <v>0</v>
      </c>
      <c r="BC8" s="232">
        <f>IF(AZ8=3,G8,0)</f>
        <v>0</v>
      </c>
      <c r="BD8" s="232">
        <f>IF(AZ8=4,G8,0)</f>
        <v>0</v>
      </c>
      <c r="BE8" s="232">
        <f>IF(AZ8=5,G8,0)</f>
        <v>0</v>
      </c>
      <c r="CA8" s="257">
        <v>1</v>
      </c>
      <c r="CB8" s="257">
        <v>1</v>
      </c>
    </row>
    <row r="9" spans="1:80">
      <c r="A9" s="266"/>
      <c r="B9" s="269"/>
      <c r="C9" s="325" t="s">
        <v>1796</v>
      </c>
      <c r="D9" s="326"/>
      <c r="E9" s="270">
        <v>14.4</v>
      </c>
      <c r="F9" s="271"/>
      <c r="G9" s="272"/>
      <c r="H9" s="273"/>
      <c r="I9" s="267"/>
      <c r="J9" s="274"/>
      <c r="K9" s="267"/>
      <c r="M9" s="268" t="s">
        <v>1796</v>
      </c>
      <c r="O9" s="257"/>
    </row>
    <row r="10" spans="1:80">
      <c r="A10" s="258">
        <v>2</v>
      </c>
      <c r="B10" s="259" t="s">
        <v>1797</v>
      </c>
      <c r="C10" s="260" t="s">
        <v>1798</v>
      </c>
      <c r="D10" s="261" t="s">
        <v>118</v>
      </c>
      <c r="E10" s="262">
        <v>5.76</v>
      </c>
      <c r="F10" s="262">
        <v>0</v>
      </c>
      <c r="G10" s="263">
        <f>E10*F10</f>
        <v>0</v>
      </c>
      <c r="H10" s="264">
        <v>0</v>
      </c>
      <c r="I10" s="265">
        <f>E10*H10</f>
        <v>0</v>
      </c>
      <c r="J10" s="264">
        <v>0</v>
      </c>
      <c r="K10" s="265">
        <f>E10*J10</f>
        <v>0</v>
      </c>
      <c r="O10" s="257">
        <v>2</v>
      </c>
      <c r="AA10" s="232">
        <v>1</v>
      </c>
      <c r="AB10" s="232">
        <v>1</v>
      </c>
      <c r="AC10" s="232">
        <v>1</v>
      </c>
      <c r="AZ10" s="232">
        <v>1</v>
      </c>
      <c r="BA10" s="232">
        <f>IF(AZ10=1,G10,0)</f>
        <v>0</v>
      </c>
      <c r="BB10" s="232">
        <f>IF(AZ10=2,G10,0)</f>
        <v>0</v>
      </c>
      <c r="BC10" s="232">
        <f>IF(AZ10=3,G10,0)</f>
        <v>0</v>
      </c>
      <c r="BD10" s="232">
        <f>IF(AZ10=4,G10,0)</f>
        <v>0</v>
      </c>
      <c r="BE10" s="232">
        <f>IF(AZ10=5,G10,0)</f>
        <v>0</v>
      </c>
      <c r="CA10" s="257">
        <v>1</v>
      </c>
      <c r="CB10" s="257">
        <v>1</v>
      </c>
    </row>
    <row r="11" spans="1:80">
      <c r="A11" s="266"/>
      <c r="B11" s="269"/>
      <c r="C11" s="325" t="s">
        <v>1799</v>
      </c>
      <c r="D11" s="326"/>
      <c r="E11" s="270">
        <v>5.76</v>
      </c>
      <c r="F11" s="271"/>
      <c r="G11" s="272"/>
      <c r="H11" s="273"/>
      <c r="I11" s="267"/>
      <c r="J11" s="274"/>
      <c r="K11" s="267"/>
      <c r="M11" s="268" t="s">
        <v>1799</v>
      </c>
      <c r="O11" s="257"/>
    </row>
    <row r="12" spans="1:80">
      <c r="A12" s="258">
        <v>3</v>
      </c>
      <c r="B12" s="259" t="s">
        <v>1800</v>
      </c>
      <c r="C12" s="260" t="s">
        <v>1801</v>
      </c>
      <c r="D12" s="261" t="s">
        <v>112</v>
      </c>
      <c r="E12" s="262">
        <v>80</v>
      </c>
      <c r="F12" s="262">
        <v>0</v>
      </c>
      <c r="G12" s="263">
        <f>E12*F12</f>
        <v>0</v>
      </c>
      <c r="H12" s="264">
        <v>0</v>
      </c>
      <c r="I12" s="265">
        <f>E12*H12</f>
        <v>0</v>
      </c>
      <c r="J12" s="264">
        <v>0</v>
      </c>
      <c r="K12" s="265">
        <f>E12*J12</f>
        <v>0</v>
      </c>
      <c r="O12" s="257">
        <v>2</v>
      </c>
      <c r="AA12" s="232">
        <v>1</v>
      </c>
      <c r="AB12" s="232">
        <v>1</v>
      </c>
      <c r="AC12" s="232">
        <v>1</v>
      </c>
      <c r="AZ12" s="232">
        <v>1</v>
      </c>
      <c r="BA12" s="232">
        <f>IF(AZ12=1,G12,0)</f>
        <v>0</v>
      </c>
      <c r="BB12" s="232">
        <f>IF(AZ12=2,G12,0)</f>
        <v>0</v>
      </c>
      <c r="BC12" s="232">
        <f>IF(AZ12=3,G12,0)</f>
        <v>0</v>
      </c>
      <c r="BD12" s="232">
        <f>IF(AZ12=4,G12,0)</f>
        <v>0</v>
      </c>
      <c r="BE12" s="232">
        <f>IF(AZ12=5,G12,0)</f>
        <v>0</v>
      </c>
      <c r="CA12" s="257">
        <v>1</v>
      </c>
      <c r="CB12" s="257">
        <v>1</v>
      </c>
    </row>
    <row r="13" spans="1:80">
      <c r="A13" s="266"/>
      <c r="B13" s="269"/>
      <c r="C13" s="325" t="s">
        <v>1802</v>
      </c>
      <c r="D13" s="326"/>
      <c r="E13" s="270">
        <v>80</v>
      </c>
      <c r="F13" s="271"/>
      <c r="G13" s="272"/>
      <c r="H13" s="273"/>
      <c r="I13" s="267"/>
      <c r="J13" s="274"/>
      <c r="K13" s="267"/>
      <c r="M13" s="268" t="s">
        <v>1802</v>
      </c>
      <c r="O13" s="257"/>
    </row>
    <row r="14" spans="1:80">
      <c r="A14" s="258">
        <v>4</v>
      </c>
      <c r="B14" s="259" t="s">
        <v>1803</v>
      </c>
      <c r="C14" s="260" t="s">
        <v>1804</v>
      </c>
      <c r="D14" s="261" t="s">
        <v>112</v>
      </c>
      <c r="E14" s="262">
        <v>80</v>
      </c>
      <c r="F14" s="262">
        <v>0</v>
      </c>
      <c r="G14" s="263">
        <f>E14*F14</f>
        <v>0</v>
      </c>
      <c r="H14" s="264">
        <v>0</v>
      </c>
      <c r="I14" s="265">
        <f>E14*H14</f>
        <v>0</v>
      </c>
      <c r="J14" s="264">
        <v>0</v>
      </c>
      <c r="K14" s="265">
        <f>E14*J14</f>
        <v>0</v>
      </c>
      <c r="O14" s="257">
        <v>2</v>
      </c>
      <c r="AA14" s="232">
        <v>1</v>
      </c>
      <c r="AB14" s="232">
        <v>1</v>
      </c>
      <c r="AC14" s="232">
        <v>1</v>
      </c>
      <c r="AZ14" s="232">
        <v>1</v>
      </c>
      <c r="BA14" s="232">
        <f>IF(AZ14=1,G14,0)</f>
        <v>0</v>
      </c>
      <c r="BB14" s="232">
        <f>IF(AZ14=2,G14,0)</f>
        <v>0</v>
      </c>
      <c r="BC14" s="232">
        <f>IF(AZ14=3,G14,0)</f>
        <v>0</v>
      </c>
      <c r="BD14" s="232">
        <f>IF(AZ14=4,G14,0)</f>
        <v>0</v>
      </c>
      <c r="BE14" s="232">
        <f>IF(AZ14=5,G14,0)</f>
        <v>0</v>
      </c>
      <c r="CA14" s="257">
        <v>1</v>
      </c>
      <c r="CB14" s="257">
        <v>1</v>
      </c>
    </row>
    <row r="15" spans="1:80">
      <c r="A15" s="258">
        <v>5</v>
      </c>
      <c r="B15" s="259" t="s">
        <v>1805</v>
      </c>
      <c r="C15" s="260" t="s">
        <v>1806</v>
      </c>
      <c r="D15" s="261" t="s">
        <v>118</v>
      </c>
      <c r="E15" s="262">
        <v>7.8</v>
      </c>
      <c r="F15" s="262">
        <v>0</v>
      </c>
      <c r="G15" s="263">
        <f>E15*F15</f>
        <v>0</v>
      </c>
      <c r="H15" s="264">
        <v>0</v>
      </c>
      <c r="I15" s="265">
        <f>E15*H15</f>
        <v>0</v>
      </c>
      <c r="J15" s="264">
        <v>0</v>
      </c>
      <c r="K15" s="265">
        <f>E15*J15</f>
        <v>0</v>
      </c>
      <c r="O15" s="257">
        <v>2</v>
      </c>
      <c r="AA15" s="232">
        <v>1</v>
      </c>
      <c r="AB15" s="232">
        <v>1</v>
      </c>
      <c r="AC15" s="232">
        <v>1</v>
      </c>
      <c r="AZ15" s="232">
        <v>1</v>
      </c>
      <c r="BA15" s="232">
        <f>IF(AZ15=1,G15,0)</f>
        <v>0</v>
      </c>
      <c r="BB15" s="232">
        <f>IF(AZ15=2,G15,0)</f>
        <v>0</v>
      </c>
      <c r="BC15" s="232">
        <f>IF(AZ15=3,G15,0)</f>
        <v>0</v>
      </c>
      <c r="BD15" s="232">
        <f>IF(AZ15=4,G15,0)</f>
        <v>0</v>
      </c>
      <c r="BE15" s="232">
        <f>IF(AZ15=5,G15,0)</f>
        <v>0</v>
      </c>
      <c r="CA15" s="257">
        <v>1</v>
      </c>
      <c r="CB15" s="257">
        <v>1</v>
      </c>
    </row>
    <row r="16" spans="1:80">
      <c r="A16" s="266"/>
      <c r="B16" s="269"/>
      <c r="C16" s="325" t="s">
        <v>1807</v>
      </c>
      <c r="D16" s="326"/>
      <c r="E16" s="270">
        <v>7.8</v>
      </c>
      <c r="F16" s="271"/>
      <c r="G16" s="272"/>
      <c r="H16" s="273"/>
      <c r="I16" s="267"/>
      <c r="J16" s="274"/>
      <c r="K16" s="267"/>
      <c r="M16" s="268" t="s">
        <v>1807</v>
      </c>
      <c r="O16" s="257"/>
    </row>
    <row r="17" spans="1:80">
      <c r="A17" s="258">
        <v>6</v>
      </c>
      <c r="B17" s="259" t="s">
        <v>1808</v>
      </c>
      <c r="C17" s="260" t="s">
        <v>1809</v>
      </c>
      <c r="D17" s="261" t="s">
        <v>118</v>
      </c>
      <c r="E17" s="262">
        <v>7.8</v>
      </c>
      <c r="F17" s="262">
        <v>0</v>
      </c>
      <c r="G17" s="263">
        <f>E17*F17</f>
        <v>0</v>
      </c>
      <c r="H17" s="264">
        <v>0</v>
      </c>
      <c r="I17" s="265">
        <f>E17*H17</f>
        <v>0</v>
      </c>
      <c r="J17" s="264">
        <v>0</v>
      </c>
      <c r="K17" s="265">
        <f>E17*J17</f>
        <v>0</v>
      </c>
      <c r="O17" s="257">
        <v>2</v>
      </c>
      <c r="AA17" s="232">
        <v>1</v>
      </c>
      <c r="AB17" s="232">
        <v>1</v>
      </c>
      <c r="AC17" s="232">
        <v>1</v>
      </c>
      <c r="AZ17" s="232">
        <v>1</v>
      </c>
      <c r="BA17" s="232">
        <f>IF(AZ17=1,G17,0)</f>
        <v>0</v>
      </c>
      <c r="BB17" s="232">
        <f>IF(AZ17=2,G17,0)</f>
        <v>0</v>
      </c>
      <c r="BC17" s="232">
        <f>IF(AZ17=3,G17,0)</f>
        <v>0</v>
      </c>
      <c r="BD17" s="232">
        <f>IF(AZ17=4,G17,0)</f>
        <v>0</v>
      </c>
      <c r="BE17" s="232">
        <f>IF(AZ17=5,G17,0)</f>
        <v>0</v>
      </c>
      <c r="CA17" s="257">
        <v>1</v>
      </c>
      <c r="CB17" s="257">
        <v>1</v>
      </c>
    </row>
    <row r="18" spans="1:80">
      <c r="A18" s="258">
        <v>7</v>
      </c>
      <c r="B18" s="259" t="s">
        <v>1810</v>
      </c>
      <c r="C18" s="260" t="s">
        <v>1811</v>
      </c>
      <c r="D18" s="261" t="s">
        <v>118</v>
      </c>
      <c r="E18" s="262">
        <v>7.8</v>
      </c>
      <c r="F18" s="262">
        <v>0</v>
      </c>
      <c r="G18" s="263">
        <f>E18*F18</f>
        <v>0</v>
      </c>
      <c r="H18" s="264">
        <v>0</v>
      </c>
      <c r="I18" s="265">
        <f>E18*H18</f>
        <v>0</v>
      </c>
      <c r="J18" s="264">
        <v>0</v>
      </c>
      <c r="K18" s="265">
        <f>E18*J18</f>
        <v>0</v>
      </c>
      <c r="O18" s="257">
        <v>2</v>
      </c>
      <c r="AA18" s="232">
        <v>1</v>
      </c>
      <c r="AB18" s="232">
        <v>1</v>
      </c>
      <c r="AC18" s="232">
        <v>1</v>
      </c>
      <c r="AZ18" s="232">
        <v>1</v>
      </c>
      <c r="BA18" s="232">
        <f>IF(AZ18=1,G18,0)</f>
        <v>0</v>
      </c>
      <c r="BB18" s="232">
        <f>IF(AZ18=2,G18,0)</f>
        <v>0</v>
      </c>
      <c r="BC18" s="232">
        <f>IF(AZ18=3,G18,0)</f>
        <v>0</v>
      </c>
      <c r="BD18" s="232">
        <f>IF(AZ18=4,G18,0)</f>
        <v>0</v>
      </c>
      <c r="BE18" s="232">
        <f>IF(AZ18=5,G18,0)</f>
        <v>0</v>
      </c>
      <c r="CA18" s="257">
        <v>1</v>
      </c>
      <c r="CB18" s="257">
        <v>1</v>
      </c>
    </row>
    <row r="19" spans="1:80">
      <c r="A19" s="258">
        <v>8</v>
      </c>
      <c r="B19" s="259" t="s">
        <v>1812</v>
      </c>
      <c r="C19" s="260" t="s">
        <v>1813</v>
      </c>
      <c r="D19" s="261" t="s">
        <v>118</v>
      </c>
      <c r="E19" s="262">
        <v>6.6</v>
      </c>
      <c r="F19" s="262">
        <v>0</v>
      </c>
      <c r="G19" s="263">
        <f>E19*F19</f>
        <v>0</v>
      </c>
      <c r="H19" s="264">
        <v>0</v>
      </c>
      <c r="I19" s="265">
        <f>E19*H19</f>
        <v>0</v>
      </c>
      <c r="J19" s="264">
        <v>0</v>
      </c>
      <c r="K19" s="265">
        <f>E19*J19</f>
        <v>0</v>
      </c>
      <c r="O19" s="257">
        <v>2</v>
      </c>
      <c r="AA19" s="232">
        <v>1</v>
      </c>
      <c r="AB19" s="232">
        <v>1</v>
      </c>
      <c r="AC19" s="232">
        <v>1</v>
      </c>
      <c r="AZ19" s="232">
        <v>1</v>
      </c>
      <c r="BA19" s="232">
        <f>IF(AZ19=1,G19,0)</f>
        <v>0</v>
      </c>
      <c r="BB19" s="232">
        <f>IF(AZ19=2,G19,0)</f>
        <v>0</v>
      </c>
      <c r="BC19" s="232">
        <f>IF(AZ19=3,G19,0)</f>
        <v>0</v>
      </c>
      <c r="BD19" s="232">
        <f>IF(AZ19=4,G19,0)</f>
        <v>0</v>
      </c>
      <c r="BE19" s="232">
        <f>IF(AZ19=5,G19,0)</f>
        <v>0</v>
      </c>
      <c r="CA19" s="257">
        <v>1</v>
      </c>
      <c r="CB19" s="257">
        <v>1</v>
      </c>
    </row>
    <row r="20" spans="1:80">
      <c r="A20" s="266"/>
      <c r="B20" s="269"/>
      <c r="C20" s="325" t="s">
        <v>1814</v>
      </c>
      <c r="D20" s="326"/>
      <c r="E20" s="270">
        <v>14.4</v>
      </c>
      <c r="F20" s="271"/>
      <c r="G20" s="272"/>
      <c r="H20" s="273"/>
      <c r="I20" s="267"/>
      <c r="J20" s="274"/>
      <c r="K20" s="267"/>
      <c r="M20" s="268" t="s">
        <v>1814</v>
      </c>
      <c r="O20" s="257"/>
    </row>
    <row r="21" spans="1:80">
      <c r="A21" s="266"/>
      <c r="B21" s="269"/>
      <c r="C21" s="325" t="s">
        <v>1815</v>
      </c>
      <c r="D21" s="326"/>
      <c r="E21" s="270">
        <v>0</v>
      </c>
      <c r="F21" s="271"/>
      <c r="G21" s="272"/>
      <c r="H21" s="273"/>
      <c r="I21" s="267"/>
      <c r="J21" s="274"/>
      <c r="K21" s="267"/>
      <c r="M21" s="268" t="s">
        <v>1815</v>
      </c>
      <c r="O21" s="257"/>
    </row>
    <row r="22" spans="1:80">
      <c r="A22" s="266"/>
      <c r="B22" s="269"/>
      <c r="C22" s="325" t="s">
        <v>1816</v>
      </c>
      <c r="D22" s="326"/>
      <c r="E22" s="270">
        <v>-1.8</v>
      </c>
      <c r="F22" s="271"/>
      <c r="G22" s="272"/>
      <c r="H22" s="273"/>
      <c r="I22" s="267"/>
      <c r="J22" s="274"/>
      <c r="K22" s="267"/>
      <c r="M22" s="268" t="s">
        <v>1816</v>
      </c>
      <c r="O22" s="257"/>
    </row>
    <row r="23" spans="1:80">
      <c r="A23" s="266"/>
      <c r="B23" s="269"/>
      <c r="C23" s="325" t="s">
        <v>1817</v>
      </c>
      <c r="D23" s="326"/>
      <c r="E23" s="270">
        <v>-6</v>
      </c>
      <c r="F23" s="271"/>
      <c r="G23" s="272"/>
      <c r="H23" s="273"/>
      <c r="I23" s="267"/>
      <c r="J23" s="274"/>
      <c r="K23" s="267"/>
      <c r="M23" s="268" t="s">
        <v>1817</v>
      </c>
      <c r="O23" s="257"/>
    </row>
    <row r="24" spans="1:80">
      <c r="A24" s="258">
        <v>9</v>
      </c>
      <c r="B24" s="259" t="s">
        <v>1818</v>
      </c>
      <c r="C24" s="260" t="s">
        <v>1819</v>
      </c>
      <c r="D24" s="261" t="s">
        <v>118</v>
      </c>
      <c r="E24" s="262">
        <v>6</v>
      </c>
      <c r="F24" s="262">
        <v>0</v>
      </c>
      <c r="G24" s="263">
        <f>E24*F24</f>
        <v>0</v>
      </c>
      <c r="H24" s="264">
        <v>0</v>
      </c>
      <c r="I24" s="265">
        <f>E24*H24</f>
        <v>0</v>
      </c>
      <c r="J24" s="264">
        <v>0</v>
      </c>
      <c r="K24" s="265">
        <f>E24*J24</f>
        <v>0</v>
      </c>
      <c r="O24" s="257">
        <v>2</v>
      </c>
      <c r="AA24" s="232">
        <v>1</v>
      </c>
      <c r="AB24" s="232">
        <v>1</v>
      </c>
      <c r="AC24" s="232">
        <v>1</v>
      </c>
      <c r="AZ24" s="232">
        <v>1</v>
      </c>
      <c r="BA24" s="232">
        <f>IF(AZ24=1,G24,0)</f>
        <v>0</v>
      </c>
      <c r="BB24" s="232">
        <f>IF(AZ24=2,G24,0)</f>
        <v>0</v>
      </c>
      <c r="BC24" s="232">
        <f>IF(AZ24=3,G24,0)</f>
        <v>0</v>
      </c>
      <c r="BD24" s="232">
        <f>IF(AZ24=4,G24,0)</f>
        <v>0</v>
      </c>
      <c r="BE24" s="232">
        <f>IF(AZ24=5,G24,0)</f>
        <v>0</v>
      </c>
      <c r="CA24" s="257">
        <v>1</v>
      </c>
      <c r="CB24" s="257">
        <v>1</v>
      </c>
    </row>
    <row r="25" spans="1:80">
      <c r="A25" s="266"/>
      <c r="B25" s="269"/>
      <c r="C25" s="325" t="s">
        <v>1820</v>
      </c>
      <c r="D25" s="326"/>
      <c r="E25" s="270">
        <v>6</v>
      </c>
      <c r="F25" s="271"/>
      <c r="G25" s="272"/>
      <c r="H25" s="273"/>
      <c r="I25" s="267"/>
      <c r="J25" s="274"/>
      <c r="K25" s="267"/>
      <c r="M25" s="268" t="s">
        <v>1820</v>
      </c>
      <c r="O25" s="257"/>
    </row>
    <row r="26" spans="1:80">
      <c r="A26" s="258">
        <v>10</v>
      </c>
      <c r="B26" s="259" t="s">
        <v>1821</v>
      </c>
      <c r="C26" s="260" t="s">
        <v>1822</v>
      </c>
      <c r="D26" s="261" t="s">
        <v>153</v>
      </c>
      <c r="E26" s="262">
        <v>3.4020000000000001</v>
      </c>
      <c r="F26" s="262">
        <v>0</v>
      </c>
      <c r="G26" s="263">
        <f>E26*F26</f>
        <v>0</v>
      </c>
      <c r="H26" s="264">
        <v>0</v>
      </c>
      <c r="I26" s="265">
        <f>E26*H26</f>
        <v>0</v>
      </c>
      <c r="J26" s="264"/>
      <c r="K26" s="265">
        <f>E26*J26</f>
        <v>0</v>
      </c>
      <c r="O26" s="257">
        <v>2</v>
      </c>
      <c r="AA26" s="232">
        <v>3</v>
      </c>
      <c r="AB26" s="232">
        <v>1</v>
      </c>
      <c r="AC26" s="232">
        <v>58152195</v>
      </c>
      <c r="AZ26" s="232">
        <v>1</v>
      </c>
      <c r="BA26" s="232">
        <f>IF(AZ26=1,G26,0)</f>
        <v>0</v>
      </c>
      <c r="BB26" s="232">
        <f>IF(AZ26=2,G26,0)</f>
        <v>0</v>
      </c>
      <c r="BC26" s="232">
        <f>IF(AZ26=3,G26,0)</f>
        <v>0</v>
      </c>
      <c r="BD26" s="232">
        <f>IF(AZ26=4,G26,0)</f>
        <v>0</v>
      </c>
      <c r="BE26" s="232">
        <f>IF(AZ26=5,G26,0)</f>
        <v>0</v>
      </c>
      <c r="CA26" s="257">
        <v>3</v>
      </c>
      <c r="CB26" s="257">
        <v>1</v>
      </c>
    </row>
    <row r="27" spans="1:80">
      <c r="A27" s="266"/>
      <c r="B27" s="269"/>
      <c r="C27" s="325" t="s">
        <v>1823</v>
      </c>
      <c r="D27" s="326"/>
      <c r="E27" s="270">
        <v>3.4020000000000001</v>
      </c>
      <c r="F27" s="271"/>
      <c r="G27" s="272"/>
      <c r="H27" s="273"/>
      <c r="I27" s="267"/>
      <c r="J27" s="274"/>
      <c r="K27" s="267"/>
      <c r="M27" s="268" t="s">
        <v>1823</v>
      </c>
      <c r="O27" s="257"/>
    </row>
    <row r="28" spans="1:80">
      <c r="A28" s="258">
        <v>11</v>
      </c>
      <c r="B28" s="259" t="s">
        <v>1824</v>
      </c>
      <c r="C28" s="260" t="s">
        <v>1825</v>
      </c>
      <c r="D28" s="261" t="s">
        <v>1826</v>
      </c>
      <c r="E28" s="262">
        <v>11.34</v>
      </c>
      <c r="F28" s="262">
        <v>0</v>
      </c>
      <c r="G28" s="263">
        <f>E28*F28</f>
        <v>0</v>
      </c>
      <c r="H28" s="264">
        <v>0</v>
      </c>
      <c r="I28" s="265">
        <f>E28*H28</f>
        <v>0</v>
      </c>
      <c r="J28" s="264"/>
      <c r="K28" s="265">
        <f>E28*J28</f>
        <v>0</v>
      </c>
      <c r="O28" s="257">
        <v>2</v>
      </c>
      <c r="AA28" s="232">
        <v>3</v>
      </c>
      <c r="AB28" s="232">
        <v>1</v>
      </c>
      <c r="AC28" s="232">
        <v>58337320</v>
      </c>
      <c r="AZ28" s="232">
        <v>1</v>
      </c>
      <c r="BA28" s="232">
        <f>IF(AZ28=1,G28,0)</f>
        <v>0</v>
      </c>
      <c r="BB28" s="232">
        <f>IF(AZ28=2,G28,0)</f>
        <v>0</v>
      </c>
      <c r="BC28" s="232">
        <f>IF(AZ28=3,G28,0)</f>
        <v>0</v>
      </c>
      <c r="BD28" s="232">
        <f>IF(AZ28=4,G28,0)</f>
        <v>0</v>
      </c>
      <c r="BE28" s="232">
        <f>IF(AZ28=5,G28,0)</f>
        <v>0</v>
      </c>
      <c r="CA28" s="257">
        <v>3</v>
      </c>
      <c r="CB28" s="257">
        <v>1</v>
      </c>
    </row>
    <row r="29" spans="1:80">
      <c r="A29" s="266"/>
      <c r="B29" s="269"/>
      <c r="C29" s="325" t="s">
        <v>1827</v>
      </c>
      <c r="D29" s="326"/>
      <c r="E29" s="270">
        <v>11.34</v>
      </c>
      <c r="F29" s="271"/>
      <c r="G29" s="272"/>
      <c r="H29" s="273"/>
      <c r="I29" s="267"/>
      <c r="J29" s="274"/>
      <c r="K29" s="267"/>
      <c r="M29" s="268" t="s">
        <v>1827</v>
      </c>
      <c r="O29" s="257"/>
    </row>
    <row r="30" spans="1:80">
      <c r="A30" s="275"/>
      <c r="B30" s="276" t="s">
        <v>101</v>
      </c>
      <c r="C30" s="277" t="s">
        <v>109</v>
      </c>
      <c r="D30" s="278"/>
      <c r="E30" s="279"/>
      <c r="F30" s="280"/>
      <c r="G30" s="281">
        <f>SUM(G7:G29)</f>
        <v>0</v>
      </c>
      <c r="H30" s="282"/>
      <c r="I30" s="283">
        <f>SUM(I7:I29)</f>
        <v>0</v>
      </c>
      <c r="J30" s="282"/>
      <c r="K30" s="283">
        <f>SUM(K7:K29)</f>
        <v>0</v>
      </c>
      <c r="O30" s="257">
        <v>4</v>
      </c>
      <c r="BA30" s="284">
        <f>SUM(BA7:BA29)</f>
        <v>0</v>
      </c>
      <c r="BB30" s="284">
        <f>SUM(BB7:BB29)</f>
        <v>0</v>
      </c>
      <c r="BC30" s="284">
        <f>SUM(BC7:BC29)</f>
        <v>0</v>
      </c>
      <c r="BD30" s="284">
        <f>SUM(BD7:BD29)</f>
        <v>0</v>
      </c>
      <c r="BE30" s="284">
        <f>SUM(BE7:BE29)</f>
        <v>0</v>
      </c>
    </row>
    <row r="31" spans="1:80">
      <c r="A31" s="247" t="s">
        <v>97</v>
      </c>
      <c r="B31" s="248" t="s">
        <v>1577</v>
      </c>
      <c r="C31" s="249" t="s">
        <v>1828</v>
      </c>
      <c r="D31" s="250"/>
      <c r="E31" s="251"/>
      <c r="F31" s="251"/>
      <c r="G31" s="252"/>
      <c r="H31" s="253"/>
      <c r="I31" s="254"/>
      <c r="J31" s="255"/>
      <c r="K31" s="256"/>
      <c r="O31" s="257">
        <v>1</v>
      </c>
    </row>
    <row r="32" spans="1:80">
      <c r="A32" s="258">
        <v>12</v>
      </c>
      <c r="B32" s="259" t="s">
        <v>1830</v>
      </c>
      <c r="C32" s="260" t="s">
        <v>1831</v>
      </c>
      <c r="D32" s="261" t="s">
        <v>118</v>
      </c>
      <c r="E32" s="262">
        <v>1.8</v>
      </c>
      <c r="F32" s="262">
        <v>0</v>
      </c>
      <c r="G32" s="263">
        <f>E32*F32</f>
        <v>0</v>
      </c>
      <c r="H32" s="264">
        <v>0</v>
      </c>
      <c r="I32" s="265">
        <f>E32*H32</f>
        <v>0</v>
      </c>
      <c r="J32" s="264">
        <v>0</v>
      </c>
      <c r="K32" s="265">
        <f>E32*J32</f>
        <v>0</v>
      </c>
      <c r="O32" s="257">
        <v>2</v>
      </c>
      <c r="AA32" s="232">
        <v>1</v>
      </c>
      <c r="AB32" s="232">
        <v>1</v>
      </c>
      <c r="AC32" s="232">
        <v>1</v>
      </c>
      <c r="AZ32" s="232">
        <v>1</v>
      </c>
      <c r="BA32" s="232">
        <f>IF(AZ32=1,G32,0)</f>
        <v>0</v>
      </c>
      <c r="BB32" s="232">
        <f>IF(AZ32=2,G32,0)</f>
        <v>0</v>
      </c>
      <c r="BC32" s="232">
        <f>IF(AZ32=3,G32,0)</f>
        <v>0</v>
      </c>
      <c r="BD32" s="232">
        <f>IF(AZ32=4,G32,0)</f>
        <v>0</v>
      </c>
      <c r="BE32" s="232">
        <f>IF(AZ32=5,G32,0)</f>
        <v>0</v>
      </c>
      <c r="CA32" s="257">
        <v>1</v>
      </c>
      <c r="CB32" s="257">
        <v>1</v>
      </c>
    </row>
    <row r="33" spans="1:80">
      <c r="A33" s="266"/>
      <c r="B33" s="269"/>
      <c r="C33" s="325" t="s">
        <v>1832</v>
      </c>
      <c r="D33" s="326"/>
      <c r="E33" s="270">
        <v>1.8</v>
      </c>
      <c r="F33" s="271"/>
      <c r="G33" s="272"/>
      <c r="H33" s="273"/>
      <c r="I33" s="267"/>
      <c r="J33" s="274"/>
      <c r="K33" s="267"/>
      <c r="M33" s="268" t="s">
        <v>1832</v>
      </c>
      <c r="O33" s="257"/>
    </row>
    <row r="34" spans="1:80">
      <c r="A34" s="275"/>
      <c r="B34" s="276" t="s">
        <v>101</v>
      </c>
      <c r="C34" s="277" t="s">
        <v>1829</v>
      </c>
      <c r="D34" s="278"/>
      <c r="E34" s="279"/>
      <c r="F34" s="280"/>
      <c r="G34" s="281">
        <f>SUM(G31:G33)</f>
        <v>0</v>
      </c>
      <c r="H34" s="282"/>
      <c r="I34" s="283">
        <f>SUM(I31:I33)</f>
        <v>0</v>
      </c>
      <c r="J34" s="282"/>
      <c r="K34" s="283">
        <f>SUM(K31:K33)</f>
        <v>0</v>
      </c>
      <c r="O34" s="257">
        <v>4</v>
      </c>
      <c r="BA34" s="284">
        <f>SUM(BA31:BA33)</f>
        <v>0</v>
      </c>
      <c r="BB34" s="284">
        <f>SUM(BB31:BB33)</f>
        <v>0</v>
      </c>
      <c r="BC34" s="284">
        <f>SUM(BC31:BC33)</f>
        <v>0</v>
      </c>
      <c r="BD34" s="284">
        <f>SUM(BD31:BD33)</f>
        <v>0</v>
      </c>
      <c r="BE34" s="284">
        <f>SUM(BE31:BE33)</f>
        <v>0</v>
      </c>
    </row>
    <row r="35" spans="1:80">
      <c r="A35" s="247" t="s">
        <v>97</v>
      </c>
      <c r="B35" s="248" t="s">
        <v>191</v>
      </c>
      <c r="C35" s="249" t="s">
        <v>415</v>
      </c>
      <c r="D35" s="250"/>
      <c r="E35" s="251"/>
      <c r="F35" s="251"/>
      <c r="G35" s="252"/>
      <c r="H35" s="253"/>
      <c r="I35" s="254"/>
      <c r="J35" s="255"/>
      <c r="K35" s="256"/>
      <c r="O35" s="257">
        <v>1</v>
      </c>
    </row>
    <row r="36" spans="1:80">
      <c r="A36" s="258">
        <v>13</v>
      </c>
      <c r="B36" s="259" t="s">
        <v>1833</v>
      </c>
      <c r="C36" s="260" t="s">
        <v>1834</v>
      </c>
      <c r="D36" s="261" t="s">
        <v>262</v>
      </c>
      <c r="E36" s="262">
        <v>20</v>
      </c>
      <c r="F36" s="262">
        <v>0</v>
      </c>
      <c r="G36" s="263">
        <f>E36*F36</f>
        <v>0</v>
      </c>
      <c r="H36" s="264">
        <v>0</v>
      </c>
      <c r="I36" s="265">
        <f>E36*H36</f>
        <v>0</v>
      </c>
      <c r="J36" s="264">
        <v>0</v>
      </c>
      <c r="K36" s="265">
        <f>E36*J36</f>
        <v>0</v>
      </c>
      <c r="O36" s="257">
        <v>2</v>
      </c>
      <c r="AA36" s="232">
        <v>1</v>
      </c>
      <c r="AB36" s="232">
        <v>1</v>
      </c>
      <c r="AC36" s="232">
        <v>1</v>
      </c>
      <c r="AZ36" s="232">
        <v>1</v>
      </c>
      <c r="BA36" s="232">
        <f>IF(AZ36=1,G36,0)</f>
        <v>0</v>
      </c>
      <c r="BB36" s="232">
        <f>IF(AZ36=2,G36,0)</f>
        <v>0</v>
      </c>
      <c r="BC36" s="232">
        <f>IF(AZ36=3,G36,0)</f>
        <v>0</v>
      </c>
      <c r="BD36" s="232">
        <f>IF(AZ36=4,G36,0)</f>
        <v>0</v>
      </c>
      <c r="BE36" s="232">
        <f>IF(AZ36=5,G36,0)</f>
        <v>0</v>
      </c>
      <c r="CA36" s="257">
        <v>1</v>
      </c>
      <c r="CB36" s="257">
        <v>1</v>
      </c>
    </row>
    <row r="37" spans="1:80">
      <c r="A37" s="258">
        <v>14</v>
      </c>
      <c r="B37" s="259" t="s">
        <v>1835</v>
      </c>
      <c r="C37" s="260" t="s">
        <v>1836</v>
      </c>
      <c r="D37" s="261" t="s">
        <v>262</v>
      </c>
      <c r="E37" s="262">
        <v>20</v>
      </c>
      <c r="F37" s="262">
        <v>0</v>
      </c>
      <c r="G37" s="263">
        <f>E37*F37</f>
        <v>0</v>
      </c>
      <c r="H37" s="264">
        <v>0</v>
      </c>
      <c r="I37" s="265">
        <f>E37*H37</f>
        <v>0</v>
      </c>
      <c r="J37" s="264"/>
      <c r="K37" s="265">
        <f>E37*J37</f>
        <v>0</v>
      </c>
      <c r="O37" s="257">
        <v>2</v>
      </c>
      <c r="AA37" s="232">
        <v>3</v>
      </c>
      <c r="AB37" s="232">
        <v>1</v>
      </c>
      <c r="AC37" s="232" t="s">
        <v>1835</v>
      </c>
      <c r="AZ37" s="232">
        <v>1</v>
      </c>
      <c r="BA37" s="232">
        <f>IF(AZ37=1,G37,0)</f>
        <v>0</v>
      </c>
      <c r="BB37" s="232">
        <f>IF(AZ37=2,G37,0)</f>
        <v>0</v>
      </c>
      <c r="BC37" s="232">
        <f>IF(AZ37=3,G37,0)</f>
        <v>0</v>
      </c>
      <c r="BD37" s="232">
        <f>IF(AZ37=4,G37,0)</f>
        <v>0</v>
      </c>
      <c r="BE37" s="232">
        <f>IF(AZ37=5,G37,0)</f>
        <v>0</v>
      </c>
      <c r="CA37" s="257">
        <v>3</v>
      </c>
      <c r="CB37" s="257">
        <v>1</v>
      </c>
    </row>
    <row r="38" spans="1:80">
      <c r="A38" s="275"/>
      <c r="B38" s="276" t="s">
        <v>101</v>
      </c>
      <c r="C38" s="277" t="s">
        <v>416</v>
      </c>
      <c r="D38" s="278"/>
      <c r="E38" s="279"/>
      <c r="F38" s="280"/>
      <c r="G38" s="281">
        <f>SUM(G35:G37)</f>
        <v>0</v>
      </c>
      <c r="H38" s="282"/>
      <c r="I38" s="283">
        <f>SUM(I35:I37)</f>
        <v>0</v>
      </c>
      <c r="J38" s="282"/>
      <c r="K38" s="283">
        <f>SUM(K35:K37)</f>
        <v>0</v>
      </c>
      <c r="O38" s="257">
        <v>4</v>
      </c>
      <c r="BA38" s="284">
        <f>SUM(BA35:BA37)</f>
        <v>0</v>
      </c>
      <c r="BB38" s="284">
        <f>SUM(BB35:BB37)</f>
        <v>0</v>
      </c>
      <c r="BC38" s="284">
        <f>SUM(BC35:BC37)</f>
        <v>0</v>
      </c>
      <c r="BD38" s="284">
        <f>SUM(BD35:BD37)</f>
        <v>0</v>
      </c>
      <c r="BE38" s="284">
        <f>SUM(BE35:BE37)</f>
        <v>0</v>
      </c>
    </row>
    <row r="39" spans="1:80">
      <c r="A39" s="247" t="s">
        <v>97</v>
      </c>
      <c r="B39" s="248" t="s">
        <v>456</v>
      </c>
      <c r="C39" s="249" t="s">
        <v>457</v>
      </c>
      <c r="D39" s="250"/>
      <c r="E39" s="251"/>
      <c r="F39" s="251"/>
      <c r="G39" s="252"/>
      <c r="H39" s="253"/>
      <c r="I39" s="254"/>
      <c r="J39" s="255"/>
      <c r="K39" s="256"/>
      <c r="O39" s="257">
        <v>1</v>
      </c>
    </row>
    <row r="40" spans="1:80">
      <c r="A40" s="258">
        <v>15</v>
      </c>
      <c r="B40" s="259" t="s">
        <v>1837</v>
      </c>
      <c r="C40" s="260" t="s">
        <v>1838</v>
      </c>
      <c r="D40" s="261" t="s">
        <v>153</v>
      </c>
      <c r="E40" s="262">
        <v>31.908100000000001</v>
      </c>
      <c r="F40" s="262">
        <v>0</v>
      </c>
      <c r="G40" s="263">
        <f>E40*F40</f>
        <v>0</v>
      </c>
      <c r="H40" s="264">
        <v>0</v>
      </c>
      <c r="I40" s="265">
        <f>E40*H40</f>
        <v>0</v>
      </c>
      <c r="J40" s="264">
        <v>0</v>
      </c>
      <c r="K40" s="265">
        <f>E40*J40</f>
        <v>0</v>
      </c>
      <c r="O40" s="257">
        <v>2</v>
      </c>
      <c r="AA40" s="232">
        <v>1</v>
      </c>
      <c r="AB40" s="232">
        <v>1</v>
      </c>
      <c r="AC40" s="232">
        <v>1</v>
      </c>
      <c r="AZ40" s="232">
        <v>1</v>
      </c>
      <c r="BA40" s="232">
        <f>IF(AZ40=1,G40,0)</f>
        <v>0</v>
      </c>
      <c r="BB40" s="232">
        <f>IF(AZ40=2,G40,0)</f>
        <v>0</v>
      </c>
      <c r="BC40" s="232">
        <f>IF(AZ40=3,G40,0)</f>
        <v>0</v>
      </c>
      <c r="BD40" s="232">
        <f>IF(AZ40=4,G40,0)</f>
        <v>0</v>
      </c>
      <c r="BE40" s="232">
        <f>IF(AZ40=5,G40,0)</f>
        <v>0</v>
      </c>
      <c r="CA40" s="257">
        <v>1</v>
      </c>
      <c r="CB40" s="257">
        <v>1</v>
      </c>
    </row>
    <row r="41" spans="1:80">
      <c r="A41" s="275"/>
      <c r="B41" s="276" t="s">
        <v>101</v>
      </c>
      <c r="C41" s="277" t="s">
        <v>458</v>
      </c>
      <c r="D41" s="278"/>
      <c r="E41" s="279"/>
      <c r="F41" s="280"/>
      <c r="G41" s="281">
        <f>SUM(G39:G40)</f>
        <v>0</v>
      </c>
      <c r="H41" s="282"/>
      <c r="I41" s="283">
        <f>SUM(I39:I40)</f>
        <v>0</v>
      </c>
      <c r="J41" s="282"/>
      <c r="K41" s="283">
        <f>SUM(K39:K40)</f>
        <v>0</v>
      </c>
      <c r="O41" s="257">
        <v>4</v>
      </c>
      <c r="BA41" s="284">
        <f>SUM(BA39:BA40)</f>
        <v>0</v>
      </c>
      <c r="BB41" s="284">
        <f>SUM(BB39:BB40)</f>
        <v>0</v>
      </c>
      <c r="BC41" s="284">
        <f>SUM(BC39:BC40)</f>
        <v>0</v>
      </c>
      <c r="BD41" s="284">
        <f>SUM(BD39:BD40)</f>
        <v>0</v>
      </c>
      <c r="BE41" s="284">
        <f>SUM(BE39:BE40)</f>
        <v>0</v>
      </c>
    </row>
    <row r="42" spans="1:80">
      <c r="A42" s="247" t="s">
        <v>97</v>
      </c>
      <c r="B42" s="248" t="s">
        <v>1839</v>
      </c>
      <c r="C42" s="249" t="s">
        <v>1840</v>
      </c>
      <c r="D42" s="250"/>
      <c r="E42" s="251"/>
      <c r="F42" s="251"/>
      <c r="G42" s="252"/>
      <c r="H42" s="253"/>
      <c r="I42" s="254"/>
      <c r="J42" s="255"/>
      <c r="K42" s="256"/>
      <c r="O42" s="257">
        <v>1</v>
      </c>
    </row>
    <row r="43" spans="1:80">
      <c r="A43" s="258">
        <v>16</v>
      </c>
      <c r="B43" s="259" t="s">
        <v>1842</v>
      </c>
      <c r="C43" s="260" t="s">
        <v>1843</v>
      </c>
      <c r="D43" s="261" t="s">
        <v>115</v>
      </c>
      <c r="E43" s="262">
        <v>4</v>
      </c>
      <c r="F43" s="262">
        <v>0</v>
      </c>
      <c r="G43" s="263">
        <f t="shared" ref="G43:G53" si="0">E43*F43</f>
        <v>0</v>
      </c>
      <c r="H43" s="264">
        <v>0</v>
      </c>
      <c r="I43" s="265">
        <f t="shared" ref="I43:I53" si="1">E43*H43</f>
        <v>0</v>
      </c>
      <c r="J43" s="264">
        <v>0</v>
      </c>
      <c r="K43" s="265">
        <f t="shared" ref="K43:K53" si="2">E43*J43</f>
        <v>0</v>
      </c>
      <c r="O43" s="257">
        <v>2</v>
      </c>
      <c r="AA43" s="232">
        <v>1</v>
      </c>
      <c r="AB43" s="232">
        <v>7</v>
      </c>
      <c r="AC43" s="232">
        <v>7</v>
      </c>
      <c r="AZ43" s="232">
        <v>2</v>
      </c>
      <c r="BA43" s="232">
        <f t="shared" ref="BA43:BA53" si="3">IF(AZ43=1,G43,0)</f>
        <v>0</v>
      </c>
      <c r="BB43" s="232">
        <f t="shared" ref="BB43:BB53" si="4">IF(AZ43=2,G43,0)</f>
        <v>0</v>
      </c>
      <c r="BC43" s="232">
        <f t="shared" ref="BC43:BC53" si="5">IF(AZ43=3,G43,0)</f>
        <v>0</v>
      </c>
      <c r="BD43" s="232">
        <f t="shared" ref="BD43:BD53" si="6">IF(AZ43=4,G43,0)</f>
        <v>0</v>
      </c>
      <c r="BE43" s="232">
        <f t="shared" ref="BE43:BE53" si="7">IF(AZ43=5,G43,0)</f>
        <v>0</v>
      </c>
      <c r="CA43" s="257">
        <v>1</v>
      </c>
      <c r="CB43" s="257">
        <v>7</v>
      </c>
    </row>
    <row r="44" spans="1:80">
      <c r="A44" s="258">
        <v>17</v>
      </c>
      <c r="B44" s="259" t="s">
        <v>1373</v>
      </c>
      <c r="C44" s="260" t="s">
        <v>1844</v>
      </c>
      <c r="D44" s="261" t="s">
        <v>262</v>
      </c>
      <c r="E44" s="262">
        <v>20</v>
      </c>
      <c r="F44" s="262">
        <v>0</v>
      </c>
      <c r="G44" s="263">
        <f t="shared" si="0"/>
        <v>0</v>
      </c>
      <c r="H44" s="264">
        <v>0</v>
      </c>
      <c r="I44" s="265">
        <f t="shared" si="1"/>
        <v>0</v>
      </c>
      <c r="J44" s="264">
        <v>0</v>
      </c>
      <c r="K44" s="265">
        <f t="shared" si="2"/>
        <v>0</v>
      </c>
      <c r="O44" s="257">
        <v>2</v>
      </c>
      <c r="AA44" s="232">
        <v>1</v>
      </c>
      <c r="AB44" s="232">
        <v>7</v>
      </c>
      <c r="AC44" s="232">
        <v>7</v>
      </c>
      <c r="AZ44" s="232">
        <v>2</v>
      </c>
      <c r="BA44" s="232">
        <f t="shared" si="3"/>
        <v>0</v>
      </c>
      <c r="BB44" s="232">
        <f t="shared" si="4"/>
        <v>0</v>
      </c>
      <c r="BC44" s="232">
        <f t="shared" si="5"/>
        <v>0</v>
      </c>
      <c r="BD44" s="232">
        <f t="shared" si="6"/>
        <v>0</v>
      </c>
      <c r="BE44" s="232">
        <f t="shared" si="7"/>
        <v>0</v>
      </c>
      <c r="CA44" s="257">
        <v>1</v>
      </c>
      <c r="CB44" s="257">
        <v>7</v>
      </c>
    </row>
    <row r="45" spans="1:80">
      <c r="A45" s="258">
        <v>18</v>
      </c>
      <c r="B45" s="259" t="s">
        <v>1845</v>
      </c>
      <c r="C45" s="260" t="s">
        <v>1846</v>
      </c>
      <c r="D45" s="261" t="s">
        <v>262</v>
      </c>
      <c r="E45" s="262">
        <v>20</v>
      </c>
      <c r="F45" s="262">
        <v>0</v>
      </c>
      <c r="G45" s="263">
        <f t="shared" si="0"/>
        <v>0</v>
      </c>
      <c r="H45" s="264">
        <v>0</v>
      </c>
      <c r="I45" s="265">
        <f t="shared" si="1"/>
        <v>0</v>
      </c>
      <c r="J45" s="264">
        <v>0</v>
      </c>
      <c r="K45" s="265">
        <f t="shared" si="2"/>
        <v>0</v>
      </c>
      <c r="O45" s="257">
        <v>2</v>
      </c>
      <c r="AA45" s="232">
        <v>1</v>
      </c>
      <c r="AB45" s="232">
        <v>7</v>
      </c>
      <c r="AC45" s="232">
        <v>7</v>
      </c>
      <c r="AZ45" s="232">
        <v>2</v>
      </c>
      <c r="BA45" s="232">
        <f t="shared" si="3"/>
        <v>0</v>
      </c>
      <c r="BB45" s="232">
        <f t="shared" si="4"/>
        <v>0</v>
      </c>
      <c r="BC45" s="232">
        <f t="shared" si="5"/>
        <v>0</v>
      </c>
      <c r="BD45" s="232">
        <f t="shared" si="6"/>
        <v>0</v>
      </c>
      <c r="BE45" s="232">
        <f t="shared" si="7"/>
        <v>0</v>
      </c>
      <c r="CA45" s="257">
        <v>1</v>
      </c>
      <c r="CB45" s="257">
        <v>7</v>
      </c>
    </row>
    <row r="46" spans="1:80">
      <c r="A46" s="258">
        <v>19</v>
      </c>
      <c r="B46" s="259" t="s">
        <v>1847</v>
      </c>
      <c r="C46" s="260" t="s">
        <v>1848</v>
      </c>
      <c r="D46" s="261" t="s">
        <v>262</v>
      </c>
      <c r="E46" s="262">
        <v>1</v>
      </c>
      <c r="F46" s="262">
        <v>0</v>
      </c>
      <c r="G46" s="263">
        <f t="shared" si="0"/>
        <v>0</v>
      </c>
      <c r="H46" s="264">
        <v>0</v>
      </c>
      <c r="I46" s="265">
        <f t="shared" si="1"/>
        <v>0</v>
      </c>
      <c r="J46" s="264">
        <v>0</v>
      </c>
      <c r="K46" s="265">
        <f t="shared" si="2"/>
        <v>0</v>
      </c>
      <c r="O46" s="257">
        <v>2</v>
      </c>
      <c r="AA46" s="232">
        <v>1</v>
      </c>
      <c r="AB46" s="232">
        <v>7</v>
      </c>
      <c r="AC46" s="232">
        <v>7</v>
      </c>
      <c r="AZ46" s="232">
        <v>2</v>
      </c>
      <c r="BA46" s="232">
        <f t="shared" si="3"/>
        <v>0</v>
      </c>
      <c r="BB46" s="232">
        <f t="shared" si="4"/>
        <v>0</v>
      </c>
      <c r="BC46" s="232">
        <f t="shared" si="5"/>
        <v>0</v>
      </c>
      <c r="BD46" s="232">
        <f t="shared" si="6"/>
        <v>0</v>
      </c>
      <c r="BE46" s="232">
        <f t="shared" si="7"/>
        <v>0</v>
      </c>
      <c r="CA46" s="257">
        <v>1</v>
      </c>
      <c r="CB46" s="257">
        <v>7</v>
      </c>
    </row>
    <row r="47" spans="1:80">
      <c r="A47" s="258">
        <v>20</v>
      </c>
      <c r="B47" s="259" t="s">
        <v>1849</v>
      </c>
      <c r="C47" s="260" t="s">
        <v>1850</v>
      </c>
      <c r="D47" s="261" t="s">
        <v>115</v>
      </c>
      <c r="E47" s="262">
        <v>5</v>
      </c>
      <c r="F47" s="262">
        <v>0</v>
      </c>
      <c r="G47" s="263">
        <f t="shared" si="0"/>
        <v>0</v>
      </c>
      <c r="H47" s="264">
        <v>0</v>
      </c>
      <c r="I47" s="265">
        <f t="shared" si="1"/>
        <v>0</v>
      </c>
      <c r="J47" s="264">
        <v>0</v>
      </c>
      <c r="K47" s="265">
        <f t="shared" si="2"/>
        <v>0</v>
      </c>
      <c r="O47" s="257">
        <v>2</v>
      </c>
      <c r="AA47" s="232">
        <v>1</v>
      </c>
      <c r="AB47" s="232">
        <v>7</v>
      </c>
      <c r="AC47" s="232">
        <v>7</v>
      </c>
      <c r="AZ47" s="232">
        <v>2</v>
      </c>
      <c r="BA47" s="232">
        <f t="shared" si="3"/>
        <v>0</v>
      </c>
      <c r="BB47" s="232">
        <f t="shared" si="4"/>
        <v>0</v>
      </c>
      <c r="BC47" s="232">
        <f t="shared" si="5"/>
        <v>0</v>
      </c>
      <c r="BD47" s="232">
        <f t="shared" si="6"/>
        <v>0</v>
      </c>
      <c r="BE47" s="232">
        <f t="shared" si="7"/>
        <v>0</v>
      </c>
      <c r="CA47" s="257">
        <v>1</v>
      </c>
      <c r="CB47" s="257">
        <v>7</v>
      </c>
    </row>
    <row r="48" spans="1:80">
      <c r="A48" s="258">
        <v>21</v>
      </c>
      <c r="B48" s="259" t="s">
        <v>1851</v>
      </c>
      <c r="C48" s="260" t="s">
        <v>1852</v>
      </c>
      <c r="D48" s="261" t="s">
        <v>115</v>
      </c>
      <c r="E48" s="262">
        <v>1</v>
      </c>
      <c r="F48" s="262">
        <v>0</v>
      </c>
      <c r="G48" s="263">
        <f t="shared" si="0"/>
        <v>0</v>
      </c>
      <c r="H48" s="264">
        <v>0</v>
      </c>
      <c r="I48" s="265">
        <f t="shared" si="1"/>
        <v>0</v>
      </c>
      <c r="J48" s="264">
        <v>0</v>
      </c>
      <c r="K48" s="265">
        <f t="shared" si="2"/>
        <v>0</v>
      </c>
      <c r="O48" s="257">
        <v>2</v>
      </c>
      <c r="AA48" s="232">
        <v>1</v>
      </c>
      <c r="AB48" s="232">
        <v>7</v>
      </c>
      <c r="AC48" s="232">
        <v>7</v>
      </c>
      <c r="AZ48" s="232">
        <v>2</v>
      </c>
      <c r="BA48" s="232">
        <f t="shared" si="3"/>
        <v>0</v>
      </c>
      <c r="BB48" s="232">
        <f t="shared" si="4"/>
        <v>0</v>
      </c>
      <c r="BC48" s="232">
        <f t="shared" si="5"/>
        <v>0</v>
      </c>
      <c r="BD48" s="232">
        <f t="shared" si="6"/>
        <v>0</v>
      </c>
      <c r="BE48" s="232">
        <f t="shared" si="7"/>
        <v>0</v>
      </c>
      <c r="CA48" s="257">
        <v>1</v>
      </c>
      <c r="CB48" s="257">
        <v>7</v>
      </c>
    </row>
    <row r="49" spans="1:80">
      <c r="A49" s="258">
        <v>22</v>
      </c>
      <c r="B49" s="259" t="s">
        <v>1853</v>
      </c>
      <c r="C49" s="260" t="s">
        <v>1854</v>
      </c>
      <c r="D49" s="261" t="s">
        <v>115</v>
      </c>
      <c r="E49" s="262">
        <v>1</v>
      </c>
      <c r="F49" s="262">
        <v>0</v>
      </c>
      <c r="G49" s="263">
        <f t="shared" si="0"/>
        <v>0</v>
      </c>
      <c r="H49" s="264">
        <v>0</v>
      </c>
      <c r="I49" s="265">
        <f t="shared" si="1"/>
        <v>0</v>
      </c>
      <c r="J49" s="264"/>
      <c r="K49" s="265">
        <f t="shared" si="2"/>
        <v>0</v>
      </c>
      <c r="O49" s="257">
        <v>2</v>
      </c>
      <c r="AA49" s="232">
        <v>3</v>
      </c>
      <c r="AB49" s="232">
        <v>7</v>
      </c>
      <c r="AC49" s="232">
        <v>38822272</v>
      </c>
      <c r="AZ49" s="232">
        <v>2</v>
      </c>
      <c r="BA49" s="232">
        <f t="shared" si="3"/>
        <v>0</v>
      </c>
      <c r="BB49" s="232">
        <f t="shared" si="4"/>
        <v>0</v>
      </c>
      <c r="BC49" s="232">
        <f t="shared" si="5"/>
        <v>0</v>
      </c>
      <c r="BD49" s="232">
        <f t="shared" si="6"/>
        <v>0</v>
      </c>
      <c r="BE49" s="232">
        <f t="shared" si="7"/>
        <v>0</v>
      </c>
      <c r="CA49" s="257">
        <v>3</v>
      </c>
      <c r="CB49" s="257">
        <v>7</v>
      </c>
    </row>
    <row r="50" spans="1:80">
      <c r="A50" s="258">
        <v>23</v>
      </c>
      <c r="B50" s="259" t="s">
        <v>1855</v>
      </c>
      <c r="C50" s="260" t="s">
        <v>1856</v>
      </c>
      <c r="D50" s="261" t="s">
        <v>115</v>
      </c>
      <c r="E50" s="262">
        <v>1</v>
      </c>
      <c r="F50" s="262">
        <v>0</v>
      </c>
      <c r="G50" s="263">
        <f t="shared" si="0"/>
        <v>0</v>
      </c>
      <c r="H50" s="264">
        <v>0</v>
      </c>
      <c r="I50" s="265">
        <f t="shared" si="1"/>
        <v>0</v>
      </c>
      <c r="J50" s="264"/>
      <c r="K50" s="265">
        <f t="shared" si="2"/>
        <v>0</v>
      </c>
      <c r="O50" s="257">
        <v>2</v>
      </c>
      <c r="AA50" s="232">
        <v>3</v>
      </c>
      <c r="AB50" s="232">
        <v>7</v>
      </c>
      <c r="AC50" s="232" t="s">
        <v>1855</v>
      </c>
      <c r="AZ50" s="232">
        <v>2</v>
      </c>
      <c r="BA50" s="232">
        <f t="shared" si="3"/>
        <v>0</v>
      </c>
      <c r="BB50" s="232">
        <f t="shared" si="4"/>
        <v>0</v>
      </c>
      <c r="BC50" s="232">
        <f t="shared" si="5"/>
        <v>0</v>
      </c>
      <c r="BD50" s="232">
        <f t="shared" si="6"/>
        <v>0</v>
      </c>
      <c r="BE50" s="232">
        <f t="shared" si="7"/>
        <v>0</v>
      </c>
      <c r="CA50" s="257">
        <v>3</v>
      </c>
      <c r="CB50" s="257">
        <v>7</v>
      </c>
    </row>
    <row r="51" spans="1:80">
      <c r="A51" s="258">
        <v>24</v>
      </c>
      <c r="B51" s="259" t="s">
        <v>1857</v>
      </c>
      <c r="C51" s="260" t="s">
        <v>1858</v>
      </c>
      <c r="D51" s="261" t="s">
        <v>115</v>
      </c>
      <c r="E51" s="262">
        <v>5</v>
      </c>
      <c r="F51" s="262">
        <v>0</v>
      </c>
      <c r="G51" s="263">
        <f t="shared" si="0"/>
        <v>0</v>
      </c>
      <c r="H51" s="264">
        <v>0</v>
      </c>
      <c r="I51" s="265">
        <f t="shared" si="1"/>
        <v>0</v>
      </c>
      <c r="J51" s="264">
        <v>0</v>
      </c>
      <c r="K51" s="265">
        <f t="shared" si="2"/>
        <v>0</v>
      </c>
      <c r="O51" s="257">
        <v>2</v>
      </c>
      <c r="AA51" s="232">
        <v>1</v>
      </c>
      <c r="AB51" s="232">
        <v>7</v>
      </c>
      <c r="AC51" s="232">
        <v>7</v>
      </c>
      <c r="AZ51" s="232">
        <v>2</v>
      </c>
      <c r="BA51" s="232">
        <f t="shared" si="3"/>
        <v>0</v>
      </c>
      <c r="BB51" s="232">
        <f t="shared" si="4"/>
        <v>0</v>
      </c>
      <c r="BC51" s="232">
        <f t="shared" si="5"/>
        <v>0</v>
      </c>
      <c r="BD51" s="232">
        <f t="shared" si="6"/>
        <v>0</v>
      </c>
      <c r="BE51" s="232">
        <f t="shared" si="7"/>
        <v>0</v>
      </c>
      <c r="CA51" s="257">
        <v>1</v>
      </c>
      <c r="CB51" s="257">
        <v>7</v>
      </c>
    </row>
    <row r="52" spans="1:80">
      <c r="A52" s="258">
        <v>25</v>
      </c>
      <c r="B52" s="259" t="s">
        <v>1859</v>
      </c>
      <c r="C52" s="260" t="s">
        <v>1860</v>
      </c>
      <c r="D52" s="261" t="s">
        <v>115</v>
      </c>
      <c r="E52" s="262">
        <v>1</v>
      </c>
      <c r="F52" s="262">
        <v>0</v>
      </c>
      <c r="G52" s="263">
        <f t="shared" si="0"/>
        <v>0</v>
      </c>
      <c r="H52" s="264">
        <v>0</v>
      </c>
      <c r="I52" s="265">
        <f t="shared" si="1"/>
        <v>0</v>
      </c>
      <c r="J52" s="264">
        <v>0</v>
      </c>
      <c r="K52" s="265">
        <f t="shared" si="2"/>
        <v>0</v>
      </c>
      <c r="O52" s="257">
        <v>2</v>
      </c>
      <c r="AA52" s="232">
        <v>1</v>
      </c>
      <c r="AB52" s="232">
        <v>7</v>
      </c>
      <c r="AC52" s="232">
        <v>7</v>
      </c>
      <c r="AZ52" s="232">
        <v>2</v>
      </c>
      <c r="BA52" s="232">
        <f t="shared" si="3"/>
        <v>0</v>
      </c>
      <c r="BB52" s="232">
        <f t="shared" si="4"/>
        <v>0</v>
      </c>
      <c r="BC52" s="232">
        <f t="shared" si="5"/>
        <v>0</v>
      </c>
      <c r="BD52" s="232">
        <f t="shared" si="6"/>
        <v>0</v>
      </c>
      <c r="BE52" s="232">
        <f t="shared" si="7"/>
        <v>0</v>
      </c>
      <c r="CA52" s="257">
        <v>1</v>
      </c>
      <c r="CB52" s="257">
        <v>7</v>
      </c>
    </row>
    <row r="53" spans="1:80">
      <c r="A53" s="258">
        <v>26</v>
      </c>
      <c r="B53" s="259" t="s">
        <v>1861</v>
      </c>
      <c r="C53" s="260" t="s">
        <v>1862</v>
      </c>
      <c r="D53" s="261" t="s">
        <v>12</v>
      </c>
      <c r="E53" s="262">
        <v>223.22049999999999</v>
      </c>
      <c r="F53" s="262">
        <v>0</v>
      </c>
      <c r="G53" s="263">
        <f t="shared" si="0"/>
        <v>0</v>
      </c>
      <c r="H53" s="264">
        <v>0</v>
      </c>
      <c r="I53" s="265">
        <f t="shared" si="1"/>
        <v>0</v>
      </c>
      <c r="J53" s="264">
        <v>0</v>
      </c>
      <c r="K53" s="265">
        <f t="shared" si="2"/>
        <v>0</v>
      </c>
      <c r="O53" s="257">
        <v>2</v>
      </c>
      <c r="AA53" s="232">
        <v>1</v>
      </c>
      <c r="AB53" s="232">
        <v>7</v>
      </c>
      <c r="AC53" s="232">
        <v>7</v>
      </c>
      <c r="AZ53" s="232">
        <v>2</v>
      </c>
      <c r="BA53" s="232">
        <f t="shared" si="3"/>
        <v>0</v>
      </c>
      <c r="BB53" s="232">
        <f t="shared" si="4"/>
        <v>0</v>
      </c>
      <c r="BC53" s="232">
        <f t="shared" si="5"/>
        <v>0</v>
      </c>
      <c r="BD53" s="232">
        <f t="shared" si="6"/>
        <v>0</v>
      </c>
      <c r="BE53" s="232">
        <f t="shared" si="7"/>
        <v>0</v>
      </c>
      <c r="CA53" s="257">
        <v>1</v>
      </c>
      <c r="CB53" s="257">
        <v>7</v>
      </c>
    </row>
    <row r="54" spans="1:80">
      <c r="A54" s="275"/>
      <c r="B54" s="276" t="s">
        <v>101</v>
      </c>
      <c r="C54" s="277" t="s">
        <v>1841</v>
      </c>
      <c r="D54" s="278"/>
      <c r="E54" s="279"/>
      <c r="F54" s="280"/>
      <c r="G54" s="281">
        <f>SUM(G42:G53)</f>
        <v>0</v>
      </c>
      <c r="H54" s="282"/>
      <c r="I54" s="283">
        <f>SUM(I42:I53)</f>
        <v>0</v>
      </c>
      <c r="J54" s="282"/>
      <c r="K54" s="283">
        <f>SUM(K42:K53)</f>
        <v>0</v>
      </c>
      <c r="O54" s="257">
        <v>4</v>
      </c>
      <c r="BA54" s="284">
        <f>SUM(BA42:BA53)</f>
        <v>0</v>
      </c>
      <c r="BB54" s="284">
        <f>SUM(BB42:BB53)</f>
        <v>0</v>
      </c>
      <c r="BC54" s="284">
        <f>SUM(BC42:BC53)</f>
        <v>0</v>
      </c>
      <c r="BD54" s="284">
        <f>SUM(BD42:BD53)</f>
        <v>0</v>
      </c>
      <c r="BE54" s="284">
        <f>SUM(BE42:BE53)</f>
        <v>0</v>
      </c>
    </row>
    <row r="55" spans="1:80">
      <c r="A55" s="247" t="s">
        <v>97</v>
      </c>
      <c r="B55" s="248" t="s">
        <v>1035</v>
      </c>
      <c r="C55" s="249" t="s">
        <v>1036</v>
      </c>
      <c r="D55" s="250"/>
      <c r="E55" s="251"/>
      <c r="F55" s="251"/>
      <c r="G55" s="252"/>
      <c r="H55" s="253"/>
      <c r="I55" s="254"/>
      <c r="J55" s="255"/>
      <c r="K55" s="256"/>
      <c r="O55" s="257">
        <v>1</v>
      </c>
    </row>
    <row r="56" spans="1:80">
      <c r="A56" s="258">
        <v>27</v>
      </c>
      <c r="B56" s="259" t="s">
        <v>1373</v>
      </c>
      <c r="C56" s="260" t="s">
        <v>1844</v>
      </c>
      <c r="D56" s="261" t="s">
        <v>262</v>
      </c>
      <c r="E56" s="262">
        <v>30</v>
      </c>
      <c r="F56" s="262">
        <v>0</v>
      </c>
      <c r="G56" s="263">
        <f>E56*F56</f>
        <v>0</v>
      </c>
      <c r="H56" s="264">
        <v>0</v>
      </c>
      <c r="I56" s="265">
        <f>E56*H56</f>
        <v>0</v>
      </c>
      <c r="J56" s="264">
        <v>0</v>
      </c>
      <c r="K56" s="265">
        <f>E56*J56</f>
        <v>0</v>
      </c>
      <c r="O56" s="257">
        <v>2</v>
      </c>
      <c r="AA56" s="232">
        <v>1</v>
      </c>
      <c r="AB56" s="232">
        <v>7</v>
      </c>
      <c r="AC56" s="232">
        <v>7</v>
      </c>
      <c r="AZ56" s="232">
        <v>2</v>
      </c>
      <c r="BA56" s="232">
        <f>IF(AZ56=1,G56,0)</f>
        <v>0</v>
      </c>
      <c r="BB56" s="232">
        <f>IF(AZ56=2,G56,0)</f>
        <v>0</v>
      </c>
      <c r="BC56" s="232">
        <f>IF(AZ56=3,G56,0)</f>
        <v>0</v>
      </c>
      <c r="BD56" s="232">
        <f>IF(AZ56=4,G56,0)</f>
        <v>0</v>
      </c>
      <c r="BE56" s="232">
        <f>IF(AZ56=5,G56,0)</f>
        <v>0</v>
      </c>
      <c r="CA56" s="257">
        <v>1</v>
      </c>
      <c r="CB56" s="257">
        <v>7</v>
      </c>
    </row>
    <row r="57" spans="1:80">
      <c r="A57" s="258">
        <v>28</v>
      </c>
      <c r="B57" s="259" t="s">
        <v>1863</v>
      </c>
      <c r="C57" s="260" t="s">
        <v>1864</v>
      </c>
      <c r="D57" s="261" t="s">
        <v>262</v>
      </c>
      <c r="E57" s="262">
        <v>30</v>
      </c>
      <c r="F57" s="262">
        <v>0</v>
      </c>
      <c r="G57" s="263">
        <f>E57*F57</f>
        <v>0</v>
      </c>
      <c r="H57" s="264">
        <v>0</v>
      </c>
      <c r="I57" s="265">
        <f>E57*H57</f>
        <v>0</v>
      </c>
      <c r="J57" s="264">
        <v>0</v>
      </c>
      <c r="K57" s="265">
        <f>E57*J57</f>
        <v>0</v>
      </c>
      <c r="O57" s="257">
        <v>2</v>
      </c>
      <c r="AA57" s="232">
        <v>1</v>
      </c>
      <c r="AB57" s="232">
        <v>7</v>
      </c>
      <c r="AC57" s="232">
        <v>7</v>
      </c>
      <c r="AZ57" s="232">
        <v>2</v>
      </c>
      <c r="BA57" s="232">
        <f>IF(AZ57=1,G57,0)</f>
        <v>0</v>
      </c>
      <c r="BB57" s="232">
        <f>IF(AZ57=2,G57,0)</f>
        <v>0</v>
      </c>
      <c r="BC57" s="232">
        <f>IF(AZ57=3,G57,0)</f>
        <v>0</v>
      </c>
      <c r="BD57" s="232">
        <f>IF(AZ57=4,G57,0)</f>
        <v>0</v>
      </c>
      <c r="BE57" s="232">
        <f>IF(AZ57=5,G57,0)</f>
        <v>0</v>
      </c>
      <c r="CA57" s="257">
        <v>1</v>
      </c>
      <c r="CB57" s="257">
        <v>7</v>
      </c>
    </row>
    <row r="58" spans="1:80">
      <c r="A58" s="258">
        <v>29</v>
      </c>
      <c r="B58" s="259" t="s">
        <v>1865</v>
      </c>
      <c r="C58" s="260" t="s">
        <v>1866</v>
      </c>
      <c r="D58" s="261" t="s">
        <v>115</v>
      </c>
      <c r="E58" s="262">
        <v>60</v>
      </c>
      <c r="F58" s="262">
        <v>0</v>
      </c>
      <c r="G58" s="263">
        <f>E58*F58</f>
        <v>0</v>
      </c>
      <c r="H58" s="264">
        <v>0</v>
      </c>
      <c r="I58" s="265">
        <f>E58*H58</f>
        <v>0</v>
      </c>
      <c r="J58" s="264">
        <v>0</v>
      </c>
      <c r="K58" s="265">
        <f>E58*J58</f>
        <v>0</v>
      </c>
      <c r="O58" s="257">
        <v>2</v>
      </c>
      <c r="AA58" s="232">
        <v>1</v>
      </c>
      <c r="AB58" s="232">
        <v>7</v>
      </c>
      <c r="AC58" s="232">
        <v>7</v>
      </c>
      <c r="AZ58" s="232">
        <v>2</v>
      </c>
      <c r="BA58" s="232">
        <f>IF(AZ58=1,G58,0)</f>
        <v>0</v>
      </c>
      <c r="BB58" s="232">
        <f>IF(AZ58=2,G58,0)</f>
        <v>0</v>
      </c>
      <c r="BC58" s="232">
        <f>IF(AZ58=3,G58,0)</f>
        <v>0</v>
      </c>
      <c r="BD58" s="232">
        <f>IF(AZ58=4,G58,0)</f>
        <v>0</v>
      </c>
      <c r="BE58" s="232">
        <f>IF(AZ58=5,G58,0)</f>
        <v>0</v>
      </c>
      <c r="CA58" s="257">
        <v>1</v>
      </c>
      <c r="CB58" s="257">
        <v>7</v>
      </c>
    </row>
    <row r="59" spans="1:80">
      <c r="A59" s="258">
        <v>30</v>
      </c>
      <c r="B59" s="259" t="s">
        <v>1375</v>
      </c>
      <c r="C59" s="260" t="s">
        <v>1376</v>
      </c>
      <c r="D59" s="261" t="s">
        <v>262</v>
      </c>
      <c r="E59" s="262">
        <v>30</v>
      </c>
      <c r="F59" s="262">
        <v>0</v>
      </c>
      <c r="G59" s="263">
        <f>E59*F59</f>
        <v>0</v>
      </c>
      <c r="H59" s="264">
        <v>0</v>
      </c>
      <c r="I59" s="265">
        <f>E59*H59</f>
        <v>0</v>
      </c>
      <c r="J59" s="264">
        <v>0</v>
      </c>
      <c r="K59" s="265">
        <f>E59*J59</f>
        <v>0</v>
      </c>
      <c r="O59" s="257">
        <v>2</v>
      </c>
      <c r="AA59" s="232">
        <v>1</v>
      </c>
      <c r="AB59" s="232">
        <v>7</v>
      </c>
      <c r="AC59" s="232">
        <v>7</v>
      </c>
      <c r="AZ59" s="232">
        <v>2</v>
      </c>
      <c r="BA59" s="232">
        <f>IF(AZ59=1,G59,0)</f>
        <v>0</v>
      </c>
      <c r="BB59" s="232">
        <f>IF(AZ59=2,G59,0)</f>
        <v>0</v>
      </c>
      <c r="BC59" s="232">
        <f>IF(AZ59=3,G59,0)</f>
        <v>0</v>
      </c>
      <c r="BD59" s="232">
        <f>IF(AZ59=4,G59,0)</f>
        <v>0</v>
      </c>
      <c r="BE59" s="232">
        <f>IF(AZ59=5,G59,0)</f>
        <v>0</v>
      </c>
      <c r="CA59" s="257">
        <v>1</v>
      </c>
      <c r="CB59" s="257">
        <v>7</v>
      </c>
    </row>
    <row r="60" spans="1:80">
      <c r="A60" s="275"/>
      <c r="B60" s="276" t="s">
        <v>101</v>
      </c>
      <c r="C60" s="277" t="s">
        <v>1037</v>
      </c>
      <c r="D60" s="278"/>
      <c r="E60" s="279"/>
      <c r="F60" s="280"/>
      <c r="G60" s="281">
        <f>SUM(G55:G59)</f>
        <v>0</v>
      </c>
      <c r="H60" s="282"/>
      <c r="I60" s="283">
        <f>SUM(I55:I59)</f>
        <v>0</v>
      </c>
      <c r="J60" s="282"/>
      <c r="K60" s="283">
        <f>SUM(K55:K59)</f>
        <v>0</v>
      </c>
      <c r="O60" s="257">
        <v>4</v>
      </c>
      <c r="BA60" s="284">
        <f>SUM(BA55:BA59)</f>
        <v>0</v>
      </c>
      <c r="BB60" s="284">
        <f>SUM(BB55:BB59)</f>
        <v>0</v>
      </c>
      <c r="BC60" s="284">
        <f>SUM(BC55:BC59)</f>
        <v>0</v>
      </c>
      <c r="BD60" s="284">
        <f>SUM(BD55:BD59)</f>
        <v>0</v>
      </c>
      <c r="BE60" s="284">
        <f>SUM(BE55:BE59)</f>
        <v>0</v>
      </c>
    </row>
    <row r="61" spans="1:80">
      <c r="A61" s="247" t="s">
        <v>97</v>
      </c>
      <c r="B61" s="248" t="s">
        <v>1314</v>
      </c>
      <c r="C61" s="249" t="s">
        <v>1315</v>
      </c>
      <c r="D61" s="250"/>
      <c r="E61" s="251"/>
      <c r="F61" s="251"/>
      <c r="G61" s="252"/>
      <c r="H61" s="253"/>
      <c r="I61" s="254"/>
      <c r="J61" s="255"/>
      <c r="K61" s="256"/>
      <c r="O61" s="257">
        <v>1</v>
      </c>
    </row>
    <row r="62" spans="1:80">
      <c r="A62" s="258">
        <v>31</v>
      </c>
      <c r="B62" s="259" t="s">
        <v>1319</v>
      </c>
      <c r="C62" s="260" t="s">
        <v>1320</v>
      </c>
      <c r="D62" s="261" t="s">
        <v>1141</v>
      </c>
      <c r="E62" s="262">
        <v>10</v>
      </c>
      <c r="F62" s="262">
        <v>0</v>
      </c>
      <c r="G62" s="263">
        <f>E62*F62</f>
        <v>0</v>
      </c>
      <c r="H62" s="264">
        <v>0</v>
      </c>
      <c r="I62" s="265">
        <f>E62*H62</f>
        <v>0</v>
      </c>
      <c r="J62" s="264"/>
      <c r="K62" s="265">
        <f>E62*J62</f>
        <v>0</v>
      </c>
      <c r="O62" s="257">
        <v>2</v>
      </c>
      <c r="AA62" s="232">
        <v>10</v>
      </c>
      <c r="AB62" s="232">
        <v>0</v>
      </c>
      <c r="AC62" s="232">
        <v>8</v>
      </c>
      <c r="AZ62" s="232">
        <v>5</v>
      </c>
      <c r="BA62" s="232">
        <f>IF(AZ62=1,G62,0)</f>
        <v>0</v>
      </c>
      <c r="BB62" s="232">
        <f>IF(AZ62=2,G62,0)</f>
        <v>0</v>
      </c>
      <c r="BC62" s="232">
        <f>IF(AZ62=3,G62,0)</f>
        <v>0</v>
      </c>
      <c r="BD62" s="232">
        <f>IF(AZ62=4,G62,0)</f>
        <v>0</v>
      </c>
      <c r="BE62" s="232">
        <f>IF(AZ62=5,G62,0)</f>
        <v>0</v>
      </c>
      <c r="CA62" s="257">
        <v>10</v>
      </c>
      <c r="CB62" s="257">
        <v>0</v>
      </c>
    </row>
    <row r="63" spans="1:80">
      <c r="A63" s="275"/>
      <c r="B63" s="276" t="s">
        <v>101</v>
      </c>
      <c r="C63" s="277" t="s">
        <v>1316</v>
      </c>
      <c r="D63" s="278"/>
      <c r="E63" s="279"/>
      <c r="F63" s="280"/>
      <c r="G63" s="281">
        <f>SUM(G61:G62)</f>
        <v>0</v>
      </c>
      <c r="H63" s="282"/>
      <c r="I63" s="283">
        <f>SUM(I61:I62)</f>
        <v>0</v>
      </c>
      <c r="J63" s="282"/>
      <c r="K63" s="283">
        <f>SUM(K61:K62)</f>
        <v>0</v>
      </c>
      <c r="O63" s="257">
        <v>4</v>
      </c>
      <c r="BA63" s="284">
        <f>SUM(BA61:BA62)</f>
        <v>0</v>
      </c>
      <c r="BB63" s="284">
        <f>SUM(BB61:BB62)</f>
        <v>0</v>
      </c>
      <c r="BC63" s="284">
        <f>SUM(BC61:BC62)</f>
        <v>0</v>
      </c>
      <c r="BD63" s="284">
        <f>SUM(BD61:BD62)</f>
        <v>0</v>
      </c>
      <c r="BE63" s="284">
        <f>SUM(BE61:BE62)</f>
        <v>0</v>
      </c>
    </row>
    <row r="64" spans="1:80">
      <c r="A64" s="247" t="s">
        <v>97</v>
      </c>
      <c r="B64" s="248" t="s">
        <v>862</v>
      </c>
      <c r="C64" s="249" t="s">
        <v>863</v>
      </c>
      <c r="D64" s="250"/>
      <c r="E64" s="251"/>
      <c r="F64" s="251"/>
      <c r="G64" s="252"/>
      <c r="H64" s="253"/>
      <c r="I64" s="254"/>
      <c r="J64" s="255"/>
      <c r="K64" s="256"/>
      <c r="O64" s="257">
        <v>1</v>
      </c>
    </row>
    <row r="65" spans="1:80">
      <c r="A65" s="258">
        <v>32</v>
      </c>
      <c r="B65" s="259" t="s">
        <v>1867</v>
      </c>
      <c r="C65" s="260" t="s">
        <v>1868</v>
      </c>
      <c r="D65" s="261" t="s">
        <v>262</v>
      </c>
      <c r="E65" s="262">
        <v>20</v>
      </c>
      <c r="F65" s="262">
        <v>0</v>
      </c>
      <c r="G65" s="263">
        <f>E65*F65</f>
        <v>0</v>
      </c>
      <c r="H65" s="264">
        <v>0</v>
      </c>
      <c r="I65" s="265">
        <f>E65*H65</f>
        <v>0</v>
      </c>
      <c r="J65" s="264">
        <v>0</v>
      </c>
      <c r="K65" s="265">
        <f>E65*J65</f>
        <v>0</v>
      </c>
      <c r="O65" s="257">
        <v>2</v>
      </c>
      <c r="AA65" s="232">
        <v>1</v>
      </c>
      <c r="AB65" s="232">
        <v>9</v>
      </c>
      <c r="AC65" s="232">
        <v>9</v>
      </c>
      <c r="AZ65" s="232">
        <v>4</v>
      </c>
      <c r="BA65" s="232">
        <f>IF(AZ65=1,G65,0)</f>
        <v>0</v>
      </c>
      <c r="BB65" s="232">
        <f>IF(AZ65=2,G65,0)</f>
        <v>0</v>
      </c>
      <c r="BC65" s="232">
        <f>IF(AZ65=3,G65,0)</f>
        <v>0</v>
      </c>
      <c r="BD65" s="232">
        <f>IF(AZ65=4,G65,0)</f>
        <v>0</v>
      </c>
      <c r="BE65" s="232">
        <f>IF(AZ65=5,G65,0)</f>
        <v>0</v>
      </c>
      <c r="CA65" s="257">
        <v>1</v>
      </c>
      <c r="CB65" s="257">
        <v>9</v>
      </c>
    </row>
    <row r="66" spans="1:80">
      <c r="A66" s="275"/>
      <c r="B66" s="276" t="s">
        <v>101</v>
      </c>
      <c r="C66" s="277" t="s">
        <v>864</v>
      </c>
      <c r="D66" s="278"/>
      <c r="E66" s="279"/>
      <c r="F66" s="280"/>
      <c r="G66" s="281">
        <f>SUM(G64:G65)</f>
        <v>0</v>
      </c>
      <c r="H66" s="282"/>
      <c r="I66" s="283">
        <f>SUM(I64:I65)</f>
        <v>0</v>
      </c>
      <c r="J66" s="282"/>
      <c r="K66" s="283">
        <f>SUM(K64:K65)</f>
        <v>0</v>
      </c>
      <c r="O66" s="257">
        <v>4</v>
      </c>
      <c r="BA66" s="284">
        <f>SUM(BA64:BA65)</f>
        <v>0</v>
      </c>
      <c r="BB66" s="284">
        <f>SUM(BB64:BB65)</f>
        <v>0</v>
      </c>
      <c r="BC66" s="284">
        <f>SUM(BC64:BC65)</f>
        <v>0</v>
      </c>
      <c r="BD66" s="284">
        <f>SUM(BD64:BD65)</f>
        <v>0</v>
      </c>
      <c r="BE66" s="284">
        <f>SUM(BE64:BE65)</f>
        <v>0</v>
      </c>
    </row>
    <row r="67" spans="1:80">
      <c r="E67" s="232"/>
    </row>
    <row r="68" spans="1:80">
      <c r="E68" s="232"/>
    </row>
    <row r="69" spans="1:80">
      <c r="E69" s="232"/>
    </row>
    <row r="70" spans="1:80">
      <c r="E70" s="232"/>
    </row>
    <row r="71" spans="1:80">
      <c r="E71" s="232"/>
    </row>
    <row r="72" spans="1:80">
      <c r="E72" s="232"/>
    </row>
    <row r="73" spans="1:80">
      <c r="E73" s="232"/>
    </row>
    <row r="74" spans="1:80">
      <c r="E74" s="232"/>
    </row>
    <row r="75" spans="1:80">
      <c r="E75" s="232"/>
    </row>
    <row r="76" spans="1:80">
      <c r="E76" s="232"/>
    </row>
    <row r="77" spans="1:80">
      <c r="E77" s="232"/>
    </row>
    <row r="78" spans="1:80">
      <c r="E78" s="232"/>
    </row>
    <row r="79" spans="1:80">
      <c r="E79" s="232"/>
    </row>
    <row r="80" spans="1:80">
      <c r="E80" s="232"/>
    </row>
    <row r="81" spans="1:7">
      <c r="E81" s="232"/>
    </row>
    <row r="82" spans="1:7">
      <c r="E82" s="232"/>
    </row>
    <row r="83" spans="1:7">
      <c r="E83" s="232"/>
    </row>
    <row r="84" spans="1:7">
      <c r="E84" s="232"/>
    </row>
    <row r="85" spans="1:7">
      <c r="E85" s="232"/>
    </row>
    <row r="86" spans="1:7">
      <c r="E86" s="232"/>
    </row>
    <row r="87" spans="1:7">
      <c r="E87" s="232"/>
    </row>
    <row r="88" spans="1:7">
      <c r="E88" s="232"/>
    </row>
    <row r="89" spans="1:7">
      <c r="E89" s="232"/>
    </row>
    <row r="90" spans="1:7">
      <c r="A90" s="274"/>
      <c r="B90" s="274"/>
      <c r="C90" s="274"/>
      <c r="D90" s="274"/>
      <c r="E90" s="274"/>
      <c r="F90" s="274"/>
      <c r="G90" s="274"/>
    </row>
    <row r="91" spans="1:7">
      <c r="A91" s="274"/>
      <c r="B91" s="274"/>
      <c r="C91" s="274"/>
      <c r="D91" s="274"/>
      <c r="E91" s="274"/>
      <c r="F91" s="274"/>
      <c r="G91" s="274"/>
    </row>
    <row r="92" spans="1:7">
      <c r="A92" s="274"/>
      <c r="B92" s="274"/>
      <c r="C92" s="274"/>
      <c r="D92" s="274"/>
      <c r="E92" s="274"/>
      <c r="F92" s="274"/>
      <c r="G92" s="274"/>
    </row>
    <row r="93" spans="1:7">
      <c r="A93" s="274"/>
      <c r="B93" s="274"/>
      <c r="C93" s="274"/>
      <c r="D93" s="274"/>
      <c r="E93" s="274"/>
      <c r="F93" s="274"/>
      <c r="G93" s="274"/>
    </row>
    <row r="94" spans="1:7">
      <c r="E94" s="232"/>
    </row>
    <row r="95" spans="1:7">
      <c r="E95" s="232"/>
    </row>
    <row r="96" spans="1:7">
      <c r="E96" s="232"/>
    </row>
    <row r="97" spans="5:5">
      <c r="E97" s="232"/>
    </row>
    <row r="98" spans="5:5">
      <c r="E98" s="232"/>
    </row>
    <row r="99" spans="5:5">
      <c r="E99" s="232"/>
    </row>
    <row r="100" spans="5:5">
      <c r="E100" s="232"/>
    </row>
    <row r="101" spans="5:5">
      <c r="E101" s="232"/>
    </row>
    <row r="102" spans="5:5">
      <c r="E102" s="232"/>
    </row>
    <row r="103" spans="5:5">
      <c r="E103" s="232"/>
    </row>
    <row r="104" spans="5:5">
      <c r="E104" s="232"/>
    </row>
    <row r="105" spans="5:5">
      <c r="E105" s="232"/>
    </row>
    <row r="106" spans="5:5">
      <c r="E106" s="232"/>
    </row>
    <row r="107" spans="5:5">
      <c r="E107" s="232"/>
    </row>
    <row r="108" spans="5:5">
      <c r="E108" s="232"/>
    </row>
    <row r="109" spans="5:5">
      <c r="E109" s="232"/>
    </row>
    <row r="110" spans="5:5">
      <c r="E110" s="232"/>
    </row>
    <row r="111" spans="5:5">
      <c r="E111" s="232"/>
    </row>
    <row r="112" spans="5:5">
      <c r="E112" s="232"/>
    </row>
    <row r="113" spans="1:7">
      <c r="E113" s="232"/>
    </row>
    <row r="114" spans="1:7">
      <c r="E114" s="232"/>
    </row>
    <row r="115" spans="1:7">
      <c r="E115" s="232"/>
    </row>
    <row r="116" spans="1:7">
      <c r="E116" s="232"/>
    </row>
    <row r="117" spans="1:7">
      <c r="E117" s="232"/>
    </row>
    <row r="118" spans="1:7">
      <c r="E118" s="232"/>
    </row>
    <row r="119" spans="1:7">
      <c r="E119" s="232"/>
    </row>
    <row r="120" spans="1:7">
      <c r="E120" s="232"/>
    </row>
    <row r="121" spans="1:7">
      <c r="E121" s="232"/>
    </row>
    <row r="122" spans="1:7">
      <c r="E122" s="232"/>
    </row>
    <row r="123" spans="1:7">
      <c r="E123" s="232"/>
    </row>
    <row r="124" spans="1:7">
      <c r="E124" s="232"/>
    </row>
    <row r="125" spans="1:7">
      <c r="A125" s="285"/>
      <c r="B125" s="285"/>
    </row>
    <row r="126" spans="1:7">
      <c r="A126" s="274"/>
      <c r="B126" s="274"/>
      <c r="C126" s="286"/>
      <c r="D126" s="286"/>
      <c r="E126" s="287"/>
      <c r="F126" s="286"/>
      <c r="G126" s="288"/>
    </row>
    <row r="127" spans="1:7">
      <c r="A127" s="289"/>
      <c r="B127" s="289"/>
      <c r="C127" s="274"/>
      <c r="D127" s="274"/>
      <c r="E127" s="290"/>
      <c r="F127" s="274"/>
      <c r="G127" s="274"/>
    </row>
    <row r="128" spans="1:7">
      <c r="A128" s="274"/>
      <c r="B128" s="274"/>
      <c r="C128" s="274"/>
      <c r="D128" s="274"/>
      <c r="E128" s="290"/>
      <c r="F128" s="274"/>
      <c r="G128" s="274"/>
    </row>
    <row r="129" spans="1:7">
      <c r="A129" s="274"/>
      <c r="B129" s="274"/>
      <c r="C129" s="274"/>
      <c r="D129" s="274"/>
      <c r="E129" s="290"/>
      <c r="F129" s="274"/>
      <c r="G129" s="274"/>
    </row>
    <row r="130" spans="1:7">
      <c r="A130" s="274"/>
      <c r="B130" s="274"/>
      <c r="C130" s="274"/>
      <c r="D130" s="274"/>
      <c r="E130" s="290"/>
      <c r="F130" s="274"/>
      <c r="G130" s="274"/>
    </row>
    <row r="131" spans="1:7">
      <c r="A131" s="274"/>
      <c r="B131" s="274"/>
      <c r="C131" s="274"/>
      <c r="D131" s="274"/>
      <c r="E131" s="290"/>
      <c r="F131" s="274"/>
      <c r="G131" s="274"/>
    </row>
    <row r="132" spans="1:7">
      <c r="A132" s="274"/>
      <c r="B132" s="274"/>
      <c r="C132" s="274"/>
      <c r="D132" s="274"/>
      <c r="E132" s="290"/>
      <c r="F132" s="274"/>
      <c r="G132" s="274"/>
    </row>
    <row r="133" spans="1:7">
      <c r="A133" s="274"/>
      <c r="B133" s="274"/>
      <c r="C133" s="274"/>
      <c r="D133" s="274"/>
      <c r="E133" s="290"/>
      <c r="F133" s="274"/>
      <c r="G133" s="274"/>
    </row>
    <row r="134" spans="1:7">
      <c r="A134" s="274"/>
      <c r="B134" s="274"/>
      <c r="C134" s="274"/>
      <c r="D134" s="274"/>
      <c r="E134" s="290"/>
      <c r="F134" s="274"/>
      <c r="G134" s="274"/>
    </row>
    <row r="135" spans="1:7">
      <c r="A135" s="274"/>
      <c r="B135" s="274"/>
      <c r="C135" s="274"/>
      <c r="D135" s="274"/>
      <c r="E135" s="290"/>
      <c r="F135" s="274"/>
      <c r="G135" s="274"/>
    </row>
    <row r="136" spans="1:7">
      <c r="A136" s="274"/>
      <c r="B136" s="274"/>
      <c r="C136" s="274"/>
      <c r="D136" s="274"/>
      <c r="E136" s="290"/>
      <c r="F136" s="274"/>
      <c r="G136" s="274"/>
    </row>
    <row r="137" spans="1:7">
      <c r="A137" s="274"/>
      <c r="B137" s="274"/>
      <c r="C137" s="274"/>
      <c r="D137" s="274"/>
      <c r="E137" s="290"/>
      <c r="F137" s="274"/>
      <c r="G137" s="274"/>
    </row>
    <row r="138" spans="1:7">
      <c r="A138" s="274"/>
      <c r="B138" s="274"/>
      <c r="C138" s="274"/>
      <c r="D138" s="274"/>
      <c r="E138" s="290"/>
      <c r="F138" s="274"/>
      <c r="G138" s="274"/>
    </row>
    <row r="139" spans="1:7">
      <c r="A139" s="274"/>
      <c r="B139" s="274"/>
      <c r="C139" s="274"/>
      <c r="D139" s="274"/>
      <c r="E139" s="290"/>
      <c r="F139" s="274"/>
      <c r="G139" s="274"/>
    </row>
  </sheetData>
  <mergeCells count="16">
    <mergeCell ref="C29:D29"/>
    <mergeCell ref="C33:D33"/>
    <mergeCell ref="C20:D20"/>
    <mergeCell ref="C21:D21"/>
    <mergeCell ref="C22:D22"/>
    <mergeCell ref="C23:D23"/>
    <mergeCell ref="C25:D25"/>
    <mergeCell ref="C27:D27"/>
    <mergeCell ref="C11:D11"/>
    <mergeCell ref="C13:D13"/>
    <mergeCell ref="C16:D16"/>
    <mergeCell ref="A1:G1"/>
    <mergeCell ref="A3:B3"/>
    <mergeCell ref="A4:B4"/>
    <mergeCell ref="E4:G4"/>
    <mergeCell ref="C9:D9"/>
  </mergeCells>
  <printOptions gridLinesSet="0"/>
  <pageMargins left="0.59055118110236227" right="0.39370078740157483" top="0.59055118110236227" bottom="0.98425196850393704" header="0.19685039370078741" footer="0.51181102362204722"/>
  <pageSetup paperSize="9" orientation="portrait" horizont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>
  <sheetPr codeName="List27"/>
  <dimension ref="A1:BE55"/>
  <sheetViews>
    <sheetView workbookViewId="0">
      <selection activeCell="N29" sqref="N29"/>
    </sheetView>
  </sheetViews>
  <sheetFormatPr defaultColWidth="9.109375" defaultRowHeight="13.2"/>
  <cols>
    <col min="1" max="1" width="2" style="1" customWidth="1"/>
    <col min="2" max="2" width="15" style="1" customWidth="1"/>
    <col min="3" max="3" width="15.88671875" style="1" customWidth="1"/>
    <col min="4" max="4" width="14.5546875" style="1" customWidth="1"/>
    <col min="5" max="5" width="13.5546875" style="1" customWidth="1"/>
    <col min="6" max="6" width="16.5546875" style="1" customWidth="1"/>
    <col min="7" max="7" width="15.33203125" style="1" customWidth="1"/>
    <col min="8" max="16384" width="9.109375" style="1"/>
  </cols>
  <sheetData>
    <row r="1" spans="1:57" ht="24.75" customHeight="1" thickBot="1">
      <c r="A1" s="94" t="s">
        <v>102</v>
      </c>
      <c r="B1" s="95"/>
      <c r="C1" s="95"/>
      <c r="D1" s="95"/>
      <c r="E1" s="95"/>
      <c r="F1" s="95"/>
      <c r="G1" s="95"/>
    </row>
    <row r="2" spans="1:57" ht="12.75" customHeight="1">
      <c r="A2" s="96" t="s">
        <v>32</v>
      </c>
      <c r="B2" s="97"/>
      <c r="C2" s="98">
        <v>7</v>
      </c>
      <c r="D2" s="98" t="s">
        <v>1870</v>
      </c>
      <c r="E2" s="97"/>
      <c r="F2" s="99" t="s">
        <v>33</v>
      </c>
      <c r="G2" s="100"/>
    </row>
    <row r="3" spans="1:57" ht="3" hidden="1" customHeight="1">
      <c r="A3" s="101"/>
      <c r="B3" s="102"/>
      <c r="C3" s="103"/>
      <c r="D3" s="103"/>
      <c r="E3" s="102"/>
      <c r="F3" s="104"/>
      <c r="G3" s="105"/>
    </row>
    <row r="4" spans="1:57" ht="12" customHeight="1">
      <c r="A4" s="106" t="s">
        <v>34</v>
      </c>
      <c r="B4" s="102"/>
      <c r="C4" s="103"/>
      <c r="D4" s="103"/>
      <c r="E4" s="102"/>
      <c r="F4" s="104" t="s">
        <v>35</v>
      </c>
      <c r="G4" s="107"/>
    </row>
    <row r="5" spans="1:57" ht="12.9" customHeight="1">
      <c r="A5" s="108" t="s">
        <v>98</v>
      </c>
      <c r="B5" s="109"/>
      <c r="C5" s="110" t="s">
        <v>105</v>
      </c>
      <c r="D5" s="111"/>
      <c r="E5" s="112"/>
      <c r="F5" s="104" t="s">
        <v>36</v>
      </c>
      <c r="G5" s="105"/>
    </row>
    <row r="6" spans="1:57" ht="12.9" customHeight="1">
      <c r="A6" s="106" t="s">
        <v>37</v>
      </c>
      <c r="B6" s="102"/>
      <c r="C6" s="103"/>
      <c r="D6" s="103"/>
      <c r="E6" s="102"/>
      <c r="F6" s="113" t="s">
        <v>38</v>
      </c>
      <c r="G6" s="114"/>
      <c r="O6" s="115"/>
    </row>
    <row r="7" spans="1:57" ht="12.9" customHeight="1">
      <c r="A7" s="116" t="s">
        <v>104</v>
      </c>
      <c r="B7" s="117"/>
      <c r="C7" s="118" t="s">
        <v>105</v>
      </c>
      <c r="D7" s="119"/>
      <c r="E7" s="119"/>
      <c r="F7" s="120" t="s">
        <v>39</v>
      </c>
      <c r="G7" s="114">
        <f>IF(G6=0,,ROUND((F30+F32)/G6,1))</f>
        <v>0</v>
      </c>
    </row>
    <row r="8" spans="1:57">
      <c r="A8" s="121" t="s">
        <v>40</v>
      </c>
      <c r="B8" s="104"/>
      <c r="C8" s="306"/>
      <c r="D8" s="306"/>
      <c r="E8" s="307"/>
      <c r="F8" s="122" t="s">
        <v>41</v>
      </c>
      <c r="G8" s="123"/>
      <c r="H8" s="124"/>
      <c r="I8" s="125"/>
    </row>
    <row r="9" spans="1:57">
      <c r="A9" s="121" t="s">
        <v>42</v>
      </c>
      <c r="B9" s="104"/>
      <c r="C9" s="306"/>
      <c r="D9" s="306"/>
      <c r="E9" s="307"/>
      <c r="F9" s="104"/>
      <c r="G9" s="126"/>
      <c r="H9" s="127"/>
    </row>
    <row r="10" spans="1:57">
      <c r="A10" s="121" t="s">
        <v>43</v>
      </c>
      <c r="B10" s="104"/>
      <c r="C10" s="306"/>
      <c r="D10" s="306"/>
      <c r="E10" s="306"/>
      <c r="F10" s="128"/>
      <c r="G10" s="129"/>
      <c r="H10" s="130"/>
    </row>
    <row r="11" spans="1:57" ht="13.5" customHeight="1">
      <c r="A11" s="121" t="s">
        <v>44</v>
      </c>
      <c r="B11" s="104"/>
      <c r="C11" s="306"/>
      <c r="D11" s="306"/>
      <c r="E11" s="306"/>
      <c r="F11" s="131" t="s">
        <v>45</v>
      </c>
      <c r="G11" s="132"/>
      <c r="H11" s="127"/>
      <c r="BA11" s="133"/>
      <c r="BB11" s="133"/>
      <c r="BC11" s="133"/>
      <c r="BD11" s="133"/>
      <c r="BE11" s="133"/>
    </row>
    <row r="12" spans="1:57" ht="12.75" customHeight="1">
      <c r="A12" s="134" t="s">
        <v>46</v>
      </c>
      <c r="B12" s="102"/>
      <c r="C12" s="308"/>
      <c r="D12" s="308"/>
      <c r="E12" s="308"/>
      <c r="F12" s="135" t="s">
        <v>47</v>
      </c>
      <c r="G12" s="136"/>
      <c r="H12" s="127"/>
    </row>
    <row r="13" spans="1:57" ht="28.5" customHeight="1" thickBot="1">
      <c r="A13" s="137" t="s">
        <v>48</v>
      </c>
      <c r="B13" s="138"/>
      <c r="C13" s="138"/>
      <c r="D13" s="138"/>
      <c r="E13" s="139"/>
      <c r="F13" s="139"/>
      <c r="G13" s="140"/>
      <c r="H13" s="127"/>
    </row>
    <row r="14" spans="1:57" ht="17.25" customHeight="1" thickBot="1">
      <c r="A14" s="141" t="s">
        <v>49</v>
      </c>
      <c r="B14" s="142"/>
      <c r="C14" s="143"/>
      <c r="D14" s="144" t="s">
        <v>50</v>
      </c>
      <c r="E14" s="145"/>
      <c r="F14" s="145"/>
      <c r="G14" s="143"/>
    </row>
    <row r="15" spans="1:57" ht="15.9" customHeight="1">
      <c r="A15" s="146"/>
      <c r="B15" s="147" t="s">
        <v>51</v>
      </c>
      <c r="C15" s="148">
        <f>'1 7 Rek'!E14</f>
        <v>0</v>
      </c>
      <c r="D15" s="149" t="str">
        <f>'1 7 Rek'!A19</f>
        <v>Ztížené výrobní podmínky</v>
      </c>
      <c r="E15" s="150"/>
      <c r="F15" s="151"/>
      <c r="G15" s="148">
        <f>'1 7 Rek'!I19</f>
        <v>0</v>
      </c>
    </row>
    <row r="16" spans="1:57" ht="15.9" customHeight="1">
      <c r="A16" s="146" t="s">
        <v>52</v>
      </c>
      <c r="B16" s="147" t="s">
        <v>53</v>
      </c>
      <c r="C16" s="148">
        <f>'1 7 Rek'!F14</f>
        <v>0</v>
      </c>
      <c r="D16" s="101" t="str">
        <f>'1 7 Rek'!A20</f>
        <v>Oborová přirážka</v>
      </c>
      <c r="E16" s="152"/>
      <c r="F16" s="153"/>
      <c r="G16" s="148">
        <f>'1 7 Rek'!I20</f>
        <v>0</v>
      </c>
    </row>
    <row r="17" spans="1:7" ht="15.9" customHeight="1">
      <c r="A17" s="146" t="s">
        <v>54</v>
      </c>
      <c r="B17" s="147" t="s">
        <v>55</v>
      </c>
      <c r="C17" s="148">
        <f>'1 7 Rek'!H14</f>
        <v>0</v>
      </c>
      <c r="D17" s="101" t="str">
        <f>'1 7 Rek'!A21</f>
        <v>Přesun stavebních kapacit</v>
      </c>
      <c r="E17" s="152"/>
      <c r="F17" s="153"/>
      <c r="G17" s="148">
        <f>'1 7 Rek'!I21</f>
        <v>0</v>
      </c>
    </row>
    <row r="18" spans="1:7" ht="15.9" customHeight="1">
      <c r="A18" s="154" t="s">
        <v>56</v>
      </c>
      <c r="B18" s="155" t="s">
        <v>57</v>
      </c>
      <c r="C18" s="148">
        <f>'1 7 Rek'!G14</f>
        <v>0</v>
      </c>
      <c r="D18" s="101" t="str">
        <f>'1 7 Rek'!A22</f>
        <v>Mimostaveništní doprava</v>
      </c>
      <c r="E18" s="152"/>
      <c r="F18" s="153"/>
      <c r="G18" s="148">
        <f>'1 7 Rek'!I22</f>
        <v>0</v>
      </c>
    </row>
    <row r="19" spans="1:7" ht="15.9" customHeight="1">
      <c r="A19" s="156" t="s">
        <v>58</v>
      </c>
      <c r="B19" s="147"/>
      <c r="C19" s="148">
        <f>SUM(C15:C18)</f>
        <v>0</v>
      </c>
      <c r="D19" s="101" t="str">
        <f>'1 7 Rek'!A23</f>
        <v>Zařízení staveniště</v>
      </c>
      <c r="E19" s="152"/>
      <c r="F19" s="153"/>
      <c r="G19" s="148">
        <f>'1 7 Rek'!I23</f>
        <v>0</v>
      </c>
    </row>
    <row r="20" spans="1:7" ht="15.9" customHeight="1">
      <c r="A20" s="156"/>
      <c r="B20" s="147"/>
      <c r="C20" s="148"/>
      <c r="D20" s="101" t="str">
        <f>'1 7 Rek'!A24</f>
        <v>Provoz investora</v>
      </c>
      <c r="E20" s="152"/>
      <c r="F20" s="153"/>
      <c r="G20" s="148">
        <f>'1 7 Rek'!I24</f>
        <v>0</v>
      </c>
    </row>
    <row r="21" spans="1:7" ht="15.9" customHeight="1">
      <c r="A21" s="156" t="s">
        <v>29</v>
      </c>
      <c r="B21" s="147"/>
      <c r="C21" s="148">
        <f>'1 7 Rek'!I14</f>
        <v>0</v>
      </c>
      <c r="D21" s="101" t="str">
        <f>'1 7 Rek'!A25</f>
        <v>Kompletační činnost (IČD)</v>
      </c>
      <c r="E21" s="152"/>
      <c r="F21" s="153"/>
      <c r="G21" s="148">
        <f>'1 7 Rek'!I25</f>
        <v>0</v>
      </c>
    </row>
    <row r="22" spans="1:7" ht="15.9" customHeight="1">
      <c r="A22" s="157" t="s">
        <v>59</v>
      </c>
      <c r="B22" s="127"/>
      <c r="C22" s="148">
        <f>C19+C21</f>
        <v>0</v>
      </c>
      <c r="D22" s="101" t="s">
        <v>60</v>
      </c>
      <c r="E22" s="152"/>
      <c r="F22" s="153"/>
      <c r="G22" s="148">
        <f>G23-SUM(G15:G21)</f>
        <v>0</v>
      </c>
    </row>
    <row r="23" spans="1:7" ht="15.9" customHeight="1" thickBot="1">
      <c r="A23" s="309" t="s">
        <v>61</v>
      </c>
      <c r="B23" s="310"/>
      <c r="C23" s="158">
        <f>C22+G23</f>
        <v>0</v>
      </c>
      <c r="D23" s="159" t="s">
        <v>62</v>
      </c>
      <c r="E23" s="160"/>
      <c r="F23" s="161"/>
      <c r="G23" s="148">
        <f>'1 7 Rek'!H27</f>
        <v>0</v>
      </c>
    </row>
    <row r="24" spans="1:7">
      <c r="A24" s="162" t="s">
        <v>63</v>
      </c>
      <c r="B24" s="163"/>
      <c r="C24" s="164"/>
      <c r="D24" s="163" t="s">
        <v>64</v>
      </c>
      <c r="E24" s="163"/>
      <c r="F24" s="165" t="s">
        <v>65</v>
      </c>
      <c r="G24" s="166"/>
    </row>
    <row r="25" spans="1:7">
      <c r="A25" s="157" t="s">
        <v>66</v>
      </c>
      <c r="B25" s="127"/>
      <c r="C25" s="167"/>
      <c r="D25" s="127" t="s">
        <v>66</v>
      </c>
      <c r="F25" s="168" t="s">
        <v>66</v>
      </c>
      <c r="G25" s="169"/>
    </row>
    <row r="26" spans="1:7" ht="37.5" customHeight="1">
      <c r="A26" s="157" t="s">
        <v>67</v>
      </c>
      <c r="B26" s="170"/>
      <c r="C26" s="167"/>
      <c r="D26" s="127" t="s">
        <v>67</v>
      </c>
      <c r="F26" s="168" t="s">
        <v>67</v>
      </c>
      <c r="G26" s="169"/>
    </row>
    <row r="27" spans="1:7">
      <c r="A27" s="157"/>
      <c r="B27" s="171"/>
      <c r="C27" s="167"/>
      <c r="D27" s="127"/>
      <c r="F27" s="168"/>
      <c r="G27" s="169"/>
    </row>
    <row r="28" spans="1:7">
      <c r="A28" s="157" t="s">
        <v>68</v>
      </c>
      <c r="B28" s="127"/>
      <c r="C28" s="167"/>
      <c r="D28" s="168" t="s">
        <v>69</v>
      </c>
      <c r="E28" s="167"/>
      <c r="F28" s="172" t="s">
        <v>69</v>
      </c>
      <c r="G28" s="169"/>
    </row>
    <row r="29" spans="1:7" ht="69" customHeight="1">
      <c r="A29" s="157"/>
      <c r="B29" s="127"/>
      <c r="C29" s="173"/>
      <c r="D29" s="174"/>
      <c r="E29" s="173"/>
      <c r="F29" s="127"/>
      <c r="G29" s="169"/>
    </row>
    <row r="30" spans="1:7">
      <c r="A30" s="175" t="s">
        <v>11</v>
      </c>
      <c r="B30" s="176"/>
      <c r="C30" s="177">
        <v>15</v>
      </c>
      <c r="D30" s="176" t="s">
        <v>70</v>
      </c>
      <c r="E30" s="178"/>
      <c r="F30" s="311">
        <f>ROUND(C23-F32,0)</f>
        <v>0</v>
      </c>
      <c r="G30" s="312"/>
    </row>
    <row r="31" spans="1:7">
      <c r="A31" s="175" t="s">
        <v>71</v>
      </c>
      <c r="B31" s="176"/>
      <c r="C31" s="177">
        <f>C30</f>
        <v>15</v>
      </c>
      <c r="D31" s="176" t="s">
        <v>72</v>
      </c>
      <c r="E31" s="178"/>
      <c r="F31" s="311">
        <f>ROUND(PRODUCT(F30,C31/100),1)</f>
        <v>0</v>
      </c>
      <c r="G31" s="312"/>
    </row>
    <row r="32" spans="1:7">
      <c r="A32" s="175" t="s">
        <v>11</v>
      </c>
      <c r="B32" s="176"/>
      <c r="C32" s="177">
        <v>0</v>
      </c>
      <c r="D32" s="176" t="s">
        <v>72</v>
      </c>
      <c r="E32" s="178"/>
      <c r="F32" s="311">
        <v>0</v>
      </c>
      <c r="G32" s="312"/>
    </row>
    <row r="33" spans="1:8">
      <c r="A33" s="175" t="s">
        <v>71</v>
      </c>
      <c r="B33" s="179"/>
      <c r="C33" s="180">
        <f>C32</f>
        <v>0</v>
      </c>
      <c r="D33" s="176" t="s">
        <v>72</v>
      </c>
      <c r="E33" s="153"/>
      <c r="F33" s="311">
        <f>ROUND(PRODUCT(F32,C33/100),1)</f>
        <v>0</v>
      </c>
      <c r="G33" s="312"/>
    </row>
    <row r="34" spans="1:8" s="184" customFormat="1" ht="19.5" customHeight="1" thickBot="1">
      <c r="A34" s="181" t="s">
        <v>73</v>
      </c>
      <c r="B34" s="182"/>
      <c r="C34" s="182"/>
      <c r="D34" s="182"/>
      <c r="E34" s="183"/>
      <c r="F34" s="313">
        <f>CEILING(SUM(F30:F33),IF(SUM(F30:F33)&gt;=0,1,-1))</f>
        <v>0</v>
      </c>
      <c r="G34" s="314"/>
    </row>
    <row r="36" spans="1:8">
      <c r="A36" s="2" t="s">
        <v>74</v>
      </c>
      <c r="B36" s="2"/>
      <c r="C36" s="2"/>
      <c r="D36" s="2"/>
      <c r="E36" s="2"/>
      <c r="F36" s="2"/>
      <c r="G36" s="2"/>
      <c r="H36" s="1" t="s">
        <v>1</v>
      </c>
    </row>
    <row r="37" spans="1:8" ht="14.25" customHeight="1">
      <c r="A37" s="2"/>
      <c r="B37" s="305"/>
      <c r="C37" s="305"/>
      <c r="D37" s="305"/>
      <c r="E37" s="305"/>
      <c r="F37" s="305"/>
      <c r="G37" s="305"/>
      <c r="H37" s="1" t="s">
        <v>1</v>
      </c>
    </row>
    <row r="38" spans="1:8" ht="12.75" customHeight="1">
      <c r="A38" s="185"/>
      <c r="B38" s="305"/>
      <c r="C38" s="305"/>
      <c r="D38" s="305"/>
      <c r="E38" s="305"/>
      <c r="F38" s="305"/>
      <c r="G38" s="305"/>
      <c r="H38" s="1" t="s">
        <v>1</v>
      </c>
    </row>
    <row r="39" spans="1:8">
      <c r="A39" s="185"/>
      <c r="B39" s="305"/>
      <c r="C39" s="305"/>
      <c r="D39" s="305"/>
      <c r="E39" s="305"/>
      <c r="F39" s="305"/>
      <c r="G39" s="305"/>
      <c r="H39" s="1" t="s">
        <v>1</v>
      </c>
    </row>
    <row r="40" spans="1:8">
      <c r="A40" s="185"/>
      <c r="B40" s="305"/>
      <c r="C40" s="305"/>
      <c r="D40" s="305"/>
      <c r="E40" s="305"/>
      <c r="F40" s="305"/>
      <c r="G40" s="305"/>
      <c r="H40" s="1" t="s">
        <v>1</v>
      </c>
    </row>
    <row r="41" spans="1:8">
      <c r="A41" s="185"/>
      <c r="B41" s="305"/>
      <c r="C41" s="305"/>
      <c r="D41" s="305"/>
      <c r="E41" s="305"/>
      <c r="F41" s="305"/>
      <c r="G41" s="305"/>
      <c r="H41" s="1" t="s">
        <v>1</v>
      </c>
    </row>
    <row r="42" spans="1:8">
      <c r="A42" s="185"/>
      <c r="B42" s="305"/>
      <c r="C42" s="305"/>
      <c r="D42" s="305"/>
      <c r="E42" s="305"/>
      <c r="F42" s="305"/>
      <c r="G42" s="305"/>
      <c r="H42" s="1" t="s">
        <v>1</v>
      </c>
    </row>
    <row r="43" spans="1:8">
      <c r="A43" s="185"/>
      <c r="B43" s="305"/>
      <c r="C43" s="305"/>
      <c r="D43" s="305"/>
      <c r="E43" s="305"/>
      <c r="F43" s="305"/>
      <c r="G43" s="305"/>
      <c r="H43" s="1" t="s">
        <v>1</v>
      </c>
    </row>
    <row r="44" spans="1:8">
      <c r="A44" s="185"/>
      <c r="B44" s="305"/>
      <c r="C44" s="305"/>
      <c r="D44" s="305"/>
      <c r="E44" s="305"/>
      <c r="F44" s="305"/>
      <c r="G44" s="305"/>
      <c r="H44" s="1" t="s">
        <v>1</v>
      </c>
    </row>
    <row r="45" spans="1:8" ht="0.75" customHeight="1">
      <c r="A45" s="185"/>
      <c r="B45" s="305"/>
      <c r="C45" s="305"/>
      <c r="D45" s="305"/>
      <c r="E45" s="305"/>
      <c r="F45" s="305"/>
      <c r="G45" s="305"/>
      <c r="H45" s="1" t="s">
        <v>1</v>
      </c>
    </row>
    <row r="46" spans="1:8">
      <c r="B46" s="315"/>
      <c r="C46" s="315"/>
      <c r="D46" s="315"/>
      <c r="E46" s="315"/>
      <c r="F46" s="315"/>
      <c r="G46" s="315"/>
    </row>
    <row r="47" spans="1:8">
      <c r="B47" s="315"/>
      <c r="C47" s="315"/>
      <c r="D47" s="315"/>
      <c r="E47" s="315"/>
      <c r="F47" s="315"/>
      <c r="G47" s="315"/>
    </row>
    <row r="48" spans="1:8">
      <c r="B48" s="315"/>
      <c r="C48" s="315"/>
      <c r="D48" s="315"/>
      <c r="E48" s="315"/>
      <c r="F48" s="315"/>
      <c r="G48" s="315"/>
    </row>
    <row r="49" spans="2:7">
      <c r="B49" s="315"/>
      <c r="C49" s="315"/>
      <c r="D49" s="315"/>
      <c r="E49" s="315"/>
      <c r="F49" s="315"/>
      <c r="G49" s="315"/>
    </row>
    <row r="50" spans="2:7">
      <c r="B50" s="315"/>
      <c r="C50" s="315"/>
      <c r="D50" s="315"/>
      <c r="E50" s="315"/>
      <c r="F50" s="315"/>
      <c r="G50" s="315"/>
    </row>
    <row r="51" spans="2:7">
      <c r="B51" s="315"/>
      <c r="C51" s="315"/>
      <c r="D51" s="315"/>
      <c r="E51" s="315"/>
      <c r="F51" s="315"/>
      <c r="G51" s="315"/>
    </row>
    <row r="52" spans="2:7">
      <c r="B52" s="315"/>
      <c r="C52" s="315"/>
      <c r="D52" s="315"/>
      <c r="E52" s="315"/>
      <c r="F52" s="315"/>
      <c r="G52" s="315"/>
    </row>
    <row r="53" spans="2:7">
      <c r="B53" s="315"/>
      <c r="C53" s="315"/>
      <c r="D53" s="315"/>
      <c r="E53" s="315"/>
      <c r="F53" s="315"/>
      <c r="G53" s="315"/>
    </row>
    <row r="54" spans="2:7">
      <c r="B54" s="315"/>
      <c r="C54" s="315"/>
      <c r="D54" s="315"/>
      <c r="E54" s="315"/>
      <c r="F54" s="315"/>
      <c r="G54" s="315"/>
    </row>
    <row r="55" spans="2:7">
      <c r="B55" s="315"/>
      <c r="C55" s="315"/>
      <c r="D55" s="315"/>
      <c r="E55" s="315"/>
      <c r="F55" s="315"/>
      <c r="G55" s="315"/>
    </row>
  </sheetData>
  <mergeCells count="22">
    <mergeCell ref="B52:G52"/>
    <mergeCell ref="B53:G53"/>
    <mergeCell ref="B54:G54"/>
    <mergeCell ref="B55:G55"/>
    <mergeCell ref="B46:G46"/>
    <mergeCell ref="B47:G47"/>
    <mergeCell ref="B48:G48"/>
    <mergeCell ref="B49:G49"/>
    <mergeCell ref="B50:G50"/>
    <mergeCell ref="B51:G51"/>
    <mergeCell ref="B37:G45"/>
    <mergeCell ref="C8:E8"/>
    <mergeCell ref="C9:E9"/>
    <mergeCell ref="C10:E10"/>
    <mergeCell ref="C11:E11"/>
    <mergeCell ref="C12:E12"/>
    <mergeCell ref="A23:B23"/>
    <mergeCell ref="F30:G30"/>
    <mergeCell ref="F31:G31"/>
    <mergeCell ref="F32:G32"/>
    <mergeCell ref="F33:G33"/>
    <mergeCell ref="F34:G34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>
  <sheetPr codeName="List37"/>
  <dimension ref="A1:BE78"/>
  <sheetViews>
    <sheetView workbookViewId="0">
      <selection sqref="A1:B1"/>
    </sheetView>
  </sheetViews>
  <sheetFormatPr defaultColWidth="9.109375" defaultRowHeight="13.2"/>
  <cols>
    <col min="1" max="1" width="5.88671875" style="1" customWidth="1"/>
    <col min="2" max="2" width="6.109375" style="1" customWidth="1"/>
    <col min="3" max="3" width="11.44140625" style="1" customWidth="1"/>
    <col min="4" max="4" width="15.88671875" style="1" customWidth="1"/>
    <col min="5" max="5" width="11.33203125" style="1" customWidth="1"/>
    <col min="6" max="6" width="10.88671875" style="1" customWidth="1"/>
    <col min="7" max="7" width="11" style="1" customWidth="1"/>
    <col min="8" max="8" width="11.109375" style="1" customWidth="1"/>
    <col min="9" max="9" width="10.6640625" style="1" customWidth="1"/>
    <col min="10" max="16384" width="9.109375" style="1"/>
  </cols>
  <sheetData>
    <row r="1" spans="1:57" ht="13.8" thickTop="1">
      <c r="A1" s="316" t="s">
        <v>2</v>
      </c>
      <c r="B1" s="317"/>
      <c r="C1" s="186" t="s">
        <v>106</v>
      </c>
      <c r="D1" s="187"/>
      <c r="E1" s="188"/>
      <c r="F1" s="187"/>
      <c r="G1" s="189" t="s">
        <v>75</v>
      </c>
      <c r="H1" s="190">
        <v>7</v>
      </c>
      <c r="I1" s="191"/>
    </row>
    <row r="2" spans="1:57" ht="13.8" thickBot="1">
      <c r="A2" s="318" t="s">
        <v>76</v>
      </c>
      <c r="B2" s="319"/>
      <c r="C2" s="192" t="s">
        <v>107</v>
      </c>
      <c r="D2" s="193"/>
      <c r="E2" s="194"/>
      <c r="F2" s="193"/>
      <c r="G2" s="320" t="s">
        <v>1870</v>
      </c>
      <c r="H2" s="321"/>
      <c r="I2" s="322"/>
    </row>
    <row r="3" spans="1:57" ht="13.8" thickTop="1">
      <c r="F3" s="127"/>
    </row>
    <row r="4" spans="1:57" ht="19.5" customHeight="1">
      <c r="A4" s="195" t="s">
        <v>77</v>
      </c>
      <c r="B4" s="196"/>
      <c r="C4" s="196"/>
      <c r="D4" s="196"/>
      <c r="E4" s="197"/>
      <c r="F4" s="196"/>
      <c r="G4" s="196"/>
      <c r="H4" s="196"/>
      <c r="I4" s="196"/>
    </row>
    <row r="5" spans="1:57" ht="13.8" thickBot="1"/>
    <row r="6" spans="1:57" s="127" customFormat="1" ht="13.8" thickBot="1">
      <c r="A6" s="198"/>
      <c r="B6" s="199" t="s">
        <v>78</v>
      </c>
      <c r="C6" s="199"/>
      <c r="D6" s="200"/>
      <c r="E6" s="201" t="s">
        <v>25</v>
      </c>
      <c r="F6" s="202" t="s">
        <v>26</v>
      </c>
      <c r="G6" s="202" t="s">
        <v>27</v>
      </c>
      <c r="H6" s="202" t="s">
        <v>28</v>
      </c>
      <c r="I6" s="203" t="s">
        <v>29</v>
      </c>
    </row>
    <row r="7" spans="1:57" s="127" customFormat="1">
      <c r="A7" s="291" t="str">
        <f>'1 7 Pol'!B7</f>
        <v>1</v>
      </c>
      <c r="B7" s="62" t="str">
        <f>'1 7 Pol'!C7</f>
        <v>Zemní práce</v>
      </c>
      <c r="D7" s="204"/>
      <c r="E7" s="292">
        <f>'1 7 Pol'!BA30</f>
        <v>0</v>
      </c>
      <c r="F7" s="293">
        <f>'1 7 Pol'!BB30</f>
        <v>0</v>
      </c>
      <c r="G7" s="293">
        <f>'1 7 Pol'!BC30</f>
        <v>0</v>
      </c>
      <c r="H7" s="293">
        <f>'1 7 Pol'!BD30</f>
        <v>0</v>
      </c>
      <c r="I7" s="294">
        <f>'1 7 Pol'!BE30</f>
        <v>0</v>
      </c>
    </row>
    <row r="8" spans="1:57" s="127" customFormat="1">
      <c r="A8" s="291" t="str">
        <f>'1 7 Pol'!B31</f>
        <v>45</v>
      </c>
      <c r="B8" s="62" t="str">
        <f>'1 7 Pol'!C31</f>
        <v>Podkladní a vedlejší konstrukce</v>
      </c>
      <c r="D8" s="204"/>
      <c r="E8" s="292">
        <f>'1 7 Pol'!BA34</f>
        <v>0</v>
      </c>
      <c r="F8" s="293">
        <f>'1 7 Pol'!BB34</f>
        <v>0</v>
      </c>
      <c r="G8" s="293">
        <f>'1 7 Pol'!BC34</f>
        <v>0</v>
      </c>
      <c r="H8" s="293">
        <f>'1 7 Pol'!BD34</f>
        <v>0</v>
      </c>
      <c r="I8" s="294">
        <f>'1 7 Pol'!BE34</f>
        <v>0</v>
      </c>
    </row>
    <row r="9" spans="1:57" s="127" customFormat="1">
      <c r="A9" s="291" t="str">
        <f>'1 7 Pol'!B35</f>
        <v>8</v>
      </c>
      <c r="B9" s="62" t="str">
        <f>'1 7 Pol'!C35</f>
        <v>Trubní vedení</v>
      </c>
      <c r="D9" s="204"/>
      <c r="E9" s="292">
        <f>'1 7 Pol'!BA39</f>
        <v>0</v>
      </c>
      <c r="F9" s="293">
        <f>'1 7 Pol'!BB39</f>
        <v>0</v>
      </c>
      <c r="G9" s="293">
        <f>'1 7 Pol'!BC39</f>
        <v>0</v>
      </c>
      <c r="H9" s="293">
        <f>'1 7 Pol'!BD39</f>
        <v>0</v>
      </c>
      <c r="I9" s="294">
        <f>'1 7 Pol'!BE39</f>
        <v>0</v>
      </c>
    </row>
    <row r="10" spans="1:57" s="127" customFormat="1">
      <c r="A10" s="291" t="str">
        <f>'1 7 Pol'!B40</f>
        <v>87</v>
      </c>
      <c r="B10" s="62" t="str">
        <f>'1 7 Pol'!C40</f>
        <v>Potrubí z trub z plastických hmot</v>
      </c>
      <c r="D10" s="204"/>
      <c r="E10" s="292">
        <f>'1 7 Pol'!BA48</f>
        <v>0</v>
      </c>
      <c r="F10" s="293">
        <f>'1 7 Pol'!BB48</f>
        <v>0</v>
      </c>
      <c r="G10" s="293">
        <f>'1 7 Pol'!BC48</f>
        <v>0</v>
      </c>
      <c r="H10" s="293">
        <f>'1 7 Pol'!BD48</f>
        <v>0</v>
      </c>
      <c r="I10" s="294">
        <f>'1 7 Pol'!BE48</f>
        <v>0</v>
      </c>
    </row>
    <row r="11" spans="1:57" s="127" customFormat="1">
      <c r="A11" s="291" t="str">
        <f>'1 7 Pol'!B49</f>
        <v>99</v>
      </c>
      <c r="B11" s="62" t="str">
        <f>'1 7 Pol'!C49</f>
        <v>Staveništní přesun hmot</v>
      </c>
      <c r="D11" s="204"/>
      <c r="E11" s="292">
        <f>'1 7 Pol'!BA51</f>
        <v>0</v>
      </c>
      <c r="F11" s="293">
        <f>'1 7 Pol'!BB51</f>
        <v>0</v>
      </c>
      <c r="G11" s="293">
        <f>'1 7 Pol'!BC51</f>
        <v>0</v>
      </c>
      <c r="H11" s="293">
        <f>'1 7 Pol'!BD51</f>
        <v>0</v>
      </c>
      <c r="I11" s="294">
        <f>'1 7 Pol'!BE51</f>
        <v>0</v>
      </c>
    </row>
    <row r="12" spans="1:57" s="127" customFormat="1">
      <c r="A12" s="291" t="str">
        <f>'1 7 Pol'!B52</f>
        <v>M23</v>
      </c>
      <c r="B12" s="62" t="str">
        <f>'1 7 Pol'!C52</f>
        <v>Montáže potrubí</v>
      </c>
      <c r="D12" s="204"/>
      <c r="E12" s="292">
        <f>'1 7 Pol'!BA56</f>
        <v>0</v>
      </c>
      <c r="F12" s="293">
        <f>'1 7 Pol'!BB56</f>
        <v>0</v>
      </c>
      <c r="G12" s="293">
        <f>'1 7 Pol'!BC56</f>
        <v>0</v>
      </c>
      <c r="H12" s="293">
        <f>'1 7 Pol'!BD56</f>
        <v>0</v>
      </c>
      <c r="I12" s="294">
        <f>'1 7 Pol'!BE56</f>
        <v>0</v>
      </c>
    </row>
    <row r="13" spans="1:57" s="127" customFormat="1" ht="13.8" thickBot="1">
      <c r="A13" s="291" t="str">
        <f>'1 7 Pol'!B57</f>
        <v>M46</v>
      </c>
      <c r="B13" s="62" t="str">
        <f>'1 7 Pol'!C57</f>
        <v>Zemní práce při montážích</v>
      </c>
      <c r="D13" s="204"/>
      <c r="E13" s="292">
        <f>'1 7 Pol'!BA59</f>
        <v>0</v>
      </c>
      <c r="F13" s="293">
        <f>'1 7 Pol'!BB59</f>
        <v>0</v>
      </c>
      <c r="G13" s="293">
        <f>'1 7 Pol'!BC59</f>
        <v>0</v>
      </c>
      <c r="H13" s="293">
        <f>'1 7 Pol'!BD59</f>
        <v>0</v>
      </c>
      <c r="I13" s="294">
        <f>'1 7 Pol'!BE59</f>
        <v>0</v>
      </c>
    </row>
    <row r="14" spans="1:57" s="14" customFormat="1" ht="13.8" thickBot="1">
      <c r="A14" s="205"/>
      <c r="B14" s="206" t="s">
        <v>79</v>
      </c>
      <c r="C14" s="206"/>
      <c r="D14" s="207"/>
      <c r="E14" s="208">
        <f>SUM(E7:E13)</f>
        <v>0</v>
      </c>
      <c r="F14" s="209">
        <f>SUM(F7:F13)</f>
        <v>0</v>
      </c>
      <c r="G14" s="209">
        <f>SUM(G7:G13)</f>
        <v>0</v>
      </c>
      <c r="H14" s="209">
        <f>SUM(H7:H13)</f>
        <v>0</v>
      </c>
      <c r="I14" s="210">
        <f>SUM(I7:I13)</f>
        <v>0</v>
      </c>
    </row>
    <row r="15" spans="1:57">
      <c r="A15" s="127"/>
      <c r="B15" s="127"/>
      <c r="C15" s="127"/>
      <c r="D15" s="127"/>
      <c r="E15" s="127"/>
      <c r="F15" s="127"/>
      <c r="G15" s="127"/>
      <c r="H15" s="127"/>
      <c r="I15" s="127"/>
    </row>
    <row r="16" spans="1:57" ht="19.5" customHeight="1">
      <c r="A16" s="196" t="s">
        <v>80</v>
      </c>
      <c r="B16" s="196"/>
      <c r="C16" s="196"/>
      <c r="D16" s="196"/>
      <c r="E16" s="196"/>
      <c r="F16" s="196"/>
      <c r="G16" s="211"/>
      <c r="H16" s="196"/>
      <c r="I16" s="196"/>
      <c r="BA16" s="133"/>
      <c r="BB16" s="133"/>
      <c r="BC16" s="133"/>
      <c r="BD16" s="133"/>
      <c r="BE16" s="133"/>
    </row>
    <row r="17" spans="1:53" ht="13.8" thickBot="1"/>
    <row r="18" spans="1:53">
      <c r="A18" s="162" t="s">
        <v>81</v>
      </c>
      <c r="B18" s="163"/>
      <c r="C18" s="163"/>
      <c r="D18" s="212"/>
      <c r="E18" s="213" t="s">
        <v>82</v>
      </c>
      <c r="F18" s="214" t="s">
        <v>12</v>
      </c>
      <c r="G18" s="215" t="s">
        <v>83</v>
      </c>
      <c r="H18" s="216"/>
      <c r="I18" s="217" t="s">
        <v>82</v>
      </c>
    </row>
    <row r="19" spans="1:53">
      <c r="A19" s="156" t="s">
        <v>1321</v>
      </c>
      <c r="B19" s="147"/>
      <c r="C19" s="147"/>
      <c r="D19" s="218"/>
      <c r="E19" s="219"/>
      <c r="F19" s="220"/>
      <c r="G19" s="221">
        <v>0</v>
      </c>
      <c r="H19" s="222"/>
      <c r="I19" s="223">
        <f t="shared" ref="I19:I26" si="0">E19+F19*G19/100</f>
        <v>0</v>
      </c>
      <c r="BA19" s="1">
        <v>0</v>
      </c>
    </row>
    <row r="20" spans="1:53">
      <c r="A20" s="156" t="s">
        <v>1322</v>
      </c>
      <c r="B20" s="147"/>
      <c r="C20" s="147"/>
      <c r="D20" s="218"/>
      <c r="E20" s="219"/>
      <c r="F20" s="220"/>
      <c r="G20" s="221">
        <v>0</v>
      </c>
      <c r="H20" s="222"/>
      <c r="I20" s="223">
        <f t="shared" si="0"/>
        <v>0</v>
      </c>
      <c r="BA20" s="1">
        <v>0</v>
      </c>
    </row>
    <row r="21" spans="1:53">
      <c r="A21" s="156" t="s">
        <v>1323</v>
      </c>
      <c r="B21" s="147"/>
      <c r="C21" s="147"/>
      <c r="D21" s="218"/>
      <c r="E21" s="219"/>
      <c r="F21" s="220"/>
      <c r="G21" s="221">
        <v>0</v>
      </c>
      <c r="H21" s="222"/>
      <c r="I21" s="223">
        <f t="shared" si="0"/>
        <v>0</v>
      </c>
      <c r="BA21" s="1">
        <v>0</v>
      </c>
    </row>
    <row r="22" spans="1:53">
      <c r="A22" s="156" t="s">
        <v>1324</v>
      </c>
      <c r="B22" s="147"/>
      <c r="C22" s="147"/>
      <c r="D22" s="218"/>
      <c r="E22" s="219"/>
      <c r="F22" s="220"/>
      <c r="G22" s="221">
        <v>0</v>
      </c>
      <c r="H22" s="222"/>
      <c r="I22" s="223">
        <f t="shared" si="0"/>
        <v>0</v>
      </c>
      <c r="BA22" s="1">
        <v>0</v>
      </c>
    </row>
    <row r="23" spans="1:53">
      <c r="A23" s="156" t="s">
        <v>1325</v>
      </c>
      <c r="B23" s="147"/>
      <c r="C23" s="147"/>
      <c r="D23" s="218"/>
      <c r="E23" s="219"/>
      <c r="F23" s="220"/>
      <c r="G23" s="221">
        <v>0</v>
      </c>
      <c r="H23" s="222"/>
      <c r="I23" s="223">
        <f t="shared" si="0"/>
        <v>0</v>
      </c>
      <c r="BA23" s="1">
        <v>1</v>
      </c>
    </row>
    <row r="24" spans="1:53">
      <c r="A24" s="156" t="s">
        <v>1326</v>
      </c>
      <c r="B24" s="147"/>
      <c r="C24" s="147"/>
      <c r="D24" s="218"/>
      <c r="E24" s="219"/>
      <c r="F24" s="220"/>
      <c r="G24" s="221">
        <v>0</v>
      </c>
      <c r="H24" s="222"/>
      <c r="I24" s="223">
        <f t="shared" si="0"/>
        <v>0</v>
      </c>
      <c r="BA24" s="1">
        <v>1</v>
      </c>
    </row>
    <row r="25" spans="1:53">
      <c r="A25" s="156" t="s">
        <v>1327</v>
      </c>
      <c r="B25" s="147"/>
      <c r="C25" s="147"/>
      <c r="D25" s="218"/>
      <c r="E25" s="219"/>
      <c r="F25" s="220"/>
      <c r="G25" s="221">
        <v>0</v>
      </c>
      <c r="H25" s="222"/>
      <c r="I25" s="223">
        <f t="shared" si="0"/>
        <v>0</v>
      </c>
      <c r="BA25" s="1">
        <v>2</v>
      </c>
    </row>
    <row r="26" spans="1:53">
      <c r="A26" s="156" t="s">
        <v>1328</v>
      </c>
      <c r="B26" s="147"/>
      <c r="C26" s="147"/>
      <c r="D26" s="218"/>
      <c r="E26" s="219"/>
      <c r="F26" s="220"/>
      <c r="G26" s="221">
        <v>0</v>
      </c>
      <c r="H26" s="222"/>
      <c r="I26" s="223">
        <f t="shared" si="0"/>
        <v>0</v>
      </c>
      <c r="BA26" s="1">
        <v>2</v>
      </c>
    </row>
    <row r="27" spans="1:53" ht="13.8" thickBot="1">
      <c r="A27" s="224"/>
      <c r="B27" s="225" t="s">
        <v>84</v>
      </c>
      <c r="C27" s="226"/>
      <c r="D27" s="227"/>
      <c r="E27" s="228"/>
      <c r="F27" s="229"/>
      <c r="G27" s="229"/>
      <c r="H27" s="323">
        <f>SUM(I19:I26)</f>
        <v>0</v>
      </c>
      <c r="I27" s="324"/>
    </row>
    <row r="29" spans="1:53">
      <c r="B29" s="14"/>
      <c r="F29" s="230"/>
      <c r="G29" s="231"/>
      <c r="H29" s="231"/>
      <c r="I29" s="46"/>
    </row>
    <row r="30" spans="1:53">
      <c r="F30" s="230"/>
      <c r="G30" s="231"/>
      <c r="H30" s="231"/>
      <c r="I30" s="46"/>
    </row>
    <row r="31" spans="1:53">
      <c r="F31" s="230"/>
      <c r="G31" s="231"/>
      <c r="H31" s="231"/>
      <c r="I31" s="46"/>
    </row>
    <row r="32" spans="1:53">
      <c r="F32" s="230"/>
      <c r="G32" s="231"/>
      <c r="H32" s="231"/>
      <c r="I32" s="46"/>
    </row>
    <row r="33" spans="6:9">
      <c r="F33" s="230"/>
      <c r="G33" s="231"/>
      <c r="H33" s="231"/>
      <c r="I33" s="46"/>
    </row>
    <row r="34" spans="6:9">
      <c r="F34" s="230"/>
      <c r="G34" s="231"/>
      <c r="H34" s="231"/>
      <c r="I34" s="46"/>
    </row>
    <row r="35" spans="6:9">
      <c r="F35" s="230"/>
      <c r="G35" s="231"/>
      <c r="H35" s="231"/>
      <c r="I35" s="46"/>
    </row>
    <row r="36" spans="6:9">
      <c r="F36" s="230"/>
      <c r="G36" s="231"/>
      <c r="H36" s="231"/>
      <c r="I36" s="46"/>
    </row>
    <row r="37" spans="6:9">
      <c r="F37" s="230"/>
      <c r="G37" s="231"/>
      <c r="H37" s="231"/>
      <c r="I37" s="46"/>
    </row>
    <row r="38" spans="6:9">
      <c r="F38" s="230"/>
      <c r="G38" s="231"/>
      <c r="H38" s="231"/>
      <c r="I38" s="46"/>
    </row>
    <row r="39" spans="6:9">
      <c r="F39" s="230"/>
      <c r="G39" s="231"/>
      <c r="H39" s="231"/>
      <c r="I39" s="46"/>
    </row>
    <row r="40" spans="6:9">
      <c r="F40" s="230"/>
      <c r="G40" s="231"/>
      <c r="H40" s="231"/>
      <c r="I40" s="46"/>
    </row>
    <row r="41" spans="6:9">
      <c r="F41" s="230"/>
      <c r="G41" s="231"/>
      <c r="H41" s="231"/>
      <c r="I41" s="46"/>
    </row>
    <row r="42" spans="6:9">
      <c r="F42" s="230"/>
      <c r="G42" s="231"/>
      <c r="H42" s="231"/>
      <c r="I42" s="46"/>
    </row>
    <row r="43" spans="6:9">
      <c r="F43" s="230"/>
      <c r="G43" s="231"/>
      <c r="H43" s="231"/>
      <c r="I43" s="46"/>
    </row>
    <row r="44" spans="6:9">
      <c r="F44" s="230"/>
      <c r="G44" s="231"/>
      <c r="H44" s="231"/>
      <c r="I44" s="46"/>
    </row>
    <row r="45" spans="6:9">
      <c r="F45" s="230"/>
      <c r="G45" s="231"/>
      <c r="H45" s="231"/>
      <c r="I45" s="46"/>
    </row>
    <row r="46" spans="6:9">
      <c r="F46" s="230"/>
      <c r="G46" s="231"/>
      <c r="H46" s="231"/>
      <c r="I46" s="46"/>
    </row>
    <row r="47" spans="6:9">
      <c r="F47" s="230"/>
      <c r="G47" s="231"/>
      <c r="H47" s="231"/>
      <c r="I47" s="46"/>
    </row>
    <row r="48" spans="6:9">
      <c r="F48" s="230"/>
      <c r="G48" s="231"/>
      <c r="H48" s="231"/>
      <c r="I48" s="46"/>
    </row>
    <row r="49" spans="6:9">
      <c r="F49" s="230"/>
      <c r="G49" s="231"/>
      <c r="H49" s="231"/>
      <c r="I49" s="46"/>
    </row>
    <row r="50" spans="6:9">
      <c r="F50" s="230"/>
      <c r="G50" s="231"/>
      <c r="H50" s="231"/>
      <c r="I50" s="46"/>
    </row>
    <row r="51" spans="6:9">
      <c r="F51" s="230"/>
      <c r="G51" s="231"/>
      <c r="H51" s="231"/>
      <c r="I51" s="46"/>
    </row>
    <row r="52" spans="6:9">
      <c r="F52" s="230"/>
      <c r="G52" s="231"/>
      <c r="H52" s="231"/>
      <c r="I52" s="46"/>
    </row>
    <row r="53" spans="6:9">
      <c r="F53" s="230"/>
      <c r="G53" s="231"/>
      <c r="H53" s="231"/>
      <c r="I53" s="46"/>
    </row>
    <row r="54" spans="6:9">
      <c r="F54" s="230"/>
      <c r="G54" s="231"/>
      <c r="H54" s="231"/>
      <c r="I54" s="46"/>
    </row>
    <row r="55" spans="6:9">
      <c r="F55" s="230"/>
      <c r="G55" s="231"/>
      <c r="H55" s="231"/>
      <c r="I55" s="46"/>
    </row>
    <row r="56" spans="6:9">
      <c r="F56" s="230"/>
      <c r="G56" s="231"/>
      <c r="H56" s="231"/>
      <c r="I56" s="46"/>
    </row>
    <row r="57" spans="6:9">
      <c r="F57" s="230"/>
      <c r="G57" s="231"/>
      <c r="H57" s="231"/>
      <c r="I57" s="46"/>
    </row>
    <row r="58" spans="6:9">
      <c r="F58" s="230"/>
      <c r="G58" s="231"/>
      <c r="H58" s="231"/>
      <c r="I58" s="46"/>
    </row>
    <row r="59" spans="6:9">
      <c r="F59" s="230"/>
      <c r="G59" s="231"/>
      <c r="H59" s="231"/>
      <c r="I59" s="46"/>
    </row>
    <row r="60" spans="6:9">
      <c r="F60" s="230"/>
      <c r="G60" s="231"/>
      <c r="H60" s="231"/>
      <c r="I60" s="46"/>
    </row>
    <row r="61" spans="6:9">
      <c r="F61" s="230"/>
      <c r="G61" s="231"/>
      <c r="H61" s="231"/>
      <c r="I61" s="46"/>
    </row>
    <row r="62" spans="6:9">
      <c r="F62" s="230"/>
      <c r="G62" s="231"/>
      <c r="H62" s="231"/>
      <c r="I62" s="46"/>
    </row>
    <row r="63" spans="6:9">
      <c r="F63" s="230"/>
      <c r="G63" s="231"/>
      <c r="H63" s="231"/>
      <c r="I63" s="46"/>
    </row>
    <row r="64" spans="6:9">
      <c r="F64" s="230"/>
      <c r="G64" s="231"/>
      <c r="H64" s="231"/>
      <c r="I64" s="46"/>
    </row>
    <row r="65" spans="6:9">
      <c r="F65" s="230"/>
      <c r="G65" s="231"/>
      <c r="H65" s="231"/>
      <c r="I65" s="46"/>
    </row>
    <row r="66" spans="6:9">
      <c r="F66" s="230"/>
      <c r="G66" s="231"/>
      <c r="H66" s="231"/>
      <c r="I66" s="46"/>
    </row>
    <row r="67" spans="6:9">
      <c r="F67" s="230"/>
      <c r="G67" s="231"/>
      <c r="H67" s="231"/>
      <c r="I67" s="46"/>
    </row>
    <row r="68" spans="6:9">
      <c r="F68" s="230"/>
      <c r="G68" s="231"/>
      <c r="H68" s="231"/>
      <c r="I68" s="46"/>
    </row>
    <row r="69" spans="6:9">
      <c r="F69" s="230"/>
      <c r="G69" s="231"/>
      <c r="H69" s="231"/>
      <c r="I69" s="46"/>
    </row>
    <row r="70" spans="6:9">
      <c r="F70" s="230"/>
      <c r="G70" s="231"/>
      <c r="H70" s="231"/>
      <c r="I70" s="46"/>
    </row>
    <row r="71" spans="6:9">
      <c r="F71" s="230"/>
      <c r="G71" s="231"/>
      <c r="H71" s="231"/>
      <c r="I71" s="46"/>
    </row>
    <row r="72" spans="6:9">
      <c r="F72" s="230"/>
      <c r="G72" s="231"/>
      <c r="H72" s="231"/>
      <c r="I72" s="46"/>
    </row>
    <row r="73" spans="6:9">
      <c r="F73" s="230"/>
      <c r="G73" s="231"/>
      <c r="H73" s="231"/>
      <c r="I73" s="46"/>
    </row>
    <row r="74" spans="6:9">
      <c r="F74" s="230"/>
      <c r="G74" s="231"/>
      <c r="H74" s="231"/>
      <c r="I74" s="46"/>
    </row>
    <row r="75" spans="6:9">
      <c r="F75" s="230"/>
      <c r="G75" s="231"/>
      <c r="H75" s="231"/>
      <c r="I75" s="46"/>
    </row>
    <row r="76" spans="6:9">
      <c r="F76" s="230"/>
      <c r="G76" s="231"/>
      <c r="H76" s="231"/>
      <c r="I76" s="46"/>
    </row>
    <row r="77" spans="6:9">
      <c r="F77" s="230"/>
      <c r="G77" s="231"/>
      <c r="H77" s="231"/>
      <c r="I77" s="46"/>
    </row>
    <row r="78" spans="6:9">
      <c r="F78" s="230"/>
      <c r="G78" s="231"/>
      <c r="H78" s="231"/>
      <c r="I78" s="46"/>
    </row>
  </sheetData>
  <mergeCells count="4">
    <mergeCell ref="A1:B1"/>
    <mergeCell ref="A2:B2"/>
    <mergeCell ref="G2:I2"/>
    <mergeCell ref="H27:I27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>
  <sheetPr codeName="List8"/>
  <dimension ref="A1:CB132"/>
  <sheetViews>
    <sheetView showGridLines="0" showZeros="0" zoomScaleSheetLayoutView="100" workbookViewId="0">
      <selection activeCell="B10" sqref="B10"/>
    </sheetView>
  </sheetViews>
  <sheetFormatPr defaultColWidth="9.109375" defaultRowHeight="13.2"/>
  <cols>
    <col min="1" max="1" width="4.44140625" style="232" customWidth="1"/>
    <col min="2" max="2" width="11.5546875" style="232" customWidth="1"/>
    <col min="3" max="3" width="40.44140625" style="232" customWidth="1"/>
    <col min="4" max="4" width="5.5546875" style="232" customWidth="1"/>
    <col min="5" max="5" width="8.5546875" style="240" customWidth="1"/>
    <col min="6" max="6" width="9.88671875" style="232" customWidth="1"/>
    <col min="7" max="7" width="13.88671875" style="232" customWidth="1"/>
    <col min="8" max="8" width="11.6640625" style="232" hidden="1" customWidth="1"/>
    <col min="9" max="9" width="11.5546875" style="232" hidden="1" customWidth="1"/>
    <col min="10" max="10" width="11" style="232" hidden="1" customWidth="1"/>
    <col min="11" max="11" width="10.44140625" style="232" hidden="1" customWidth="1"/>
    <col min="12" max="12" width="75.44140625" style="232" customWidth="1"/>
    <col min="13" max="13" width="45.33203125" style="232" customWidth="1"/>
    <col min="14" max="16384" width="9.109375" style="232"/>
  </cols>
  <sheetData>
    <row r="1" spans="1:80" ht="15.6">
      <c r="A1" s="328" t="s">
        <v>103</v>
      </c>
      <c r="B1" s="328"/>
      <c r="C1" s="328"/>
      <c r="D1" s="328"/>
      <c r="E1" s="328"/>
      <c r="F1" s="328"/>
      <c r="G1" s="328"/>
    </row>
    <row r="2" spans="1:80" ht="14.25" customHeight="1" thickBot="1">
      <c r="B2" s="233"/>
      <c r="C2" s="234"/>
      <c r="D2" s="234"/>
      <c r="E2" s="235"/>
      <c r="F2" s="234"/>
      <c r="G2" s="234"/>
    </row>
    <row r="3" spans="1:80" ht="13.8" thickTop="1">
      <c r="A3" s="316" t="s">
        <v>2</v>
      </c>
      <c r="B3" s="317"/>
      <c r="C3" s="186" t="s">
        <v>106</v>
      </c>
      <c r="D3" s="187"/>
      <c r="E3" s="236" t="s">
        <v>85</v>
      </c>
      <c r="F3" s="237">
        <f>'1 7 Rek'!H1</f>
        <v>7</v>
      </c>
      <c r="G3" s="238"/>
    </row>
    <row r="4" spans="1:80" ht="13.8" thickBot="1">
      <c r="A4" s="329" t="s">
        <v>76</v>
      </c>
      <c r="B4" s="319"/>
      <c r="C4" s="192" t="s">
        <v>107</v>
      </c>
      <c r="D4" s="193"/>
      <c r="E4" s="330" t="str">
        <f>'1 7 Rek'!G2</f>
        <v>Přípojka vodovodu</v>
      </c>
      <c r="F4" s="331"/>
      <c r="G4" s="332"/>
    </row>
    <row r="5" spans="1:80" ht="13.8" thickTop="1">
      <c r="A5" s="239"/>
      <c r="G5" s="241"/>
    </row>
    <row r="6" spans="1:80" ht="27" customHeight="1">
      <c r="A6" s="242" t="s">
        <v>86</v>
      </c>
      <c r="B6" s="243" t="s">
        <v>87</v>
      </c>
      <c r="C6" s="243" t="s">
        <v>88</v>
      </c>
      <c r="D6" s="243" t="s">
        <v>89</v>
      </c>
      <c r="E6" s="244" t="s">
        <v>90</v>
      </c>
      <c r="F6" s="243" t="s">
        <v>91</v>
      </c>
      <c r="G6" s="245" t="s">
        <v>92</v>
      </c>
      <c r="H6" s="246" t="s">
        <v>93</v>
      </c>
      <c r="I6" s="246" t="s">
        <v>94</v>
      </c>
      <c r="J6" s="246" t="s">
        <v>95</v>
      </c>
      <c r="K6" s="246" t="s">
        <v>96</v>
      </c>
    </row>
    <row r="7" spans="1:80">
      <c r="A7" s="247" t="s">
        <v>97</v>
      </c>
      <c r="B7" s="248" t="s">
        <v>98</v>
      </c>
      <c r="C7" s="249" t="s">
        <v>99</v>
      </c>
      <c r="D7" s="250"/>
      <c r="E7" s="251"/>
      <c r="F7" s="251"/>
      <c r="G7" s="252"/>
      <c r="H7" s="253"/>
      <c r="I7" s="254"/>
      <c r="J7" s="255"/>
      <c r="K7" s="256"/>
      <c r="O7" s="257">
        <v>1</v>
      </c>
    </row>
    <row r="8" spans="1:80">
      <c r="A8" s="258">
        <v>1</v>
      </c>
      <c r="B8" s="259" t="s">
        <v>1794</v>
      </c>
      <c r="C8" s="260" t="s">
        <v>1795</v>
      </c>
      <c r="D8" s="261" t="s">
        <v>118</v>
      </c>
      <c r="E8" s="262">
        <v>12</v>
      </c>
      <c r="F8" s="262">
        <v>0</v>
      </c>
      <c r="G8" s="263">
        <f>E8*F8</f>
        <v>0</v>
      </c>
      <c r="H8" s="264">
        <v>0</v>
      </c>
      <c r="I8" s="265">
        <f>E8*H8</f>
        <v>0</v>
      </c>
      <c r="J8" s="264">
        <v>0</v>
      </c>
      <c r="K8" s="265">
        <f>E8*J8</f>
        <v>0</v>
      </c>
      <c r="O8" s="257">
        <v>2</v>
      </c>
      <c r="AA8" s="232">
        <v>1</v>
      </c>
      <c r="AB8" s="232">
        <v>1</v>
      </c>
      <c r="AC8" s="232">
        <v>1</v>
      </c>
      <c r="AZ8" s="232">
        <v>1</v>
      </c>
      <c r="BA8" s="232">
        <f>IF(AZ8=1,G8,0)</f>
        <v>0</v>
      </c>
      <c r="BB8" s="232">
        <f>IF(AZ8=2,G8,0)</f>
        <v>0</v>
      </c>
      <c r="BC8" s="232">
        <f>IF(AZ8=3,G8,0)</f>
        <v>0</v>
      </c>
      <c r="BD8" s="232">
        <f>IF(AZ8=4,G8,0)</f>
        <v>0</v>
      </c>
      <c r="BE8" s="232">
        <f>IF(AZ8=5,G8,0)</f>
        <v>0</v>
      </c>
      <c r="CA8" s="257">
        <v>1</v>
      </c>
      <c r="CB8" s="257">
        <v>1</v>
      </c>
    </row>
    <row r="9" spans="1:80">
      <c r="A9" s="266"/>
      <c r="B9" s="269"/>
      <c r="C9" s="325" t="s">
        <v>1871</v>
      </c>
      <c r="D9" s="326"/>
      <c r="E9" s="270">
        <v>12</v>
      </c>
      <c r="F9" s="271"/>
      <c r="G9" s="272"/>
      <c r="H9" s="273"/>
      <c r="I9" s="267"/>
      <c r="J9" s="274"/>
      <c r="K9" s="267"/>
      <c r="M9" s="268" t="s">
        <v>1871</v>
      </c>
      <c r="O9" s="257"/>
    </row>
    <row r="10" spans="1:80">
      <c r="A10" s="258">
        <v>2</v>
      </c>
      <c r="B10" s="259" t="s">
        <v>1797</v>
      </c>
      <c r="C10" s="260" t="s">
        <v>1798</v>
      </c>
      <c r="D10" s="261" t="s">
        <v>118</v>
      </c>
      <c r="E10" s="262">
        <v>4.8</v>
      </c>
      <c r="F10" s="262">
        <v>0</v>
      </c>
      <c r="G10" s="263">
        <f>E10*F10</f>
        <v>0</v>
      </c>
      <c r="H10" s="264">
        <v>0</v>
      </c>
      <c r="I10" s="265">
        <f>E10*H10</f>
        <v>0</v>
      </c>
      <c r="J10" s="264">
        <v>0</v>
      </c>
      <c r="K10" s="265">
        <f>E10*J10</f>
        <v>0</v>
      </c>
      <c r="O10" s="257">
        <v>2</v>
      </c>
      <c r="AA10" s="232">
        <v>1</v>
      </c>
      <c r="AB10" s="232">
        <v>1</v>
      </c>
      <c r="AC10" s="232">
        <v>1</v>
      </c>
      <c r="AZ10" s="232">
        <v>1</v>
      </c>
      <c r="BA10" s="232">
        <f>IF(AZ10=1,G10,0)</f>
        <v>0</v>
      </c>
      <c r="BB10" s="232">
        <f>IF(AZ10=2,G10,0)</f>
        <v>0</v>
      </c>
      <c r="BC10" s="232">
        <f>IF(AZ10=3,G10,0)</f>
        <v>0</v>
      </c>
      <c r="BD10" s="232">
        <f>IF(AZ10=4,G10,0)</f>
        <v>0</v>
      </c>
      <c r="BE10" s="232">
        <f>IF(AZ10=5,G10,0)</f>
        <v>0</v>
      </c>
      <c r="CA10" s="257">
        <v>1</v>
      </c>
      <c r="CB10" s="257">
        <v>1</v>
      </c>
    </row>
    <row r="11" spans="1:80">
      <c r="A11" s="266"/>
      <c r="B11" s="269"/>
      <c r="C11" s="325" t="s">
        <v>1872</v>
      </c>
      <c r="D11" s="326"/>
      <c r="E11" s="270">
        <v>4.8</v>
      </c>
      <c r="F11" s="271"/>
      <c r="G11" s="272"/>
      <c r="H11" s="273"/>
      <c r="I11" s="267"/>
      <c r="J11" s="274"/>
      <c r="K11" s="267"/>
      <c r="M11" s="268" t="s">
        <v>1872</v>
      </c>
      <c r="O11" s="257"/>
    </row>
    <row r="12" spans="1:80">
      <c r="A12" s="258">
        <v>3</v>
      </c>
      <c r="B12" s="259" t="s">
        <v>1800</v>
      </c>
      <c r="C12" s="260" t="s">
        <v>1801</v>
      </c>
      <c r="D12" s="261" t="s">
        <v>112</v>
      </c>
      <c r="E12" s="262">
        <v>40</v>
      </c>
      <c r="F12" s="262">
        <v>0</v>
      </c>
      <c r="G12" s="263">
        <f>E12*F12</f>
        <v>0</v>
      </c>
      <c r="H12" s="264">
        <v>0</v>
      </c>
      <c r="I12" s="265">
        <f>E12*H12</f>
        <v>0</v>
      </c>
      <c r="J12" s="264">
        <v>0</v>
      </c>
      <c r="K12" s="265">
        <f>E12*J12</f>
        <v>0</v>
      </c>
      <c r="O12" s="257">
        <v>2</v>
      </c>
      <c r="AA12" s="232">
        <v>1</v>
      </c>
      <c r="AB12" s="232">
        <v>1</v>
      </c>
      <c r="AC12" s="232">
        <v>1</v>
      </c>
      <c r="AZ12" s="232">
        <v>1</v>
      </c>
      <c r="BA12" s="232">
        <f>IF(AZ12=1,G12,0)</f>
        <v>0</v>
      </c>
      <c r="BB12" s="232">
        <f>IF(AZ12=2,G12,0)</f>
        <v>0</v>
      </c>
      <c r="BC12" s="232">
        <f>IF(AZ12=3,G12,0)</f>
        <v>0</v>
      </c>
      <c r="BD12" s="232">
        <f>IF(AZ12=4,G12,0)</f>
        <v>0</v>
      </c>
      <c r="BE12" s="232">
        <f>IF(AZ12=5,G12,0)</f>
        <v>0</v>
      </c>
      <c r="CA12" s="257">
        <v>1</v>
      </c>
      <c r="CB12" s="257">
        <v>1</v>
      </c>
    </row>
    <row r="13" spans="1:80">
      <c r="A13" s="266"/>
      <c r="B13" s="269"/>
      <c r="C13" s="325" t="s">
        <v>1873</v>
      </c>
      <c r="D13" s="326"/>
      <c r="E13" s="270">
        <v>40</v>
      </c>
      <c r="F13" s="271"/>
      <c r="G13" s="272"/>
      <c r="H13" s="273"/>
      <c r="I13" s="267"/>
      <c r="J13" s="274"/>
      <c r="K13" s="267"/>
      <c r="M13" s="268" t="s">
        <v>1873</v>
      </c>
      <c r="O13" s="257"/>
    </row>
    <row r="14" spans="1:80">
      <c r="A14" s="258">
        <v>4</v>
      </c>
      <c r="B14" s="259" t="s">
        <v>1803</v>
      </c>
      <c r="C14" s="260" t="s">
        <v>1804</v>
      </c>
      <c r="D14" s="261" t="s">
        <v>112</v>
      </c>
      <c r="E14" s="262">
        <v>40</v>
      </c>
      <c r="F14" s="262">
        <v>0</v>
      </c>
      <c r="G14" s="263">
        <f>E14*F14</f>
        <v>0</v>
      </c>
      <c r="H14" s="264">
        <v>0</v>
      </c>
      <c r="I14" s="265">
        <f>E14*H14</f>
        <v>0</v>
      </c>
      <c r="J14" s="264">
        <v>0</v>
      </c>
      <c r="K14" s="265">
        <f>E14*J14</f>
        <v>0</v>
      </c>
      <c r="O14" s="257">
        <v>2</v>
      </c>
      <c r="AA14" s="232">
        <v>1</v>
      </c>
      <c r="AB14" s="232">
        <v>1</v>
      </c>
      <c r="AC14" s="232">
        <v>1</v>
      </c>
      <c r="AZ14" s="232">
        <v>1</v>
      </c>
      <c r="BA14" s="232">
        <f>IF(AZ14=1,G14,0)</f>
        <v>0</v>
      </c>
      <c r="BB14" s="232">
        <f>IF(AZ14=2,G14,0)</f>
        <v>0</v>
      </c>
      <c r="BC14" s="232">
        <f>IF(AZ14=3,G14,0)</f>
        <v>0</v>
      </c>
      <c r="BD14" s="232">
        <f>IF(AZ14=4,G14,0)</f>
        <v>0</v>
      </c>
      <c r="BE14" s="232">
        <f>IF(AZ14=5,G14,0)</f>
        <v>0</v>
      </c>
      <c r="CA14" s="257">
        <v>1</v>
      </c>
      <c r="CB14" s="257">
        <v>1</v>
      </c>
    </row>
    <row r="15" spans="1:80">
      <c r="A15" s="258">
        <v>5</v>
      </c>
      <c r="B15" s="259" t="s">
        <v>1805</v>
      </c>
      <c r="C15" s="260" t="s">
        <v>1806</v>
      </c>
      <c r="D15" s="261" t="s">
        <v>118</v>
      </c>
      <c r="E15" s="262">
        <v>3.9</v>
      </c>
      <c r="F15" s="262">
        <v>0</v>
      </c>
      <c r="G15" s="263">
        <f>E15*F15</f>
        <v>0</v>
      </c>
      <c r="H15" s="264">
        <v>0</v>
      </c>
      <c r="I15" s="265">
        <f>E15*H15</f>
        <v>0</v>
      </c>
      <c r="J15" s="264">
        <v>0</v>
      </c>
      <c r="K15" s="265">
        <f>E15*J15</f>
        <v>0</v>
      </c>
      <c r="O15" s="257">
        <v>2</v>
      </c>
      <c r="AA15" s="232">
        <v>1</v>
      </c>
      <c r="AB15" s="232">
        <v>1</v>
      </c>
      <c r="AC15" s="232">
        <v>1</v>
      </c>
      <c r="AZ15" s="232">
        <v>1</v>
      </c>
      <c r="BA15" s="232">
        <f>IF(AZ15=1,G15,0)</f>
        <v>0</v>
      </c>
      <c r="BB15" s="232">
        <f>IF(AZ15=2,G15,0)</f>
        <v>0</v>
      </c>
      <c r="BC15" s="232">
        <f>IF(AZ15=3,G15,0)</f>
        <v>0</v>
      </c>
      <c r="BD15" s="232">
        <f>IF(AZ15=4,G15,0)</f>
        <v>0</v>
      </c>
      <c r="BE15" s="232">
        <f>IF(AZ15=5,G15,0)</f>
        <v>0</v>
      </c>
      <c r="CA15" s="257">
        <v>1</v>
      </c>
      <c r="CB15" s="257">
        <v>1</v>
      </c>
    </row>
    <row r="16" spans="1:80">
      <c r="A16" s="266"/>
      <c r="B16" s="269"/>
      <c r="C16" s="325" t="s">
        <v>1874</v>
      </c>
      <c r="D16" s="326"/>
      <c r="E16" s="270">
        <v>3.9</v>
      </c>
      <c r="F16" s="271"/>
      <c r="G16" s="272"/>
      <c r="H16" s="273"/>
      <c r="I16" s="267"/>
      <c r="J16" s="274"/>
      <c r="K16" s="267"/>
      <c r="M16" s="268" t="s">
        <v>1874</v>
      </c>
      <c r="O16" s="257"/>
    </row>
    <row r="17" spans="1:80">
      <c r="A17" s="258">
        <v>6</v>
      </c>
      <c r="B17" s="259" t="s">
        <v>1808</v>
      </c>
      <c r="C17" s="260" t="s">
        <v>1809</v>
      </c>
      <c r="D17" s="261" t="s">
        <v>118</v>
      </c>
      <c r="E17" s="262">
        <v>3.9</v>
      </c>
      <c r="F17" s="262">
        <v>0</v>
      </c>
      <c r="G17" s="263">
        <f>E17*F17</f>
        <v>0</v>
      </c>
      <c r="H17" s="264">
        <v>0</v>
      </c>
      <c r="I17" s="265">
        <f>E17*H17</f>
        <v>0</v>
      </c>
      <c r="J17" s="264">
        <v>0</v>
      </c>
      <c r="K17" s="265">
        <f>E17*J17</f>
        <v>0</v>
      </c>
      <c r="O17" s="257">
        <v>2</v>
      </c>
      <c r="AA17" s="232">
        <v>1</v>
      </c>
      <c r="AB17" s="232">
        <v>1</v>
      </c>
      <c r="AC17" s="232">
        <v>1</v>
      </c>
      <c r="AZ17" s="232">
        <v>1</v>
      </c>
      <c r="BA17" s="232">
        <f>IF(AZ17=1,G17,0)</f>
        <v>0</v>
      </c>
      <c r="BB17" s="232">
        <f>IF(AZ17=2,G17,0)</f>
        <v>0</v>
      </c>
      <c r="BC17" s="232">
        <f>IF(AZ17=3,G17,0)</f>
        <v>0</v>
      </c>
      <c r="BD17" s="232">
        <f>IF(AZ17=4,G17,0)</f>
        <v>0</v>
      </c>
      <c r="BE17" s="232">
        <f>IF(AZ17=5,G17,0)</f>
        <v>0</v>
      </c>
      <c r="CA17" s="257">
        <v>1</v>
      </c>
      <c r="CB17" s="257">
        <v>1</v>
      </c>
    </row>
    <row r="18" spans="1:80">
      <c r="A18" s="258">
        <v>7</v>
      </c>
      <c r="B18" s="259" t="s">
        <v>1810</v>
      </c>
      <c r="C18" s="260" t="s">
        <v>1811</v>
      </c>
      <c r="D18" s="261" t="s">
        <v>118</v>
      </c>
      <c r="E18" s="262">
        <v>3.9</v>
      </c>
      <c r="F18" s="262">
        <v>0</v>
      </c>
      <c r="G18" s="263">
        <f>E18*F18</f>
        <v>0</v>
      </c>
      <c r="H18" s="264">
        <v>0</v>
      </c>
      <c r="I18" s="265">
        <f>E18*H18</f>
        <v>0</v>
      </c>
      <c r="J18" s="264">
        <v>0</v>
      </c>
      <c r="K18" s="265">
        <f>E18*J18</f>
        <v>0</v>
      </c>
      <c r="O18" s="257">
        <v>2</v>
      </c>
      <c r="AA18" s="232">
        <v>1</v>
      </c>
      <c r="AB18" s="232">
        <v>1</v>
      </c>
      <c r="AC18" s="232">
        <v>1</v>
      </c>
      <c r="AZ18" s="232">
        <v>1</v>
      </c>
      <c r="BA18" s="232">
        <f>IF(AZ18=1,G18,0)</f>
        <v>0</v>
      </c>
      <c r="BB18" s="232">
        <f>IF(AZ18=2,G18,0)</f>
        <v>0</v>
      </c>
      <c r="BC18" s="232">
        <f>IF(AZ18=3,G18,0)</f>
        <v>0</v>
      </c>
      <c r="BD18" s="232">
        <f>IF(AZ18=4,G18,0)</f>
        <v>0</v>
      </c>
      <c r="BE18" s="232">
        <f>IF(AZ18=5,G18,0)</f>
        <v>0</v>
      </c>
      <c r="CA18" s="257">
        <v>1</v>
      </c>
      <c r="CB18" s="257">
        <v>1</v>
      </c>
    </row>
    <row r="19" spans="1:80">
      <c r="A19" s="258">
        <v>8</v>
      </c>
      <c r="B19" s="259" t="s">
        <v>1812</v>
      </c>
      <c r="C19" s="260" t="s">
        <v>1813</v>
      </c>
      <c r="D19" s="261" t="s">
        <v>118</v>
      </c>
      <c r="E19" s="262">
        <v>8.1</v>
      </c>
      <c r="F19" s="262">
        <v>0</v>
      </c>
      <c r="G19" s="263">
        <f>E19*F19</f>
        <v>0</v>
      </c>
      <c r="H19" s="264">
        <v>0</v>
      </c>
      <c r="I19" s="265">
        <f>E19*H19</f>
        <v>0</v>
      </c>
      <c r="J19" s="264">
        <v>0</v>
      </c>
      <c r="K19" s="265">
        <f>E19*J19</f>
        <v>0</v>
      </c>
      <c r="O19" s="257">
        <v>2</v>
      </c>
      <c r="AA19" s="232">
        <v>1</v>
      </c>
      <c r="AB19" s="232">
        <v>1</v>
      </c>
      <c r="AC19" s="232">
        <v>1</v>
      </c>
      <c r="AZ19" s="232">
        <v>1</v>
      </c>
      <c r="BA19" s="232">
        <f>IF(AZ19=1,G19,0)</f>
        <v>0</v>
      </c>
      <c r="BB19" s="232">
        <f>IF(AZ19=2,G19,0)</f>
        <v>0</v>
      </c>
      <c r="BC19" s="232">
        <f>IF(AZ19=3,G19,0)</f>
        <v>0</v>
      </c>
      <c r="BD19" s="232">
        <f>IF(AZ19=4,G19,0)</f>
        <v>0</v>
      </c>
      <c r="BE19" s="232">
        <f>IF(AZ19=5,G19,0)</f>
        <v>0</v>
      </c>
      <c r="CA19" s="257">
        <v>1</v>
      </c>
      <c r="CB19" s="257">
        <v>1</v>
      </c>
    </row>
    <row r="20" spans="1:80">
      <c r="A20" s="266"/>
      <c r="B20" s="269"/>
      <c r="C20" s="325" t="s">
        <v>1875</v>
      </c>
      <c r="D20" s="326"/>
      <c r="E20" s="270">
        <v>12</v>
      </c>
      <c r="F20" s="271"/>
      <c r="G20" s="272"/>
      <c r="H20" s="273"/>
      <c r="I20" s="267"/>
      <c r="J20" s="274"/>
      <c r="K20" s="267"/>
      <c r="M20" s="268" t="s">
        <v>1875</v>
      </c>
      <c r="O20" s="257"/>
    </row>
    <row r="21" spans="1:80">
      <c r="A21" s="266"/>
      <c r="B21" s="269"/>
      <c r="C21" s="325" t="s">
        <v>1815</v>
      </c>
      <c r="D21" s="326"/>
      <c r="E21" s="270">
        <v>0</v>
      </c>
      <c r="F21" s="271"/>
      <c r="G21" s="272"/>
      <c r="H21" s="273"/>
      <c r="I21" s="267"/>
      <c r="J21" s="274"/>
      <c r="K21" s="267"/>
      <c r="M21" s="268" t="s">
        <v>1815</v>
      </c>
      <c r="O21" s="257"/>
    </row>
    <row r="22" spans="1:80">
      <c r="A22" s="266"/>
      <c r="B22" s="269"/>
      <c r="C22" s="325" t="s">
        <v>1876</v>
      </c>
      <c r="D22" s="326"/>
      <c r="E22" s="270">
        <v>-0.9</v>
      </c>
      <c r="F22" s="271"/>
      <c r="G22" s="272"/>
      <c r="H22" s="273"/>
      <c r="I22" s="267"/>
      <c r="J22" s="274"/>
      <c r="K22" s="267"/>
      <c r="M22" s="268" t="s">
        <v>1876</v>
      </c>
      <c r="O22" s="257"/>
    </row>
    <row r="23" spans="1:80">
      <c r="A23" s="266"/>
      <c r="B23" s="269"/>
      <c r="C23" s="325" t="s">
        <v>1877</v>
      </c>
      <c r="D23" s="326"/>
      <c r="E23" s="270">
        <v>-3</v>
      </c>
      <c r="F23" s="271"/>
      <c r="G23" s="272"/>
      <c r="H23" s="273"/>
      <c r="I23" s="267"/>
      <c r="J23" s="274"/>
      <c r="K23" s="267"/>
      <c r="M23" s="268" t="s">
        <v>1877</v>
      </c>
      <c r="O23" s="257"/>
    </row>
    <row r="24" spans="1:80">
      <c r="A24" s="258">
        <v>9</v>
      </c>
      <c r="B24" s="259" t="s">
        <v>1818</v>
      </c>
      <c r="C24" s="260" t="s">
        <v>1819</v>
      </c>
      <c r="D24" s="261" t="s">
        <v>118</v>
      </c>
      <c r="E24" s="262">
        <v>3</v>
      </c>
      <c r="F24" s="262">
        <v>0</v>
      </c>
      <c r="G24" s="263">
        <f>E24*F24</f>
        <v>0</v>
      </c>
      <c r="H24" s="264">
        <v>0</v>
      </c>
      <c r="I24" s="265">
        <f>E24*H24</f>
        <v>0</v>
      </c>
      <c r="J24" s="264">
        <v>0</v>
      </c>
      <c r="K24" s="265">
        <f>E24*J24</f>
        <v>0</v>
      </c>
      <c r="O24" s="257">
        <v>2</v>
      </c>
      <c r="AA24" s="232">
        <v>1</v>
      </c>
      <c r="AB24" s="232">
        <v>1</v>
      </c>
      <c r="AC24" s="232">
        <v>1</v>
      </c>
      <c r="AZ24" s="232">
        <v>1</v>
      </c>
      <c r="BA24" s="232">
        <f>IF(AZ24=1,G24,0)</f>
        <v>0</v>
      </c>
      <c r="BB24" s="232">
        <f>IF(AZ24=2,G24,0)</f>
        <v>0</v>
      </c>
      <c r="BC24" s="232">
        <f>IF(AZ24=3,G24,0)</f>
        <v>0</v>
      </c>
      <c r="BD24" s="232">
        <f>IF(AZ24=4,G24,0)</f>
        <v>0</v>
      </c>
      <c r="BE24" s="232">
        <f>IF(AZ24=5,G24,0)</f>
        <v>0</v>
      </c>
      <c r="CA24" s="257">
        <v>1</v>
      </c>
      <c r="CB24" s="257">
        <v>1</v>
      </c>
    </row>
    <row r="25" spans="1:80">
      <c r="A25" s="266"/>
      <c r="B25" s="269"/>
      <c r="C25" s="325" t="s">
        <v>1878</v>
      </c>
      <c r="D25" s="326"/>
      <c r="E25" s="270">
        <v>3</v>
      </c>
      <c r="F25" s="271"/>
      <c r="G25" s="272"/>
      <c r="H25" s="273"/>
      <c r="I25" s="267"/>
      <c r="J25" s="274"/>
      <c r="K25" s="267"/>
      <c r="M25" s="268" t="s">
        <v>1878</v>
      </c>
      <c r="O25" s="257"/>
    </row>
    <row r="26" spans="1:80">
      <c r="A26" s="258">
        <v>10</v>
      </c>
      <c r="B26" s="259" t="s">
        <v>1821</v>
      </c>
      <c r="C26" s="260" t="s">
        <v>1822</v>
      </c>
      <c r="D26" s="261" t="s">
        <v>153</v>
      </c>
      <c r="E26" s="262">
        <v>1.7010000000000001</v>
      </c>
      <c r="F26" s="262">
        <v>0</v>
      </c>
      <c r="G26" s="263">
        <f>E26*F26</f>
        <v>0</v>
      </c>
      <c r="H26" s="264">
        <v>0</v>
      </c>
      <c r="I26" s="265">
        <f>E26*H26</f>
        <v>0</v>
      </c>
      <c r="J26" s="264"/>
      <c r="K26" s="265">
        <f>E26*J26</f>
        <v>0</v>
      </c>
      <c r="O26" s="257">
        <v>2</v>
      </c>
      <c r="AA26" s="232">
        <v>3</v>
      </c>
      <c r="AB26" s="232">
        <v>1</v>
      </c>
      <c r="AC26" s="232">
        <v>58152195</v>
      </c>
      <c r="AZ26" s="232">
        <v>1</v>
      </c>
      <c r="BA26" s="232">
        <f>IF(AZ26=1,G26,0)</f>
        <v>0</v>
      </c>
      <c r="BB26" s="232">
        <f>IF(AZ26=2,G26,0)</f>
        <v>0</v>
      </c>
      <c r="BC26" s="232">
        <f>IF(AZ26=3,G26,0)</f>
        <v>0</v>
      </c>
      <c r="BD26" s="232">
        <f>IF(AZ26=4,G26,0)</f>
        <v>0</v>
      </c>
      <c r="BE26" s="232">
        <f>IF(AZ26=5,G26,0)</f>
        <v>0</v>
      </c>
      <c r="CA26" s="257">
        <v>3</v>
      </c>
      <c r="CB26" s="257">
        <v>1</v>
      </c>
    </row>
    <row r="27" spans="1:80">
      <c r="A27" s="266"/>
      <c r="B27" s="269"/>
      <c r="C27" s="325" t="s">
        <v>1879</v>
      </c>
      <c r="D27" s="326"/>
      <c r="E27" s="270">
        <v>1.7010000000000001</v>
      </c>
      <c r="F27" s="271"/>
      <c r="G27" s="272"/>
      <c r="H27" s="273"/>
      <c r="I27" s="267"/>
      <c r="J27" s="274"/>
      <c r="K27" s="267"/>
      <c r="M27" s="268" t="s">
        <v>1879</v>
      </c>
      <c r="O27" s="257"/>
    </row>
    <row r="28" spans="1:80">
      <c r="A28" s="258">
        <v>11</v>
      </c>
      <c r="B28" s="259" t="s">
        <v>1824</v>
      </c>
      <c r="C28" s="260" t="s">
        <v>1825</v>
      </c>
      <c r="D28" s="261" t="s">
        <v>1826</v>
      </c>
      <c r="E28" s="262">
        <v>5.67</v>
      </c>
      <c r="F28" s="262">
        <v>0</v>
      </c>
      <c r="G28" s="263">
        <f>E28*F28</f>
        <v>0</v>
      </c>
      <c r="H28" s="264">
        <v>0</v>
      </c>
      <c r="I28" s="265">
        <f>E28*H28</f>
        <v>0</v>
      </c>
      <c r="J28" s="264"/>
      <c r="K28" s="265">
        <f>E28*J28</f>
        <v>0</v>
      </c>
      <c r="O28" s="257">
        <v>2</v>
      </c>
      <c r="AA28" s="232">
        <v>3</v>
      </c>
      <c r="AB28" s="232">
        <v>1</v>
      </c>
      <c r="AC28" s="232">
        <v>58337320</v>
      </c>
      <c r="AZ28" s="232">
        <v>1</v>
      </c>
      <c r="BA28" s="232">
        <f>IF(AZ28=1,G28,0)</f>
        <v>0</v>
      </c>
      <c r="BB28" s="232">
        <f>IF(AZ28=2,G28,0)</f>
        <v>0</v>
      </c>
      <c r="BC28" s="232">
        <f>IF(AZ28=3,G28,0)</f>
        <v>0</v>
      </c>
      <c r="BD28" s="232">
        <f>IF(AZ28=4,G28,0)</f>
        <v>0</v>
      </c>
      <c r="BE28" s="232">
        <f>IF(AZ28=5,G28,0)</f>
        <v>0</v>
      </c>
      <c r="CA28" s="257">
        <v>3</v>
      </c>
      <c r="CB28" s="257">
        <v>1</v>
      </c>
    </row>
    <row r="29" spans="1:80">
      <c r="A29" s="266"/>
      <c r="B29" s="269"/>
      <c r="C29" s="325" t="s">
        <v>1880</v>
      </c>
      <c r="D29" s="326"/>
      <c r="E29" s="270">
        <v>5.67</v>
      </c>
      <c r="F29" s="271"/>
      <c r="G29" s="272"/>
      <c r="H29" s="273"/>
      <c r="I29" s="267"/>
      <c r="J29" s="274"/>
      <c r="K29" s="267"/>
      <c r="M29" s="268" t="s">
        <v>1880</v>
      </c>
      <c r="O29" s="257"/>
    </row>
    <row r="30" spans="1:80">
      <c r="A30" s="275"/>
      <c r="B30" s="276" t="s">
        <v>101</v>
      </c>
      <c r="C30" s="277" t="s">
        <v>109</v>
      </c>
      <c r="D30" s="278"/>
      <c r="E30" s="279"/>
      <c r="F30" s="280"/>
      <c r="G30" s="281">
        <f>SUM(G7:G29)</f>
        <v>0</v>
      </c>
      <c r="H30" s="282"/>
      <c r="I30" s="283">
        <f>SUM(I7:I29)</f>
        <v>0</v>
      </c>
      <c r="J30" s="282"/>
      <c r="K30" s="283">
        <f>SUM(K7:K29)</f>
        <v>0</v>
      </c>
      <c r="O30" s="257">
        <v>4</v>
      </c>
      <c r="BA30" s="284">
        <f>SUM(BA7:BA29)</f>
        <v>0</v>
      </c>
      <c r="BB30" s="284">
        <f>SUM(BB7:BB29)</f>
        <v>0</v>
      </c>
      <c r="BC30" s="284">
        <f>SUM(BC7:BC29)</f>
        <v>0</v>
      </c>
      <c r="BD30" s="284">
        <f>SUM(BD7:BD29)</f>
        <v>0</v>
      </c>
      <c r="BE30" s="284">
        <f>SUM(BE7:BE29)</f>
        <v>0</v>
      </c>
    </row>
    <row r="31" spans="1:80">
      <c r="A31" s="247" t="s">
        <v>97</v>
      </c>
      <c r="B31" s="248" t="s">
        <v>1577</v>
      </c>
      <c r="C31" s="249" t="s">
        <v>1828</v>
      </c>
      <c r="D31" s="250"/>
      <c r="E31" s="251"/>
      <c r="F31" s="251"/>
      <c r="G31" s="252"/>
      <c r="H31" s="253"/>
      <c r="I31" s="254"/>
      <c r="J31" s="255"/>
      <c r="K31" s="256"/>
      <c r="O31" s="257">
        <v>1</v>
      </c>
    </row>
    <row r="32" spans="1:80">
      <c r="A32" s="258">
        <v>12</v>
      </c>
      <c r="B32" s="259" t="s">
        <v>1830</v>
      </c>
      <c r="C32" s="260" t="s">
        <v>1831</v>
      </c>
      <c r="D32" s="261" t="s">
        <v>118</v>
      </c>
      <c r="E32" s="262">
        <v>0.9</v>
      </c>
      <c r="F32" s="262">
        <v>0</v>
      </c>
      <c r="G32" s="263">
        <f>E32*F32</f>
        <v>0</v>
      </c>
      <c r="H32" s="264">
        <v>0</v>
      </c>
      <c r="I32" s="265">
        <f>E32*H32</f>
        <v>0</v>
      </c>
      <c r="J32" s="264">
        <v>0</v>
      </c>
      <c r="K32" s="265">
        <f>E32*J32</f>
        <v>0</v>
      </c>
      <c r="O32" s="257">
        <v>2</v>
      </c>
      <c r="AA32" s="232">
        <v>1</v>
      </c>
      <c r="AB32" s="232">
        <v>1</v>
      </c>
      <c r="AC32" s="232">
        <v>1</v>
      </c>
      <c r="AZ32" s="232">
        <v>1</v>
      </c>
      <c r="BA32" s="232">
        <f>IF(AZ32=1,G32,0)</f>
        <v>0</v>
      </c>
      <c r="BB32" s="232">
        <f>IF(AZ32=2,G32,0)</f>
        <v>0</v>
      </c>
      <c r="BC32" s="232">
        <f>IF(AZ32=3,G32,0)</f>
        <v>0</v>
      </c>
      <c r="BD32" s="232">
        <f>IF(AZ32=4,G32,0)</f>
        <v>0</v>
      </c>
      <c r="BE32" s="232">
        <f>IF(AZ32=5,G32,0)</f>
        <v>0</v>
      </c>
      <c r="CA32" s="257">
        <v>1</v>
      </c>
      <c r="CB32" s="257">
        <v>1</v>
      </c>
    </row>
    <row r="33" spans="1:80">
      <c r="A33" s="266"/>
      <c r="B33" s="269"/>
      <c r="C33" s="325" t="s">
        <v>1881</v>
      </c>
      <c r="D33" s="326"/>
      <c r="E33" s="270">
        <v>0.9</v>
      </c>
      <c r="F33" s="271"/>
      <c r="G33" s="272"/>
      <c r="H33" s="273"/>
      <c r="I33" s="267"/>
      <c r="J33" s="274"/>
      <c r="K33" s="267"/>
      <c r="M33" s="268" t="s">
        <v>1881</v>
      </c>
      <c r="O33" s="257"/>
    </row>
    <row r="34" spans="1:80">
      <c r="A34" s="275"/>
      <c r="B34" s="276" t="s">
        <v>101</v>
      </c>
      <c r="C34" s="277" t="s">
        <v>1829</v>
      </c>
      <c r="D34" s="278"/>
      <c r="E34" s="279"/>
      <c r="F34" s="280"/>
      <c r="G34" s="281">
        <f>SUM(G31:G33)</f>
        <v>0</v>
      </c>
      <c r="H34" s="282"/>
      <c r="I34" s="283">
        <f>SUM(I31:I33)</f>
        <v>0</v>
      </c>
      <c r="J34" s="282"/>
      <c r="K34" s="283">
        <f>SUM(K31:K33)</f>
        <v>0</v>
      </c>
      <c r="O34" s="257">
        <v>4</v>
      </c>
      <c r="BA34" s="284">
        <f>SUM(BA31:BA33)</f>
        <v>0</v>
      </c>
      <c r="BB34" s="284">
        <f>SUM(BB31:BB33)</f>
        <v>0</v>
      </c>
      <c r="BC34" s="284">
        <f>SUM(BC31:BC33)</f>
        <v>0</v>
      </c>
      <c r="BD34" s="284">
        <f>SUM(BD31:BD33)</f>
        <v>0</v>
      </c>
      <c r="BE34" s="284">
        <f>SUM(BE31:BE33)</f>
        <v>0</v>
      </c>
    </row>
    <row r="35" spans="1:80">
      <c r="A35" s="247" t="s">
        <v>97</v>
      </c>
      <c r="B35" s="248" t="s">
        <v>191</v>
      </c>
      <c r="C35" s="249" t="s">
        <v>415</v>
      </c>
      <c r="D35" s="250"/>
      <c r="E35" s="251"/>
      <c r="F35" s="251"/>
      <c r="G35" s="252"/>
      <c r="H35" s="253"/>
      <c r="I35" s="254"/>
      <c r="J35" s="255"/>
      <c r="K35" s="256"/>
      <c r="O35" s="257">
        <v>1</v>
      </c>
    </row>
    <row r="36" spans="1:80">
      <c r="A36" s="258">
        <v>13</v>
      </c>
      <c r="B36" s="259" t="s">
        <v>1833</v>
      </c>
      <c r="C36" s="260" t="s">
        <v>1834</v>
      </c>
      <c r="D36" s="261" t="s">
        <v>262</v>
      </c>
      <c r="E36" s="262">
        <v>10</v>
      </c>
      <c r="F36" s="262">
        <v>0</v>
      </c>
      <c r="G36" s="263">
        <f>E36*F36</f>
        <v>0</v>
      </c>
      <c r="H36" s="264">
        <v>0</v>
      </c>
      <c r="I36" s="265">
        <f>E36*H36</f>
        <v>0</v>
      </c>
      <c r="J36" s="264">
        <v>0</v>
      </c>
      <c r="K36" s="265">
        <f>E36*J36</f>
        <v>0</v>
      </c>
      <c r="O36" s="257">
        <v>2</v>
      </c>
      <c r="AA36" s="232">
        <v>1</v>
      </c>
      <c r="AB36" s="232">
        <v>1</v>
      </c>
      <c r="AC36" s="232">
        <v>1</v>
      </c>
      <c r="AZ36" s="232">
        <v>1</v>
      </c>
      <c r="BA36" s="232">
        <f>IF(AZ36=1,G36,0)</f>
        <v>0</v>
      </c>
      <c r="BB36" s="232">
        <f>IF(AZ36=2,G36,0)</f>
        <v>0</v>
      </c>
      <c r="BC36" s="232">
        <f>IF(AZ36=3,G36,0)</f>
        <v>0</v>
      </c>
      <c r="BD36" s="232">
        <f>IF(AZ36=4,G36,0)</f>
        <v>0</v>
      </c>
      <c r="BE36" s="232">
        <f>IF(AZ36=5,G36,0)</f>
        <v>0</v>
      </c>
      <c r="CA36" s="257">
        <v>1</v>
      </c>
      <c r="CB36" s="257">
        <v>1</v>
      </c>
    </row>
    <row r="37" spans="1:80">
      <c r="A37" s="258">
        <v>14</v>
      </c>
      <c r="B37" s="259" t="s">
        <v>1882</v>
      </c>
      <c r="C37" s="260" t="s">
        <v>1883</v>
      </c>
      <c r="D37" s="261" t="s">
        <v>262</v>
      </c>
      <c r="E37" s="262">
        <v>10</v>
      </c>
      <c r="F37" s="262">
        <v>0</v>
      </c>
      <c r="G37" s="263">
        <f>E37*F37</f>
        <v>0</v>
      </c>
      <c r="H37" s="264">
        <v>0</v>
      </c>
      <c r="I37" s="265">
        <f>E37*H37</f>
        <v>0</v>
      </c>
      <c r="J37" s="264">
        <v>0</v>
      </c>
      <c r="K37" s="265">
        <f>E37*J37</f>
        <v>0</v>
      </c>
      <c r="O37" s="257">
        <v>2</v>
      </c>
      <c r="AA37" s="232">
        <v>1</v>
      </c>
      <c r="AB37" s="232">
        <v>1</v>
      </c>
      <c r="AC37" s="232">
        <v>1</v>
      </c>
      <c r="AZ37" s="232">
        <v>1</v>
      </c>
      <c r="BA37" s="232">
        <f>IF(AZ37=1,G37,0)</f>
        <v>0</v>
      </c>
      <c r="BB37" s="232">
        <f>IF(AZ37=2,G37,0)</f>
        <v>0</v>
      </c>
      <c r="BC37" s="232">
        <f>IF(AZ37=3,G37,0)</f>
        <v>0</v>
      </c>
      <c r="BD37" s="232">
        <f>IF(AZ37=4,G37,0)</f>
        <v>0</v>
      </c>
      <c r="BE37" s="232">
        <f>IF(AZ37=5,G37,0)</f>
        <v>0</v>
      </c>
      <c r="CA37" s="257">
        <v>1</v>
      </c>
      <c r="CB37" s="257">
        <v>1</v>
      </c>
    </row>
    <row r="38" spans="1:80">
      <c r="A38" s="258">
        <v>15</v>
      </c>
      <c r="B38" s="259" t="s">
        <v>1884</v>
      </c>
      <c r="C38" s="260" t="s">
        <v>1885</v>
      </c>
      <c r="D38" s="261" t="s">
        <v>262</v>
      </c>
      <c r="E38" s="262">
        <v>10</v>
      </c>
      <c r="F38" s="262">
        <v>0</v>
      </c>
      <c r="G38" s="263">
        <f>E38*F38</f>
        <v>0</v>
      </c>
      <c r="H38" s="264">
        <v>0</v>
      </c>
      <c r="I38" s="265">
        <f>E38*H38</f>
        <v>0</v>
      </c>
      <c r="J38" s="264"/>
      <c r="K38" s="265">
        <f>E38*J38</f>
        <v>0</v>
      </c>
      <c r="O38" s="257">
        <v>2</v>
      </c>
      <c r="AA38" s="232">
        <v>3</v>
      </c>
      <c r="AB38" s="232">
        <v>1</v>
      </c>
      <c r="AC38" s="232" t="s">
        <v>1884</v>
      </c>
      <c r="AZ38" s="232">
        <v>1</v>
      </c>
      <c r="BA38" s="232">
        <f>IF(AZ38=1,G38,0)</f>
        <v>0</v>
      </c>
      <c r="BB38" s="232">
        <f>IF(AZ38=2,G38,0)</f>
        <v>0</v>
      </c>
      <c r="BC38" s="232">
        <f>IF(AZ38=3,G38,0)</f>
        <v>0</v>
      </c>
      <c r="BD38" s="232">
        <f>IF(AZ38=4,G38,0)</f>
        <v>0</v>
      </c>
      <c r="BE38" s="232">
        <f>IF(AZ38=5,G38,0)</f>
        <v>0</v>
      </c>
      <c r="CA38" s="257">
        <v>3</v>
      </c>
      <c r="CB38" s="257">
        <v>1</v>
      </c>
    </row>
    <row r="39" spans="1:80">
      <c r="A39" s="275"/>
      <c r="B39" s="276" t="s">
        <v>101</v>
      </c>
      <c r="C39" s="277" t="s">
        <v>416</v>
      </c>
      <c r="D39" s="278"/>
      <c r="E39" s="279"/>
      <c r="F39" s="280"/>
      <c r="G39" s="281">
        <f>SUM(G35:G38)</f>
        <v>0</v>
      </c>
      <c r="H39" s="282"/>
      <c r="I39" s="283">
        <f>SUM(I35:I38)</f>
        <v>0</v>
      </c>
      <c r="J39" s="282"/>
      <c r="K39" s="283">
        <f>SUM(K35:K38)</f>
        <v>0</v>
      </c>
      <c r="O39" s="257">
        <v>4</v>
      </c>
      <c r="BA39" s="284">
        <f>SUM(BA35:BA38)</f>
        <v>0</v>
      </c>
      <c r="BB39" s="284">
        <f>SUM(BB35:BB38)</f>
        <v>0</v>
      </c>
      <c r="BC39" s="284">
        <f>SUM(BC35:BC38)</f>
        <v>0</v>
      </c>
      <c r="BD39" s="284">
        <f>SUM(BD35:BD38)</f>
        <v>0</v>
      </c>
      <c r="BE39" s="284">
        <f>SUM(BE35:BE38)</f>
        <v>0</v>
      </c>
    </row>
    <row r="40" spans="1:80">
      <c r="A40" s="247" t="s">
        <v>97</v>
      </c>
      <c r="B40" s="248" t="s">
        <v>1668</v>
      </c>
      <c r="C40" s="249" t="s">
        <v>1886</v>
      </c>
      <c r="D40" s="250"/>
      <c r="E40" s="251"/>
      <c r="F40" s="251"/>
      <c r="G40" s="252"/>
      <c r="H40" s="253"/>
      <c r="I40" s="254"/>
      <c r="J40" s="255"/>
      <c r="K40" s="256"/>
      <c r="O40" s="257">
        <v>1</v>
      </c>
    </row>
    <row r="41" spans="1:80">
      <c r="A41" s="258">
        <v>16</v>
      </c>
      <c r="B41" s="259" t="s">
        <v>1888</v>
      </c>
      <c r="C41" s="260" t="s">
        <v>1889</v>
      </c>
      <c r="D41" s="261" t="s">
        <v>115</v>
      </c>
      <c r="E41" s="262">
        <v>1</v>
      </c>
      <c r="F41" s="262">
        <v>0</v>
      </c>
      <c r="G41" s="263">
        <f t="shared" ref="G41:G47" si="0">E41*F41</f>
        <v>0</v>
      </c>
      <c r="H41" s="264">
        <v>0</v>
      </c>
      <c r="I41" s="265">
        <f t="shared" ref="I41:I47" si="1">E41*H41</f>
        <v>0</v>
      </c>
      <c r="J41" s="264">
        <v>0</v>
      </c>
      <c r="K41" s="265">
        <f t="shared" ref="K41:K47" si="2">E41*J41</f>
        <v>0</v>
      </c>
      <c r="O41" s="257">
        <v>2</v>
      </c>
      <c r="AA41" s="232">
        <v>1</v>
      </c>
      <c r="AB41" s="232">
        <v>1</v>
      </c>
      <c r="AC41" s="232">
        <v>1</v>
      </c>
      <c r="AZ41" s="232">
        <v>1</v>
      </c>
      <c r="BA41" s="232">
        <f t="shared" ref="BA41:BA47" si="3">IF(AZ41=1,G41,0)</f>
        <v>0</v>
      </c>
      <c r="BB41" s="232">
        <f t="shared" ref="BB41:BB47" si="4">IF(AZ41=2,G41,0)</f>
        <v>0</v>
      </c>
      <c r="BC41" s="232">
        <f t="shared" ref="BC41:BC47" si="5">IF(AZ41=3,G41,0)</f>
        <v>0</v>
      </c>
      <c r="BD41" s="232">
        <f t="shared" ref="BD41:BD47" si="6">IF(AZ41=4,G41,0)</f>
        <v>0</v>
      </c>
      <c r="BE41" s="232">
        <f t="shared" ref="BE41:BE47" si="7">IF(AZ41=5,G41,0)</f>
        <v>0</v>
      </c>
      <c r="CA41" s="257">
        <v>1</v>
      </c>
      <c r="CB41" s="257">
        <v>1</v>
      </c>
    </row>
    <row r="42" spans="1:80">
      <c r="A42" s="258">
        <v>17</v>
      </c>
      <c r="B42" s="259" t="s">
        <v>1890</v>
      </c>
      <c r="C42" s="260" t="s">
        <v>1891</v>
      </c>
      <c r="D42" s="261" t="s">
        <v>115</v>
      </c>
      <c r="E42" s="262">
        <v>1</v>
      </c>
      <c r="F42" s="262">
        <v>0</v>
      </c>
      <c r="G42" s="263">
        <f t="shared" si="0"/>
        <v>0</v>
      </c>
      <c r="H42" s="264">
        <v>0</v>
      </c>
      <c r="I42" s="265">
        <f t="shared" si="1"/>
        <v>0</v>
      </c>
      <c r="J42" s="264">
        <v>0</v>
      </c>
      <c r="K42" s="265">
        <f t="shared" si="2"/>
        <v>0</v>
      </c>
      <c r="O42" s="257">
        <v>2</v>
      </c>
      <c r="AA42" s="232">
        <v>1</v>
      </c>
      <c r="AB42" s="232">
        <v>1</v>
      </c>
      <c r="AC42" s="232">
        <v>1</v>
      </c>
      <c r="AZ42" s="232">
        <v>1</v>
      </c>
      <c r="BA42" s="232">
        <f t="shared" si="3"/>
        <v>0</v>
      </c>
      <c r="BB42" s="232">
        <f t="shared" si="4"/>
        <v>0</v>
      </c>
      <c r="BC42" s="232">
        <f t="shared" si="5"/>
        <v>0</v>
      </c>
      <c r="BD42" s="232">
        <f t="shared" si="6"/>
        <v>0</v>
      </c>
      <c r="BE42" s="232">
        <f t="shared" si="7"/>
        <v>0</v>
      </c>
      <c r="CA42" s="257">
        <v>1</v>
      </c>
      <c r="CB42" s="257">
        <v>1</v>
      </c>
    </row>
    <row r="43" spans="1:80">
      <c r="A43" s="258">
        <v>18</v>
      </c>
      <c r="B43" s="259" t="s">
        <v>1892</v>
      </c>
      <c r="C43" s="260" t="s">
        <v>1893</v>
      </c>
      <c r="D43" s="261" t="s">
        <v>115</v>
      </c>
      <c r="E43" s="262">
        <v>1</v>
      </c>
      <c r="F43" s="262">
        <v>0</v>
      </c>
      <c r="G43" s="263">
        <f t="shared" si="0"/>
        <v>0</v>
      </c>
      <c r="H43" s="264">
        <v>0</v>
      </c>
      <c r="I43" s="265">
        <f t="shared" si="1"/>
        <v>0</v>
      </c>
      <c r="J43" s="264">
        <v>0</v>
      </c>
      <c r="K43" s="265">
        <f t="shared" si="2"/>
        <v>0</v>
      </c>
      <c r="O43" s="257">
        <v>2</v>
      </c>
      <c r="AA43" s="232">
        <v>1</v>
      </c>
      <c r="AB43" s="232">
        <v>1</v>
      </c>
      <c r="AC43" s="232">
        <v>1</v>
      </c>
      <c r="AZ43" s="232">
        <v>1</v>
      </c>
      <c r="BA43" s="232">
        <f t="shared" si="3"/>
        <v>0</v>
      </c>
      <c r="BB43" s="232">
        <f t="shared" si="4"/>
        <v>0</v>
      </c>
      <c r="BC43" s="232">
        <f t="shared" si="5"/>
        <v>0</v>
      </c>
      <c r="BD43" s="232">
        <f t="shared" si="6"/>
        <v>0</v>
      </c>
      <c r="BE43" s="232">
        <f t="shared" si="7"/>
        <v>0</v>
      </c>
      <c r="CA43" s="257">
        <v>1</v>
      </c>
      <c r="CB43" s="257">
        <v>1</v>
      </c>
    </row>
    <row r="44" spans="1:80">
      <c r="A44" s="258">
        <v>19</v>
      </c>
      <c r="B44" s="259" t="s">
        <v>1894</v>
      </c>
      <c r="C44" s="260" t="s">
        <v>1895</v>
      </c>
      <c r="D44" s="261" t="s">
        <v>1768</v>
      </c>
      <c r="E44" s="262">
        <v>1E-3</v>
      </c>
      <c r="F44" s="262">
        <v>0</v>
      </c>
      <c r="G44" s="263">
        <f t="shared" si="0"/>
        <v>0</v>
      </c>
      <c r="H44" s="264">
        <v>0</v>
      </c>
      <c r="I44" s="265">
        <f t="shared" si="1"/>
        <v>0</v>
      </c>
      <c r="J44" s="264"/>
      <c r="K44" s="265">
        <f t="shared" si="2"/>
        <v>0</v>
      </c>
      <c r="O44" s="257">
        <v>2</v>
      </c>
      <c r="AA44" s="232">
        <v>12</v>
      </c>
      <c r="AB44" s="232">
        <v>0</v>
      </c>
      <c r="AC44" s="232">
        <v>19</v>
      </c>
      <c r="AZ44" s="232">
        <v>1</v>
      </c>
      <c r="BA44" s="232">
        <f t="shared" si="3"/>
        <v>0</v>
      </c>
      <c r="BB44" s="232">
        <f t="shared" si="4"/>
        <v>0</v>
      </c>
      <c r="BC44" s="232">
        <f t="shared" si="5"/>
        <v>0</v>
      </c>
      <c r="BD44" s="232">
        <f t="shared" si="6"/>
        <v>0</v>
      </c>
      <c r="BE44" s="232">
        <f t="shared" si="7"/>
        <v>0</v>
      </c>
      <c r="CA44" s="257">
        <v>12</v>
      </c>
      <c r="CB44" s="257">
        <v>0</v>
      </c>
    </row>
    <row r="45" spans="1:80">
      <c r="A45" s="258">
        <v>20</v>
      </c>
      <c r="B45" s="259" t="s">
        <v>1896</v>
      </c>
      <c r="C45" s="260" t="s">
        <v>1897</v>
      </c>
      <c r="D45" s="261" t="s">
        <v>115</v>
      </c>
      <c r="E45" s="262">
        <v>1</v>
      </c>
      <c r="F45" s="262">
        <v>0</v>
      </c>
      <c r="G45" s="263">
        <f t="shared" si="0"/>
        <v>0</v>
      </c>
      <c r="H45" s="264">
        <v>0</v>
      </c>
      <c r="I45" s="265">
        <f t="shared" si="1"/>
        <v>0</v>
      </c>
      <c r="J45" s="264"/>
      <c r="K45" s="265">
        <f t="shared" si="2"/>
        <v>0</v>
      </c>
      <c r="O45" s="257">
        <v>2</v>
      </c>
      <c r="AA45" s="232">
        <v>3</v>
      </c>
      <c r="AB45" s="232">
        <v>1</v>
      </c>
      <c r="AC45" s="232">
        <v>42228258</v>
      </c>
      <c r="AZ45" s="232">
        <v>1</v>
      </c>
      <c r="BA45" s="232">
        <f t="shared" si="3"/>
        <v>0</v>
      </c>
      <c r="BB45" s="232">
        <f t="shared" si="4"/>
        <v>0</v>
      </c>
      <c r="BC45" s="232">
        <f t="shared" si="5"/>
        <v>0</v>
      </c>
      <c r="BD45" s="232">
        <f t="shared" si="6"/>
        <v>0</v>
      </c>
      <c r="BE45" s="232">
        <f t="shared" si="7"/>
        <v>0</v>
      </c>
      <c r="CA45" s="257">
        <v>3</v>
      </c>
      <c r="CB45" s="257">
        <v>1</v>
      </c>
    </row>
    <row r="46" spans="1:80">
      <c r="A46" s="258">
        <v>21</v>
      </c>
      <c r="B46" s="259" t="s">
        <v>1898</v>
      </c>
      <c r="C46" s="260" t="s">
        <v>1899</v>
      </c>
      <c r="D46" s="261" t="s">
        <v>115</v>
      </c>
      <c r="E46" s="262">
        <v>1</v>
      </c>
      <c r="F46" s="262">
        <v>0</v>
      </c>
      <c r="G46" s="263">
        <f t="shared" si="0"/>
        <v>0</v>
      </c>
      <c r="H46" s="264">
        <v>0</v>
      </c>
      <c r="I46" s="265">
        <f t="shared" si="1"/>
        <v>0</v>
      </c>
      <c r="J46" s="264"/>
      <c r="K46" s="265">
        <f t="shared" si="2"/>
        <v>0</v>
      </c>
      <c r="O46" s="257">
        <v>2</v>
      </c>
      <c r="AA46" s="232">
        <v>3</v>
      </c>
      <c r="AB46" s="232">
        <v>1</v>
      </c>
      <c r="AC46" s="232">
        <v>42273512</v>
      </c>
      <c r="AZ46" s="232">
        <v>1</v>
      </c>
      <c r="BA46" s="232">
        <f t="shared" si="3"/>
        <v>0</v>
      </c>
      <c r="BB46" s="232">
        <f t="shared" si="4"/>
        <v>0</v>
      </c>
      <c r="BC46" s="232">
        <f t="shared" si="5"/>
        <v>0</v>
      </c>
      <c r="BD46" s="232">
        <f t="shared" si="6"/>
        <v>0</v>
      </c>
      <c r="BE46" s="232">
        <f t="shared" si="7"/>
        <v>0</v>
      </c>
      <c r="CA46" s="257">
        <v>3</v>
      </c>
      <c r="CB46" s="257">
        <v>1</v>
      </c>
    </row>
    <row r="47" spans="1:80">
      <c r="A47" s="258">
        <v>22</v>
      </c>
      <c r="B47" s="259" t="s">
        <v>1900</v>
      </c>
      <c r="C47" s="260" t="s">
        <v>1901</v>
      </c>
      <c r="D47" s="261" t="s">
        <v>115</v>
      </c>
      <c r="E47" s="262">
        <v>1</v>
      </c>
      <c r="F47" s="262">
        <v>0</v>
      </c>
      <c r="G47" s="263">
        <f t="shared" si="0"/>
        <v>0</v>
      </c>
      <c r="H47" s="264">
        <v>0</v>
      </c>
      <c r="I47" s="265">
        <f t="shared" si="1"/>
        <v>0</v>
      </c>
      <c r="J47" s="264"/>
      <c r="K47" s="265">
        <f t="shared" si="2"/>
        <v>0</v>
      </c>
      <c r="O47" s="257">
        <v>2</v>
      </c>
      <c r="AA47" s="232">
        <v>3</v>
      </c>
      <c r="AB47" s="232">
        <v>1</v>
      </c>
      <c r="AC47" s="232">
        <v>42291360</v>
      </c>
      <c r="AZ47" s="232">
        <v>1</v>
      </c>
      <c r="BA47" s="232">
        <f t="shared" si="3"/>
        <v>0</v>
      </c>
      <c r="BB47" s="232">
        <f t="shared" si="4"/>
        <v>0</v>
      </c>
      <c r="BC47" s="232">
        <f t="shared" si="5"/>
        <v>0</v>
      </c>
      <c r="BD47" s="232">
        <f t="shared" si="6"/>
        <v>0</v>
      </c>
      <c r="BE47" s="232">
        <f t="shared" si="7"/>
        <v>0</v>
      </c>
      <c r="CA47" s="257">
        <v>3</v>
      </c>
      <c r="CB47" s="257">
        <v>1</v>
      </c>
    </row>
    <row r="48" spans="1:80">
      <c r="A48" s="275"/>
      <c r="B48" s="276" t="s">
        <v>101</v>
      </c>
      <c r="C48" s="277" t="s">
        <v>1887</v>
      </c>
      <c r="D48" s="278"/>
      <c r="E48" s="279"/>
      <c r="F48" s="280"/>
      <c r="G48" s="281">
        <f>SUM(G40:G47)</f>
        <v>0</v>
      </c>
      <c r="H48" s="282"/>
      <c r="I48" s="283">
        <f>SUM(I40:I47)</f>
        <v>0</v>
      </c>
      <c r="J48" s="282"/>
      <c r="K48" s="283">
        <f>SUM(K40:K47)</f>
        <v>0</v>
      </c>
      <c r="O48" s="257">
        <v>4</v>
      </c>
      <c r="BA48" s="284">
        <f>SUM(BA40:BA47)</f>
        <v>0</v>
      </c>
      <c r="BB48" s="284">
        <f>SUM(BB40:BB47)</f>
        <v>0</v>
      </c>
      <c r="BC48" s="284">
        <f>SUM(BC40:BC47)</f>
        <v>0</v>
      </c>
      <c r="BD48" s="284">
        <f>SUM(BD40:BD47)</f>
        <v>0</v>
      </c>
      <c r="BE48" s="284">
        <f>SUM(BE40:BE47)</f>
        <v>0</v>
      </c>
    </row>
    <row r="49" spans="1:80">
      <c r="A49" s="247" t="s">
        <v>97</v>
      </c>
      <c r="B49" s="248" t="s">
        <v>456</v>
      </c>
      <c r="C49" s="249" t="s">
        <v>457</v>
      </c>
      <c r="D49" s="250"/>
      <c r="E49" s="251"/>
      <c r="F49" s="251"/>
      <c r="G49" s="252"/>
      <c r="H49" s="253"/>
      <c r="I49" s="254"/>
      <c r="J49" s="255"/>
      <c r="K49" s="256"/>
      <c r="O49" s="257">
        <v>1</v>
      </c>
    </row>
    <row r="50" spans="1:80">
      <c r="A50" s="258">
        <v>23</v>
      </c>
      <c r="B50" s="259" t="s">
        <v>1837</v>
      </c>
      <c r="C50" s="260" t="s">
        <v>1838</v>
      </c>
      <c r="D50" s="261" t="s">
        <v>153</v>
      </c>
      <c r="E50" s="262">
        <v>2.2100000000000002E-2</v>
      </c>
      <c r="F50" s="262">
        <v>0</v>
      </c>
      <c r="G50" s="263">
        <f>E50*F50</f>
        <v>0</v>
      </c>
      <c r="H50" s="264">
        <v>0</v>
      </c>
      <c r="I50" s="265">
        <f>E50*H50</f>
        <v>0</v>
      </c>
      <c r="J50" s="264">
        <v>0</v>
      </c>
      <c r="K50" s="265">
        <f>E50*J50</f>
        <v>0</v>
      </c>
      <c r="O50" s="257">
        <v>2</v>
      </c>
      <c r="AA50" s="232">
        <v>1</v>
      </c>
      <c r="AB50" s="232">
        <v>1</v>
      </c>
      <c r="AC50" s="232">
        <v>1</v>
      </c>
      <c r="AZ50" s="232">
        <v>1</v>
      </c>
      <c r="BA50" s="232">
        <f>IF(AZ50=1,G50,0)</f>
        <v>0</v>
      </c>
      <c r="BB50" s="232">
        <f>IF(AZ50=2,G50,0)</f>
        <v>0</v>
      </c>
      <c r="BC50" s="232">
        <f>IF(AZ50=3,G50,0)</f>
        <v>0</v>
      </c>
      <c r="BD50" s="232">
        <f>IF(AZ50=4,G50,0)</f>
        <v>0</v>
      </c>
      <c r="BE50" s="232">
        <f>IF(AZ50=5,G50,0)</f>
        <v>0</v>
      </c>
      <c r="CA50" s="257">
        <v>1</v>
      </c>
      <c r="CB50" s="257">
        <v>1</v>
      </c>
    </row>
    <row r="51" spans="1:80">
      <c r="A51" s="275"/>
      <c r="B51" s="276" t="s">
        <v>101</v>
      </c>
      <c r="C51" s="277" t="s">
        <v>458</v>
      </c>
      <c r="D51" s="278"/>
      <c r="E51" s="279"/>
      <c r="F51" s="280"/>
      <c r="G51" s="281">
        <f>SUM(G49:G50)</f>
        <v>0</v>
      </c>
      <c r="H51" s="282"/>
      <c r="I51" s="283">
        <f>SUM(I49:I50)</f>
        <v>0</v>
      </c>
      <c r="J51" s="282"/>
      <c r="K51" s="283">
        <f>SUM(K49:K50)</f>
        <v>0</v>
      </c>
      <c r="O51" s="257">
        <v>4</v>
      </c>
      <c r="BA51" s="284">
        <f>SUM(BA49:BA50)</f>
        <v>0</v>
      </c>
      <c r="BB51" s="284">
        <f>SUM(BB49:BB50)</f>
        <v>0</v>
      </c>
      <c r="BC51" s="284">
        <f>SUM(BC49:BC50)</f>
        <v>0</v>
      </c>
      <c r="BD51" s="284">
        <f>SUM(BD49:BD50)</f>
        <v>0</v>
      </c>
      <c r="BE51" s="284">
        <f>SUM(BE49:BE50)</f>
        <v>0</v>
      </c>
    </row>
    <row r="52" spans="1:80">
      <c r="A52" s="247" t="s">
        <v>97</v>
      </c>
      <c r="B52" s="248" t="s">
        <v>1314</v>
      </c>
      <c r="C52" s="249" t="s">
        <v>1315</v>
      </c>
      <c r="D52" s="250"/>
      <c r="E52" s="251"/>
      <c r="F52" s="251"/>
      <c r="G52" s="252"/>
      <c r="H52" s="253"/>
      <c r="I52" s="254"/>
      <c r="J52" s="255"/>
      <c r="K52" s="256"/>
      <c r="O52" s="257">
        <v>1</v>
      </c>
    </row>
    <row r="53" spans="1:80">
      <c r="A53" s="258">
        <v>24</v>
      </c>
      <c r="B53" s="259" t="s">
        <v>1902</v>
      </c>
      <c r="C53" s="260" t="s">
        <v>1903</v>
      </c>
      <c r="D53" s="261" t="s">
        <v>115</v>
      </c>
      <c r="E53" s="262">
        <v>1</v>
      </c>
      <c r="F53" s="262">
        <v>0</v>
      </c>
      <c r="G53" s="263">
        <f>E53*F53</f>
        <v>0</v>
      </c>
      <c r="H53" s="264">
        <v>0</v>
      </c>
      <c r="I53" s="265">
        <f>E53*H53</f>
        <v>0</v>
      </c>
      <c r="J53" s="264">
        <v>0</v>
      </c>
      <c r="K53" s="265">
        <f>E53*J53</f>
        <v>0</v>
      </c>
      <c r="O53" s="257">
        <v>2</v>
      </c>
      <c r="AA53" s="232">
        <v>1</v>
      </c>
      <c r="AB53" s="232">
        <v>9</v>
      </c>
      <c r="AC53" s="232">
        <v>9</v>
      </c>
      <c r="AZ53" s="232">
        <v>4</v>
      </c>
      <c r="BA53" s="232">
        <f>IF(AZ53=1,G53,0)</f>
        <v>0</v>
      </c>
      <c r="BB53" s="232">
        <f>IF(AZ53=2,G53,0)</f>
        <v>0</v>
      </c>
      <c r="BC53" s="232">
        <f>IF(AZ53=3,G53,0)</f>
        <v>0</v>
      </c>
      <c r="BD53" s="232">
        <f>IF(AZ53=4,G53,0)</f>
        <v>0</v>
      </c>
      <c r="BE53" s="232">
        <f>IF(AZ53=5,G53,0)</f>
        <v>0</v>
      </c>
      <c r="CA53" s="257">
        <v>1</v>
      </c>
      <c r="CB53" s="257">
        <v>9</v>
      </c>
    </row>
    <row r="54" spans="1:80">
      <c r="A54" s="258">
        <v>25</v>
      </c>
      <c r="B54" s="259" t="s">
        <v>1317</v>
      </c>
      <c r="C54" s="260" t="s">
        <v>1318</v>
      </c>
      <c r="D54" s="261" t="s">
        <v>1141</v>
      </c>
      <c r="E54" s="262">
        <v>10</v>
      </c>
      <c r="F54" s="262">
        <v>0</v>
      </c>
      <c r="G54" s="263">
        <f>E54*F54</f>
        <v>0</v>
      </c>
      <c r="H54" s="264">
        <v>0</v>
      </c>
      <c r="I54" s="265">
        <f>E54*H54</f>
        <v>0</v>
      </c>
      <c r="J54" s="264"/>
      <c r="K54" s="265">
        <f>E54*J54</f>
        <v>0</v>
      </c>
      <c r="O54" s="257">
        <v>2</v>
      </c>
      <c r="AA54" s="232">
        <v>10</v>
      </c>
      <c r="AB54" s="232">
        <v>0</v>
      </c>
      <c r="AC54" s="232">
        <v>8</v>
      </c>
      <c r="AZ54" s="232">
        <v>5</v>
      </c>
      <c r="BA54" s="232">
        <f>IF(AZ54=1,G54,0)</f>
        <v>0</v>
      </c>
      <c r="BB54" s="232">
        <f>IF(AZ54=2,G54,0)</f>
        <v>0</v>
      </c>
      <c r="BC54" s="232">
        <f>IF(AZ54=3,G54,0)</f>
        <v>0</v>
      </c>
      <c r="BD54" s="232">
        <f>IF(AZ54=4,G54,0)</f>
        <v>0</v>
      </c>
      <c r="BE54" s="232">
        <f>IF(AZ54=5,G54,0)</f>
        <v>0</v>
      </c>
      <c r="CA54" s="257">
        <v>10</v>
      </c>
      <c r="CB54" s="257">
        <v>0</v>
      </c>
    </row>
    <row r="55" spans="1:80">
      <c r="A55" s="258">
        <v>26</v>
      </c>
      <c r="B55" s="259" t="s">
        <v>1319</v>
      </c>
      <c r="C55" s="260" t="s">
        <v>1320</v>
      </c>
      <c r="D55" s="261" t="s">
        <v>1141</v>
      </c>
      <c r="E55" s="262">
        <v>5</v>
      </c>
      <c r="F55" s="262">
        <v>0</v>
      </c>
      <c r="G55" s="263">
        <f>E55*F55</f>
        <v>0</v>
      </c>
      <c r="H55" s="264">
        <v>0</v>
      </c>
      <c r="I55" s="265">
        <f>E55*H55</f>
        <v>0</v>
      </c>
      <c r="J55" s="264"/>
      <c r="K55" s="265">
        <f>E55*J55</f>
        <v>0</v>
      </c>
      <c r="O55" s="257">
        <v>2</v>
      </c>
      <c r="AA55" s="232">
        <v>10</v>
      </c>
      <c r="AB55" s="232">
        <v>0</v>
      </c>
      <c r="AC55" s="232">
        <v>8</v>
      </c>
      <c r="AZ55" s="232">
        <v>5</v>
      </c>
      <c r="BA55" s="232">
        <f>IF(AZ55=1,G55,0)</f>
        <v>0</v>
      </c>
      <c r="BB55" s="232">
        <f>IF(AZ55=2,G55,0)</f>
        <v>0</v>
      </c>
      <c r="BC55" s="232">
        <f>IF(AZ55=3,G55,0)</f>
        <v>0</v>
      </c>
      <c r="BD55" s="232">
        <f>IF(AZ55=4,G55,0)</f>
        <v>0</v>
      </c>
      <c r="BE55" s="232">
        <f>IF(AZ55=5,G55,0)</f>
        <v>0</v>
      </c>
      <c r="CA55" s="257">
        <v>10</v>
      </c>
      <c r="CB55" s="257">
        <v>0</v>
      </c>
    </row>
    <row r="56" spans="1:80">
      <c r="A56" s="275"/>
      <c r="B56" s="276" t="s">
        <v>101</v>
      </c>
      <c r="C56" s="277" t="s">
        <v>1316</v>
      </c>
      <c r="D56" s="278"/>
      <c r="E56" s="279"/>
      <c r="F56" s="280"/>
      <c r="G56" s="281">
        <f>SUM(G52:G55)</f>
        <v>0</v>
      </c>
      <c r="H56" s="282"/>
      <c r="I56" s="283">
        <f>SUM(I52:I55)</f>
        <v>0</v>
      </c>
      <c r="J56" s="282"/>
      <c r="K56" s="283">
        <f>SUM(K52:K55)</f>
        <v>0</v>
      </c>
      <c r="O56" s="257">
        <v>4</v>
      </c>
      <c r="BA56" s="284">
        <f>SUM(BA52:BA55)</f>
        <v>0</v>
      </c>
      <c r="BB56" s="284">
        <f>SUM(BB52:BB55)</f>
        <v>0</v>
      </c>
      <c r="BC56" s="284">
        <f>SUM(BC52:BC55)</f>
        <v>0</v>
      </c>
      <c r="BD56" s="284">
        <f>SUM(BD52:BD55)</f>
        <v>0</v>
      </c>
      <c r="BE56" s="284">
        <f>SUM(BE52:BE55)</f>
        <v>0</v>
      </c>
    </row>
    <row r="57" spans="1:80">
      <c r="A57" s="247" t="s">
        <v>97</v>
      </c>
      <c r="B57" s="248" t="s">
        <v>862</v>
      </c>
      <c r="C57" s="249" t="s">
        <v>863</v>
      </c>
      <c r="D57" s="250"/>
      <c r="E57" s="251"/>
      <c r="F57" s="251"/>
      <c r="G57" s="252"/>
      <c r="H57" s="253"/>
      <c r="I57" s="254"/>
      <c r="J57" s="255"/>
      <c r="K57" s="256"/>
      <c r="O57" s="257">
        <v>1</v>
      </c>
    </row>
    <row r="58" spans="1:80">
      <c r="A58" s="258">
        <v>27</v>
      </c>
      <c r="B58" s="259" t="s">
        <v>1867</v>
      </c>
      <c r="C58" s="260" t="s">
        <v>1868</v>
      </c>
      <c r="D58" s="261" t="s">
        <v>262</v>
      </c>
      <c r="E58" s="262">
        <v>10</v>
      </c>
      <c r="F58" s="262">
        <v>0</v>
      </c>
      <c r="G58" s="263">
        <f>E58*F58</f>
        <v>0</v>
      </c>
      <c r="H58" s="264">
        <v>0</v>
      </c>
      <c r="I58" s="265">
        <f>E58*H58</f>
        <v>0</v>
      </c>
      <c r="J58" s="264">
        <v>0</v>
      </c>
      <c r="K58" s="265">
        <f>E58*J58</f>
        <v>0</v>
      </c>
      <c r="O58" s="257">
        <v>2</v>
      </c>
      <c r="AA58" s="232">
        <v>1</v>
      </c>
      <c r="AB58" s="232">
        <v>9</v>
      </c>
      <c r="AC58" s="232">
        <v>9</v>
      </c>
      <c r="AZ58" s="232">
        <v>4</v>
      </c>
      <c r="BA58" s="232">
        <f>IF(AZ58=1,G58,0)</f>
        <v>0</v>
      </c>
      <c r="BB58" s="232">
        <f>IF(AZ58=2,G58,0)</f>
        <v>0</v>
      </c>
      <c r="BC58" s="232">
        <f>IF(AZ58=3,G58,0)</f>
        <v>0</v>
      </c>
      <c r="BD58" s="232">
        <f>IF(AZ58=4,G58,0)</f>
        <v>0</v>
      </c>
      <c r="BE58" s="232">
        <f>IF(AZ58=5,G58,0)</f>
        <v>0</v>
      </c>
      <c r="CA58" s="257">
        <v>1</v>
      </c>
      <c r="CB58" s="257">
        <v>9</v>
      </c>
    </row>
    <row r="59" spans="1:80">
      <c r="A59" s="275"/>
      <c r="B59" s="276" t="s">
        <v>101</v>
      </c>
      <c r="C59" s="277" t="s">
        <v>864</v>
      </c>
      <c r="D59" s="278"/>
      <c r="E59" s="279"/>
      <c r="F59" s="280"/>
      <c r="G59" s="281">
        <f>SUM(G57:G58)</f>
        <v>0</v>
      </c>
      <c r="H59" s="282"/>
      <c r="I59" s="283">
        <f>SUM(I57:I58)</f>
        <v>0</v>
      </c>
      <c r="J59" s="282"/>
      <c r="K59" s="283">
        <f>SUM(K57:K58)</f>
        <v>0</v>
      </c>
      <c r="O59" s="257">
        <v>4</v>
      </c>
      <c r="BA59" s="284">
        <f>SUM(BA57:BA58)</f>
        <v>0</v>
      </c>
      <c r="BB59" s="284">
        <f>SUM(BB57:BB58)</f>
        <v>0</v>
      </c>
      <c r="BC59" s="284">
        <f>SUM(BC57:BC58)</f>
        <v>0</v>
      </c>
      <c r="BD59" s="284">
        <f>SUM(BD57:BD58)</f>
        <v>0</v>
      </c>
      <c r="BE59" s="284">
        <f>SUM(BE57:BE58)</f>
        <v>0</v>
      </c>
    </row>
    <row r="60" spans="1:80">
      <c r="E60" s="232"/>
    </row>
    <row r="61" spans="1:80">
      <c r="E61" s="232"/>
    </row>
    <row r="62" spans="1:80">
      <c r="E62" s="232"/>
    </row>
    <row r="63" spans="1:80">
      <c r="E63" s="232"/>
    </row>
    <row r="64" spans="1:80">
      <c r="E64" s="232"/>
    </row>
    <row r="65" spans="5:5">
      <c r="E65" s="232"/>
    </row>
    <row r="66" spans="5:5">
      <c r="E66" s="232"/>
    </row>
    <row r="67" spans="5:5">
      <c r="E67" s="232"/>
    </row>
    <row r="68" spans="5:5">
      <c r="E68" s="232"/>
    </row>
    <row r="69" spans="5:5">
      <c r="E69" s="232"/>
    </row>
    <row r="70" spans="5:5">
      <c r="E70" s="232"/>
    </row>
    <row r="71" spans="5:5">
      <c r="E71" s="232"/>
    </row>
    <row r="72" spans="5:5">
      <c r="E72" s="232"/>
    </row>
    <row r="73" spans="5:5">
      <c r="E73" s="232"/>
    </row>
    <row r="74" spans="5:5">
      <c r="E74" s="232"/>
    </row>
    <row r="75" spans="5:5">
      <c r="E75" s="232"/>
    </row>
    <row r="76" spans="5:5">
      <c r="E76" s="232"/>
    </row>
    <row r="77" spans="5:5">
      <c r="E77" s="232"/>
    </row>
    <row r="78" spans="5:5">
      <c r="E78" s="232"/>
    </row>
    <row r="79" spans="5:5">
      <c r="E79" s="232"/>
    </row>
    <row r="80" spans="5:5">
      <c r="E80" s="232"/>
    </row>
    <row r="81" spans="1:7">
      <c r="E81" s="232"/>
    </row>
    <row r="82" spans="1:7">
      <c r="E82" s="232"/>
    </row>
    <row r="83" spans="1:7">
      <c r="A83" s="274"/>
      <c r="B83" s="274"/>
      <c r="C83" s="274"/>
      <c r="D83" s="274"/>
      <c r="E83" s="274"/>
      <c r="F83" s="274"/>
      <c r="G83" s="274"/>
    </row>
    <row r="84" spans="1:7">
      <c r="A84" s="274"/>
      <c r="B84" s="274"/>
      <c r="C84" s="274"/>
      <c r="D84" s="274"/>
      <c r="E84" s="274"/>
      <c r="F84" s="274"/>
      <c r="G84" s="274"/>
    </row>
    <row r="85" spans="1:7">
      <c r="A85" s="274"/>
      <c r="B85" s="274"/>
      <c r="C85" s="274"/>
      <c r="D85" s="274"/>
      <c r="E85" s="274"/>
      <c r="F85" s="274"/>
      <c r="G85" s="274"/>
    </row>
    <row r="86" spans="1:7">
      <c r="A86" s="274"/>
      <c r="B86" s="274"/>
      <c r="C86" s="274"/>
      <c r="D86" s="274"/>
      <c r="E86" s="274"/>
      <c r="F86" s="274"/>
      <c r="G86" s="274"/>
    </row>
    <row r="87" spans="1:7">
      <c r="E87" s="232"/>
    </row>
    <row r="88" spans="1:7">
      <c r="E88" s="232"/>
    </row>
    <row r="89" spans="1:7">
      <c r="E89" s="232"/>
    </row>
    <row r="90" spans="1:7">
      <c r="E90" s="232"/>
    </row>
    <row r="91" spans="1:7">
      <c r="E91" s="232"/>
    </row>
    <row r="92" spans="1:7">
      <c r="E92" s="232"/>
    </row>
    <row r="93" spans="1:7">
      <c r="E93" s="232"/>
    </row>
    <row r="94" spans="1:7">
      <c r="E94" s="232"/>
    </row>
    <row r="95" spans="1:7">
      <c r="E95" s="232"/>
    </row>
    <row r="96" spans="1:7">
      <c r="E96" s="232"/>
    </row>
    <row r="97" spans="5:5">
      <c r="E97" s="232"/>
    </row>
    <row r="98" spans="5:5">
      <c r="E98" s="232"/>
    </row>
    <row r="99" spans="5:5">
      <c r="E99" s="232"/>
    </row>
    <row r="100" spans="5:5">
      <c r="E100" s="232"/>
    </row>
    <row r="101" spans="5:5">
      <c r="E101" s="232"/>
    </row>
    <row r="102" spans="5:5">
      <c r="E102" s="232"/>
    </row>
    <row r="103" spans="5:5">
      <c r="E103" s="232"/>
    </row>
    <row r="104" spans="5:5">
      <c r="E104" s="232"/>
    </row>
    <row r="105" spans="5:5">
      <c r="E105" s="232"/>
    </row>
    <row r="106" spans="5:5">
      <c r="E106" s="232"/>
    </row>
    <row r="107" spans="5:5">
      <c r="E107" s="232"/>
    </row>
    <row r="108" spans="5:5">
      <c r="E108" s="232"/>
    </row>
    <row r="109" spans="5:5">
      <c r="E109" s="232"/>
    </row>
    <row r="110" spans="5:5">
      <c r="E110" s="232"/>
    </row>
    <row r="111" spans="5:5">
      <c r="E111" s="232"/>
    </row>
    <row r="112" spans="5:5">
      <c r="E112" s="232"/>
    </row>
    <row r="113" spans="1:7">
      <c r="E113" s="232"/>
    </row>
    <row r="114" spans="1:7">
      <c r="E114" s="232"/>
    </row>
    <row r="115" spans="1:7">
      <c r="E115" s="232"/>
    </row>
    <row r="116" spans="1:7">
      <c r="E116" s="232"/>
    </row>
    <row r="117" spans="1:7">
      <c r="E117" s="232"/>
    </row>
    <row r="118" spans="1:7">
      <c r="A118" s="285"/>
      <c r="B118" s="285"/>
    </row>
    <row r="119" spans="1:7">
      <c r="A119" s="274"/>
      <c r="B119" s="274"/>
      <c r="C119" s="286"/>
      <c r="D119" s="286"/>
      <c r="E119" s="287"/>
      <c r="F119" s="286"/>
      <c r="G119" s="288"/>
    </row>
    <row r="120" spans="1:7">
      <c r="A120" s="289"/>
      <c r="B120" s="289"/>
      <c r="C120" s="274"/>
      <c r="D120" s="274"/>
      <c r="E120" s="290"/>
      <c r="F120" s="274"/>
      <c r="G120" s="274"/>
    </row>
    <row r="121" spans="1:7">
      <c r="A121" s="274"/>
      <c r="B121" s="274"/>
      <c r="C121" s="274"/>
      <c r="D121" s="274"/>
      <c r="E121" s="290"/>
      <c r="F121" s="274"/>
      <c r="G121" s="274"/>
    </row>
    <row r="122" spans="1:7">
      <c r="A122" s="274"/>
      <c r="B122" s="274"/>
      <c r="C122" s="274"/>
      <c r="D122" s="274"/>
      <c r="E122" s="290"/>
      <c r="F122" s="274"/>
      <c r="G122" s="274"/>
    </row>
    <row r="123" spans="1:7">
      <c r="A123" s="274"/>
      <c r="B123" s="274"/>
      <c r="C123" s="274"/>
      <c r="D123" s="274"/>
      <c r="E123" s="290"/>
      <c r="F123" s="274"/>
      <c r="G123" s="274"/>
    </row>
    <row r="124" spans="1:7">
      <c r="A124" s="274"/>
      <c r="B124" s="274"/>
      <c r="C124" s="274"/>
      <c r="D124" s="274"/>
      <c r="E124" s="290"/>
      <c r="F124" s="274"/>
      <c r="G124" s="274"/>
    </row>
    <row r="125" spans="1:7">
      <c r="A125" s="274"/>
      <c r="B125" s="274"/>
      <c r="C125" s="274"/>
      <c r="D125" s="274"/>
      <c r="E125" s="290"/>
      <c r="F125" s="274"/>
      <c r="G125" s="274"/>
    </row>
    <row r="126" spans="1:7">
      <c r="A126" s="274"/>
      <c r="B126" s="274"/>
      <c r="C126" s="274"/>
      <c r="D126" s="274"/>
      <c r="E126" s="290"/>
      <c r="F126" s="274"/>
      <c r="G126" s="274"/>
    </row>
    <row r="127" spans="1:7">
      <c r="A127" s="274"/>
      <c r="B127" s="274"/>
      <c r="C127" s="274"/>
      <c r="D127" s="274"/>
      <c r="E127" s="290"/>
      <c r="F127" s="274"/>
      <c r="G127" s="274"/>
    </row>
    <row r="128" spans="1:7">
      <c r="A128" s="274"/>
      <c r="B128" s="274"/>
      <c r="C128" s="274"/>
      <c r="D128" s="274"/>
      <c r="E128" s="290"/>
      <c r="F128" s="274"/>
      <c r="G128" s="274"/>
    </row>
    <row r="129" spans="1:7">
      <c r="A129" s="274"/>
      <c r="B129" s="274"/>
      <c r="C129" s="274"/>
      <c r="D129" s="274"/>
      <c r="E129" s="290"/>
      <c r="F129" s="274"/>
      <c r="G129" s="274"/>
    </row>
    <row r="130" spans="1:7">
      <c r="A130" s="274"/>
      <c r="B130" s="274"/>
      <c r="C130" s="274"/>
      <c r="D130" s="274"/>
      <c r="E130" s="290"/>
      <c r="F130" s="274"/>
      <c r="G130" s="274"/>
    </row>
    <row r="131" spans="1:7">
      <c r="A131" s="274"/>
      <c r="B131" s="274"/>
      <c r="C131" s="274"/>
      <c r="D131" s="274"/>
      <c r="E131" s="290"/>
      <c r="F131" s="274"/>
      <c r="G131" s="274"/>
    </row>
    <row r="132" spans="1:7">
      <c r="A132" s="274"/>
      <c r="B132" s="274"/>
      <c r="C132" s="274"/>
      <c r="D132" s="274"/>
      <c r="E132" s="290"/>
      <c r="F132" s="274"/>
      <c r="G132" s="274"/>
    </row>
  </sheetData>
  <mergeCells count="16">
    <mergeCell ref="C29:D29"/>
    <mergeCell ref="C33:D33"/>
    <mergeCell ref="C20:D20"/>
    <mergeCell ref="C21:D21"/>
    <mergeCell ref="C22:D22"/>
    <mergeCell ref="C23:D23"/>
    <mergeCell ref="C25:D25"/>
    <mergeCell ref="C27:D27"/>
    <mergeCell ref="C11:D11"/>
    <mergeCell ref="C13:D13"/>
    <mergeCell ref="C16:D16"/>
    <mergeCell ref="A1:G1"/>
    <mergeCell ref="A3:B3"/>
    <mergeCell ref="A4:B4"/>
    <mergeCell ref="E4:G4"/>
    <mergeCell ref="C9:D9"/>
  </mergeCells>
  <printOptions gridLinesSet="0"/>
  <pageMargins left="0.59055118110236227" right="0.39370078740157483" top="0.59055118110236227" bottom="0.98425196850393704" header="0.19685039370078741" footer="0.51181102362204722"/>
  <pageSetup paperSize="9" orientation="portrait" horizont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>
  <sheetPr codeName="List28"/>
  <dimension ref="A1:BE55"/>
  <sheetViews>
    <sheetView workbookViewId="0">
      <selection activeCell="K32" sqref="K32"/>
    </sheetView>
  </sheetViews>
  <sheetFormatPr defaultColWidth="9.109375" defaultRowHeight="13.2"/>
  <cols>
    <col min="1" max="1" width="2" style="1" customWidth="1"/>
    <col min="2" max="2" width="15" style="1" customWidth="1"/>
    <col min="3" max="3" width="15.88671875" style="1" customWidth="1"/>
    <col min="4" max="4" width="14.5546875" style="1" customWidth="1"/>
    <col min="5" max="5" width="13.5546875" style="1" customWidth="1"/>
    <col min="6" max="6" width="16.5546875" style="1" customWidth="1"/>
    <col min="7" max="7" width="15.33203125" style="1" customWidth="1"/>
    <col min="8" max="16384" width="9.109375" style="1"/>
  </cols>
  <sheetData>
    <row r="1" spans="1:57" ht="24.75" customHeight="1" thickBot="1">
      <c r="A1" s="94" t="s">
        <v>102</v>
      </c>
      <c r="B1" s="95"/>
      <c r="C1" s="95"/>
      <c r="D1" s="95"/>
      <c r="E1" s="95"/>
      <c r="F1" s="95"/>
      <c r="G1" s="95"/>
    </row>
    <row r="2" spans="1:57" ht="12.75" customHeight="1">
      <c r="A2" s="96" t="s">
        <v>32</v>
      </c>
      <c r="B2" s="97"/>
      <c r="C2" s="98">
        <v>8</v>
      </c>
      <c r="D2" s="98" t="s">
        <v>1905</v>
      </c>
      <c r="E2" s="97"/>
      <c r="F2" s="99" t="s">
        <v>33</v>
      </c>
      <c r="G2" s="100"/>
    </row>
    <row r="3" spans="1:57" ht="3" hidden="1" customHeight="1">
      <c r="A3" s="101"/>
      <c r="B3" s="102"/>
      <c r="C3" s="103"/>
      <c r="D3" s="103"/>
      <c r="E3" s="102"/>
      <c r="F3" s="104"/>
      <c r="G3" s="105"/>
    </row>
    <row r="4" spans="1:57" ht="12" customHeight="1">
      <c r="A4" s="106" t="s">
        <v>34</v>
      </c>
      <c r="B4" s="102"/>
      <c r="C4" s="103"/>
      <c r="D4" s="103"/>
      <c r="E4" s="102"/>
      <c r="F4" s="104" t="s">
        <v>35</v>
      </c>
      <c r="G4" s="107"/>
    </row>
    <row r="5" spans="1:57" ht="12.9" customHeight="1">
      <c r="A5" s="108" t="s">
        <v>98</v>
      </c>
      <c r="B5" s="109"/>
      <c r="C5" s="110" t="s">
        <v>105</v>
      </c>
      <c r="D5" s="111"/>
      <c r="E5" s="112"/>
      <c r="F5" s="104" t="s">
        <v>36</v>
      </c>
      <c r="G5" s="105"/>
    </row>
    <row r="6" spans="1:57" ht="12.9" customHeight="1">
      <c r="A6" s="106" t="s">
        <v>37</v>
      </c>
      <c r="B6" s="102"/>
      <c r="C6" s="103"/>
      <c r="D6" s="103"/>
      <c r="E6" s="102"/>
      <c r="F6" s="113" t="s">
        <v>38</v>
      </c>
      <c r="G6" s="114"/>
      <c r="O6" s="115"/>
    </row>
    <row r="7" spans="1:57" ht="12.9" customHeight="1">
      <c r="A7" s="116" t="s">
        <v>104</v>
      </c>
      <c r="B7" s="117"/>
      <c r="C7" s="118" t="s">
        <v>105</v>
      </c>
      <c r="D7" s="119"/>
      <c r="E7" s="119"/>
      <c r="F7" s="120" t="s">
        <v>39</v>
      </c>
      <c r="G7" s="114">
        <f>IF(G6=0,,ROUND((F30+F32)/G6,1))</f>
        <v>0</v>
      </c>
    </row>
    <row r="8" spans="1:57">
      <c r="A8" s="121" t="s">
        <v>40</v>
      </c>
      <c r="B8" s="104"/>
      <c r="C8" s="306"/>
      <c r="D8" s="306"/>
      <c r="E8" s="307"/>
      <c r="F8" s="122" t="s">
        <v>41</v>
      </c>
      <c r="G8" s="123"/>
      <c r="H8" s="124"/>
      <c r="I8" s="125"/>
    </row>
    <row r="9" spans="1:57">
      <c r="A9" s="121" t="s">
        <v>42</v>
      </c>
      <c r="B9" s="104"/>
      <c r="C9" s="306"/>
      <c r="D9" s="306"/>
      <c r="E9" s="307"/>
      <c r="F9" s="104"/>
      <c r="G9" s="126"/>
      <c r="H9" s="127"/>
    </row>
    <row r="10" spans="1:57">
      <c r="A10" s="121" t="s">
        <v>43</v>
      </c>
      <c r="B10" s="104"/>
      <c r="C10" s="306"/>
      <c r="D10" s="306"/>
      <c r="E10" s="306"/>
      <c r="F10" s="128"/>
      <c r="G10" s="129"/>
      <c r="H10" s="130"/>
    </row>
    <row r="11" spans="1:57" ht="13.5" customHeight="1">
      <c r="A11" s="121" t="s">
        <v>44</v>
      </c>
      <c r="B11" s="104"/>
      <c r="C11" s="306"/>
      <c r="D11" s="306"/>
      <c r="E11" s="306"/>
      <c r="F11" s="131" t="s">
        <v>45</v>
      </c>
      <c r="G11" s="132"/>
      <c r="H11" s="127"/>
      <c r="BA11" s="133"/>
      <c r="BB11" s="133"/>
      <c r="BC11" s="133"/>
      <c r="BD11" s="133"/>
      <c r="BE11" s="133"/>
    </row>
    <row r="12" spans="1:57" ht="12.75" customHeight="1">
      <c r="A12" s="134" t="s">
        <v>46</v>
      </c>
      <c r="B12" s="102"/>
      <c r="C12" s="308"/>
      <c r="D12" s="308"/>
      <c r="E12" s="308"/>
      <c r="F12" s="135" t="s">
        <v>47</v>
      </c>
      <c r="G12" s="136"/>
      <c r="H12" s="127"/>
    </row>
    <row r="13" spans="1:57" ht="28.5" customHeight="1" thickBot="1">
      <c r="A13" s="137" t="s">
        <v>48</v>
      </c>
      <c r="B13" s="138"/>
      <c r="C13" s="138"/>
      <c r="D13" s="138"/>
      <c r="E13" s="139"/>
      <c r="F13" s="139"/>
      <c r="G13" s="140"/>
      <c r="H13" s="127"/>
    </row>
    <row r="14" spans="1:57" ht="17.25" customHeight="1" thickBot="1">
      <c r="A14" s="141" t="s">
        <v>49</v>
      </c>
      <c r="B14" s="142"/>
      <c r="C14" s="143"/>
      <c r="D14" s="144" t="s">
        <v>50</v>
      </c>
      <c r="E14" s="145"/>
      <c r="F14" s="145"/>
      <c r="G14" s="143"/>
    </row>
    <row r="15" spans="1:57" ht="15.9" customHeight="1">
      <c r="A15" s="146"/>
      <c r="B15" s="147" t="s">
        <v>51</v>
      </c>
      <c r="C15" s="148">
        <f>'1 8 Rek'!E13</f>
        <v>0</v>
      </c>
      <c r="D15" s="149" t="str">
        <f>'1 8 Rek'!A18</f>
        <v>Ztížené výrobní podmínky</v>
      </c>
      <c r="E15" s="150"/>
      <c r="F15" s="151"/>
      <c r="G15" s="148">
        <f>'1 8 Rek'!I18</f>
        <v>0</v>
      </c>
    </row>
    <row r="16" spans="1:57" ht="15.9" customHeight="1">
      <c r="A16" s="146" t="s">
        <v>52</v>
      </c>
      <c r="B16" s="147" t="s">
        <v>53</v>
      </c>
      <c r="C16" s="148">
        <f>'1 8 Rek'!F13</f>
        <v>0</v>
      </c>
      <c r="D16" s="101" t="str">
        <f>'1 8 Rek'!A19</f>
        <v>Oborová přirážka</v>
      </c>
      <c r="E16" s="152"/>
      <c r="F16" s="153"/>
      <c r="G16" s="148">
        <f>'1 8 Rek'!I19</f>
        <v>0</v>
      </c>
    </row>
    <row r="17" spans="1:7" ht="15.9" customHeight="1">
      <c r="A17" s="146" t="s">
        <v>54</v>
      </c>
      <c r="B17" s="147" t="s">
        <v>55</v>
      </c>
      <c r="C17" s="148">
        <f>'1 8 Rek'!H13</f>
        <v>0</v>
      </c>
      <c r="D17" s="101" t="str">
        <f>'1 8 Rek'!A20</f>
        <v>Přesun stavebních kapacit</v>
      </c>
      <c r="E17" s="152"/>
      <c r="F17" s="153"/>
      <c r="G17" s="148">
        <f>'1 8 Rek'!I20</f>
        <v>0</v>
      </c>
    </row>
    <row r="18" spans="1:7" ht="15.9" customHeight="1">
      <c r="A18" s="154" t="s">
        <v>56</v>
      </c>
      <c r="B18" s="155" t="s">
        <v>57</v>
      </c>
      <c r="C18" s="148">
        <f>'1 8 Rek'!G13</f>
        <v>0</v>
      </c>
      <c r="D18" s="101" t="str">
        <f>'1 8 Rek'!A21</f>
        <v>Mimostaveništní doprava</v>
      </c>
      <c r="E18" s="152"/>
      <c r="F18" s="153"/>
      <c r="G18" s="148">
        <f>'1 8 Rek'!I21</f>
        <v>0</v>
      </c>
    </row>
    <row r="19" spans="1:7" ht="15.9" customHeight="1">
      <c r="A19" s="156" t="s">
        <v>58</v>
      </c>
      <c r="B19" s="147"/>
      <c r="C19" s="148">
        <f>SUM(C15:C18)</f>
        <v>0</v>
      </c>
      <c r="D19" s="101" t="str">
        <f>'1 8 Rek'!A22</f>
        <v>Zařízení staveniště</v>
      </c>
      <c r="E19" s="152"/>
      <c r="F19" s="153"/>
      <c r="G19" s="148">
        <f>'1 8 Rek'!I22</f>
        <v>0</v>
      </c>
    </row>
    <row r="20" spans="1:7" ht="15.9" customHeight="1">
      <c r="A20" s="156"/>
      <c r="B20" s="147"/>
      <c r="C20" s="148"/>
      <c r="D20" s="101" t="str">
        <f>'1 8 Rek'!A23</f>
        <v>Provoz investora</v>
      </c>
      <c r="E20" s="152"/>
      <c r="F20" s="153"/>
      <c r="G20" s="148">
        <f>'1 8 Rek'!I23</f>
        <v>0</v>
      </c>
    </row>
    <row r="21" spans="1:7" ht="15.9" customHeight="1">
      <c r="A21" s="156" t="s">
        <v>29</v>
      </c>
      <c r="B21" s="147"/>
      <c r="C21" s="148">
        <f>'1 8 Rek'!I13</f>
        <v>0</v>
      </c>
      <c r="D21" s="101" t="str">
        <f>'1 8 Rek'!A24</f>
        <v>Kompletační činnost (IČD)</v>
      </c>
      <c r="E21" s="152"/>
      <c r="F21" s="153"/>
      <c r="G21" s="148">
        <f>'1 8 Rek'!I24</f>
        <v>0</v>
      </c>
    </row>
    <row r="22" spans="1:7" ht="15.9" customHeight="1">
      <c r="A22" s="157" t="s">
        <v>59</v>
      </c>
      <c r="B22" s="127"/>
      <c r="C22" s="148">
        <f>C19+C21</f>
        <v>0</v>
      </c>
      <c r="D22" s="101" t="s">
        <v>60</v>
      </c>
      <c r="E22" s="152"/>
      <c r="F22" s="153"/>
      <c r="G22" s="148">
        <f>G23-SUM(G15:G21)</f>
        <v>0</v>
      </c>
    </row>
    <row r="23" spans="1:7" ht="15.9" customHeight="1" thickBot="1">
      <c r="A23" s="309" t="s">
        <v>61</v>
      </c>
      <c r="B23" s="310"/>
      <c r="C23" s="158">
        <f>C22+G23</f>
        <v>0</v>
      </c>
      <c r="D23" s="159" t="s">
        <v>62</v>
      </c>
      <c r="E23" s="160"/>
      <c r="F23" s="161"/>
      <c r="G23" s="148">
        <f>'1 8 Rek'!H26</f>
        <v>0</v>
      </c>
    </row>
    <row r="24" spans="1:7">
      <c r="A24" s="162" t="s">
        <v>63</v>
      </c>
      <c r="B24" s="163"/>
      <c r="C24" s="164"/>
      <c r="D24" s="163" t="s">
        <v>64</v>
      </c>
      <c r="E24" s="163"/>
      <c r="F24" s="165" t="s">
        <v>65</v>
      </c>
      <c r="G24" s="166"/>
    </row>
    <row r="25" spans="1:7">
      <c r="A25" s="157" t="s">
        <v>66</v>
      </c>
      <c r="B25" s="127"/>
      <c r="C25" s="167"/>
      <c r="D25" s="127" t="s">
        <v>66</v>
      </c>
      <c r="F25" s="168" t="s">
        <v>66</v>
      </c>
      <c r="G25" s="169"/>
    </row>
    <row r="26" spans="1:7" ht="37.5" customHeight="1">
      <c r="A26" s="157" t="s">
        <v>67</v>
      </c>
      <c r="B26" s="170"/>
      <c r="C26" s="167"/>
      <c r="D26" s="127" t="s">
        <v>67</v>
      </c>
      <c r="F26" s="168" t="s">
        <v>67</v>
      </c>
      <c r="G26" s="169"/>
    </row>
    <row r="27" spans="1:7">
      <c r="A27" s="157"/>
      <c r="B27" s="171"/>
      <c r="C27" s="167"/>
      <c r="D27" s="127"/>
      <c r="F27" s="168"/>
      <c r="G27" s="169"/>
    </row>
    <row r="28" spans="1:7">
      <c r="A28" s="157" t="s">
        <v>68</v>
      </c>
      <c r="B28" s="127"/>
      <c r="C28" s="167"/>
      <c r="D28" s="168" t="s">
        <v>69</v>
      </c>
      <c r="E28" s="167"/>
      <c r="F28" s="172" t="s">
        <v>69</v>
      </c>
      <c r="G28" s="169"/>
    </row>
    <row r="29" spans="1:7" ht="69" customHeight="1">
      <c r="A29" s="157"/>
      <c r="B29" s="127"/>
      <c r="C29" s="173"/>
      <c r="D29" s="174"/>
      <c r="E29" s="173"/>
      <c r="F29" s="127"/>
      <c r="G29" s="169"/>
    </row>
    <row r="30" spans="1:7">
      <c r="A30" s="175" t="s">
        <v>11</v>
      </c>
      <c r="B30" s="176"/>
      <c r="C30" s="177">
        <v>15</v>
      </c>
      <c r="D30" s="176" t="s">
        <v>70</v>
      </c>
      <c r="E30" s="178"/>
      <c r="F30" s="311">
        <f>ROUND(C23-F32,0)</f>
        <v>0</v>
      </c>
      <c r="G30" s="312"/>
    </row>
    <row r="31" spans="1:7">
      <c r="A31" s="175" t="s">
        <v>71</v>
      </c>
      <c r="B31" s="176"/>
      <c r="C31" s="177">
        <f>C30</f>
        <v>15</v>
      </c>
      <c r="D31" s="176" t="s">
        <v>72</v>
      </c>
      <c r="E31" s="178"/>
      <c r="F31" s="311">
        <f>ROUND(PRODUCT(F30,C31/100),1)</f>
        <v>0</v>
      </c>
      <c r="G31" s="312"/>
    </row>
    <row r="32" spans="1:7">
      <c r="A32" s="175" t="s">
        <v>11</v>
      </c>
      <c r="B32" s="176"/>
      <c r="C32" s="177">
        <v>0</v>
      </c>
      <c r="D32" s="176" t="s">
        <v>72</v>
      </c>
      <c r="E32" s="178"/>
      <c r="F32" s="311">
        <v>0</v>
      </c>
      <c r="G32" s="312"/>
    </row>
    <row r="33" spans="1:8">
      <c r="A33" s="175" t="s">
        <v>71</v>
      </c>
      <c r="B33" s="179"/>
      <c r="C33" s="180">
        <f>C32</f>
        <v>0</v>
      </c>
      <c r="D33" s="176" t="s">
        <v>72</v>
      </c>
      <c r="E33" s="153"/>
      <c r="F33" s="311">
        <f>ROUND(PRODUCT(F32,C33/100),1)</f>
        <v>0</v>
      </c>
      <c r="G33" s="312"/>
    </row>
    <row r="34" spans="1:8" s="184" customFormat="1" ht="19.5" customHeight="1" thickBot="1">
      <c r="A34" s="181" t="s">
        <v>73</v>
      </c>
      <c r="B34" s="182"/>
      <c r="C34" s="182"/>
      <c r="D34" s="182"/>
      <c r="E34" s="183"/>
      <c r="F34" s="313">
        <f>CEILING(SUM(F30:F33),IF(SUM(F30:F33)&gt;=0,1,-1))</f>
        <v>0</v>
      </c>
      <c r="G34" s="314"/>
    </row>
    <row r="36" spans="1:8">
      <c r="A36" s="2" t="s">
        <v>74</v>
      </c>
      <c r="B36" s="2"/>
      <c r="C36" s="2"/>
      <c r="D36" s="2"/>
      <c r="E36" s="2"/>
      <c r="F36" s="2"/>
      <c r="G36" s="2"/>
      <c r="H36" s="1" t="s">
        <v>1</v>
      </c>
    </row>
    <row r="37" spans="1:8" ht="14.25" customHeight="1">
      <c r="A37" s="2"/>
      <c r="B37" s="305"/>
      <c r="C37" s="305"/>
      <c r="D37" s="305"/>
      <c r="E37" s="305"/>
      <c r="F37" s="305"/>
      <c r="G37" s="305"/>
      <c r="H37" s="1" t="s">
        <v>1</v>
      </c>
    </row>
    <row r="38" spans="1:8" ht="12.75" customHeight="1">
      <c r="A38" s="185"/>
      <c r="B38" s="305"/>
      <c r="C38" s="305"/>
      <c r="D38" s="305"/>
      <c r="E38" s="305"/>
      <c r="F38" s="305"/>
      <c r="G38" s="305"/>
      <c r="H38" s="1" t="s">
        <v>1</v>
      </c>
    </row>
    <row r="39" spans="1:8">
      <c r="A39" s="185"/>
      <c r="B39" s="305"/>
      <c r="C39" s="305"/>
      <c r="D39" s="305"/>
      <c r="E39" s="305"/>
      <c r="F39" s="305"/>
      <c r="G39" s="305"/>
      <c r="H39" s="1" t="s">
        <v>1</v>
      </c>
    </row>
    <row r="40" spans="1:8">
      <c r="A40" s="185"/>
      <c r="B40" s="305"/>
      <c r="C40" s="305"/>
      <c r="D40" s="305"/>
      <c r="E40" s="305"/>
      <c r="F40" s="305"/>
      <c r="G40" s="305"/>
      <c r="H40" s="1" t="s">
        <v>1</v>
      </c>
    </row>
    <row r="41" spans="1:8">
      <c r="A41" s="185"/>
      <c r="B41" s="305"/>
      <c r="C41" s="305"/>
      <c r="D41" s="305"/>
      <c r="E41" s="305"/>
      <c r="F41" s="305"/>
      <c r="G41" s="305"/>
      <c r="H41" s="1" t="s">
        <v>1</v>
      </c>
    </row>
    <row r="42" spans="1:8">
      <c r="A42" s="185"/>
      <c r="B42" s="305"/>
      <c r="C42" s="305"/>
      <c r="D42" s="305"/>
      <c r="E42" s="305"/>
      <c r="F42" s="305"/>
      <c r="G42" s="305"/>
      <c r="H42" s="1" t="s">
        <v>1</v>
      </c>
    </row>
    <row r="43" spans="1:8">
      <c r="A43" s="185"/>
      <c r="B43" s="305"/>
      <c r="C43" s="305"/>
      <c r="D43" s="305"/>
      <c r="E43" s="305"/>
      <c r="F43" s="305"/>
      <c r="G43" s="305"/>
      <c r="H43" s="1" t="s">
        <v>1</v>
      </c>
    </row>
    <row r="44" spans="1:8">
      <c r="A44" s="185"/>
      <c r="B44" s="305"/>
      <c r="C44" s="305"/>
      <c r="D44" s="305"/>
      <c r="E44" s="305"/>
      <c r="F44" s="305"/>
      <c r="G44" s="305"/>
      <c r="H44" s="1" t="s">
        <v>1</v>
      </c>
    </row>
    <row r="45" spans="1:8" ht="0.75" customHeight="1">
      <c r="A45" s="185"/>
      <c r="B45" s="305"/>
      <c r="C45" s="305"/>
      <c r="D45" s="305"/>
      <c r="E45" s="305"/>
      <c r="F45" s="305"/>
      <c r="G45" s="305"/>
      <c r="H45" s="1" t="s">
        <v>1</v>
      </c>
    </row>
    <row r="46" spans="1:8">
      <c r="B46" s="315"/>
      <c r="C46" s="315"/>
      <c r="D46" s="315"/>
      <c r="E46" s="315"/>
      <c r="F46" s="315"/>
      <c r="G46" s="315"/>
    </row>
    <row r="47" spans="1:8">
      <c r="B47" s="315"/>
      <c r="C47" s="315"/>
      <c r="D47" s="315"/>
      <c r="E47" s="315"/>
      <c r="F47" s="315"/>
      <c r="G47" s="315"/>
    </row>
    <row r="48" spans="1:8">
      <c r="B48" s="315"/>
      <c r="C48" s="315"/>
      <c r="D48" s="315"/>
      <c r="E48" s="315"/>
      <c r="F48" s="315"/>
      <c r="G48" s="315"/>
    </row>
    <row r="49" spans="2:7">
      <c r="B49" s="315"/>
      <c r="C49" s="315"/>
      <c r="D49" s="315"/>
      <c r="E49" s="315"/>
      <c r="F49" s="315"/>
      <c r="G49" s="315"/>
    </row>
    <row r="50" spans="2:7">
      <c r="B50" s="315"/>
      <c r="C50" s="315"/>
      <c r="D50" s="315"/>
      <c r="E50" s="315"/>
      <c r="F50" s="315"/>
      <c r="G50" s="315"/>
    </row>
    <row r="51" spans="2:7">
      <c r="B51" s="315"/>
      <c r="C51" s="315"/>
      <c r="D51" s="315"/>
      <c r="E51" s="315"/>
      <c r="F51" s="315"/>
      <c r="G51" s="315"/>
    </row>
    <row r="52" spans="2:7">
      <c r="B52" s="315"/>
      <c r="C52" s="315"/>
      <c r="D52" s="315"/>
      <c r="E52" s="315"/>
      <c r="F52" s="315"/>
      <c r="G52" s="315"/>
    </row>
    <row r="53" spans="2:7">
      <c r="B53" s="315"/>
      <c r="C53" s="315"/>
      <c r="D53" s="315"/>
      <c r="E53" s="315"/>
      <c r="F53" s="315"/>
      <c r="G53" s="315"/>
    </row>
    <row r="54" spans="2:7">
      <c r="B54" s="315"/>
      <c r="C54" s="315"/>
      <c r="D54" s="315"/>
      <c r="E54" s="315"/>
      <c r="F54" s="315"/>
      <c r="G54" s="315"/>
    </row>
    <row r="55" spans="2:7">
      <c r="B55" s="315"/>
      <c r="C55" s="315"/>
      <c r="D55" s="315"/>
      <c r="E55" s="315"/>
      <c r="F55" s="315"/>
      <c r="G55" s="315"/>
    </row>
  </sheetData>
  <mergeCells count="22">
    <mergeCell ref="B52:G52"/>
    <mergeCell ref="B53:G53"/>
    <mergeCell ref="B54:G54"/>
    <mergeCell ref="B55:G55"/>
    <mergeCell ref="B46:G46"/>
    <mergeCell ref="B47:G47"/>
    <mergeCell ref="B48:G48"/>
    <mergeCell ref="B49:G49"/>
    <mergeCell ref="B50:G50"/>
    <mergeCell ref="B51:G51"/>
    <mergeCell ref="B37:G45"/>
    <mergeCell ref="C8:E8"/>
    <mergeCell ref="C9:E9"/>
    <mergeCell ref="C10:E10"/>
    <mergeCell ref="C11:E11"/>
    <mergeCell ref="C12:E12"/>
    <mergeCell ref="A23:B23"/>
    <mergeCell ref="F30:G30"/>
    <mergeCell ref="F31:G31"/>
    <mergeCell ref="F32:G32"/>
    <mergeCell ref="F33:G33"/>
    <mergeCell ref="F34:G34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>
  <sheetPr codeName="List38"/>
  <dimension ref="A1:BE77"/>
  <sheetViews>
    <sheetView workbookViewId="0">
      <selection sqref="A1:B1"/>
    </sheetView>
  </sheetViews>
  <sheetFormatPr defaultColWidth="9.109375" defaultRowHeight="13.2"/>
  <cols>
    <col min="1" max="1" width="5.88671875" style="1" customWidth="1"/>
    <col min="2" max="2" width="6.109375" style="1" customWidth="1"/>
    <col min="3" max="3" width="11.44140625" style="1" customWidth="1"/>
    <col min="4" max="4" width="15.88671875" style="1" customWidth="1"/>
    <col min="5" max="5" width="11.33203125" style="1" customWidth="1"/>
    <col min="6" max="6" width="10.88671875" style="1" customWidth="1"/>
    <col min="7" max="7" width="11" style="1" customWidth="1"/>
    <col min="8" max="8" width="11.109375" style="1" customWidth="1"/>
    <col min="9" max="9" width="10.6640625" style="1" customWidth="1"/>
    <col min="10" max="16384" width="9.109375" style="1"/>
  </cols>
  <sheetData>
    <row r="1" spans="1:57" ht="13.8" thickTop="1">
      <c r="A1" s="316" t="s">
        <v>2</v>
      </c>
      <c r="B1" s="317"/>
      <c r="C1" s="186" t="s">
        <v>106</v>
      </c>
      <c r="D1" s="187"/>
      <c r="E1" s="188"/>
      <c r="F1" s="187"/>
      <c r="G1" s="189" t="s">
        <v>75</v>
      </c>
      <c r="H1" s="190">
        <v>8</v>
      </c>
      <c r="I1" s="191"/>
    </row>
    <row r="2" spans="1:57" ht="13.8" thickBot="1">
      <c r="A2" s="318" t="s">
        <v>76</v>
      </c>
      <c r="B2" s="319"/>
      <c r="C2" s="192" t="s">
        <v>107</v>
      </c>
      <c r="D2" s="193"/>
      <c r="E2" s="194"/>
      <c r="F2" s="193"/>
      <c r="G2" s="320" t="s">
        <v>1905</v>
      </c>
      <c r="H2" s="321"/>
      <c r="I2" s="322"/>
    </row>
    <row r="3" spans="1:57" ht="13.8" thickTop="1">
      <c r="F3" s="127"/>
    </row>
    <row r="4" spans="1:57" ht="19.5" customHeight="1">
      <c r="A4" s="195" t="s">
        <v>77</v>
      </c>
      <c r="B4" s="196"/>
      <c r="C4" s="196"/>
      <c r="D4" s="196"/>
      <c r="E4" s="197"/>
      <c r="F4" s="196"/>
      <c r="G4" s="196"/>
      <c r="H4" s="196"/>
      <c r="I4" s="196"/>
    </row>
    <row r="5" spans="1:57" ht="13.8" thickBot="1"/>
    <row r="6" spans="1:57" s="127" customFormat="1" ht="13.8" thickBot="1">
      <c r="A6" s="198"/>
      <c r="B6" s="199" t="s">
        <v>78</v>
      </c>
      <c r="C6" s="199"/>
      <c r="D6" s="200"/>
      <c r="E6" s="201" t="s">
        <v>25</v>
      </c>
      <c r="F6" s="202" t="s">
        <v>26</v>
      </c>
      <c r="G6" s="202" t="s">
        <v>27</v>
      </c>
      <c r="H6" s="202" t="s">
        <v>28</v>
      </c>
      <c r="I6" s="203" t="s">
        <v>29</v>
      </c>
    </row>
    <row r="7" spans="1:57" s="127" customFormat="1">
      <c r="A7" s="291" t="str">
        <f>'1 8 Pol'!B7</f>
        <v>1</v>
      </c>
      <c r="B7" s="62" t="str">
        <f>'1 8 Pol'!C7</f>
        <v>Zemní práce</v>
      </c>
      <c r="D7" s="204"/>
      <c r="E7" s="292">
        <f>'1 8 Pol'!BA33</f>
        <v>0</v>
      </c>
      <c r="F7" s="293">
        <f>'1 8 Pol'!BB33</f>
        <v>0</v>
      </c>
      <c r="G7" s="293">
        <f>'1 8 Pol'!BC33</f>
        <v>0</v>
      </c>
      <c r="H7" s="293">
        <f>'1 8 Pol'!BD33</f>
        <v>0</v>
      </c>
      <c r="I7" s="294">
        <f>'1 8 Pol'!BE33</f>
        <v>0</v>
      </c>
    </row>
    <row r="8" spans="1:57" s="127" customFormat="1">
      <c r="A8" s="291" t="str">
        <f>'1 8 Pol'!B34</f>
        <v>45</v>
      </c>
      <c r="B8" s="62" t="str">
        <f>'1 8 Pol'!C34</f>
        <v>Podkladní a vedlejší konstrukce</v>
      </c>
      <c r="D8" s="204"/>
      <c r="E8" s="292">
        <f>'1 8 Pol'!BA38</f>
        <v>0</v>
      </c>
      <c r="F8" s="293">
        <f>'1 8 Pol'!BB38</f>
        <v>0</v>
      </c>
      <c r="G8" s="293">
        <f>'1 8 Pol'!BC38</f>
        <v>0</v>
      </c>
      <c r="H8" s="293">
        <f>'1 8 Pol'!BD38</f>
        <v>0</v>
      </c>
      <c r="I8" s="294">
        <f>'1 8 Pol'!BE38</f>
        <v>0</v>
      </c>
    </row>
    <row r="9" spans="1:57" s="127" customFormat="1">
      <c r="A9" s="291" t="str">
        <f>'1 8 Pol'!B39</f>
        <v>8</v>
      </c>
      <c r="B9" s="62" t="str">
        <f>'1 8 Pol'!C39</f>
        <v>Trubní vedení</v>
      </c>
      <c r="D9" s="204"/>
      <c r="E9" s="292">
        <f>'1 8 Pol'!BA45</f>
        <v>0</v>
      </c>
      <c r="F9" s="293">
        <f>'1 8 Pol'!BB45</f>
        <v>0</v>
      </c>
      <c r="G9" s="293">
        <f>'1 8 Pol'!BC45</f>
        <v>0</v>
      </c>
      <c r="H9" s="293">
        <f>'1 8 Pol'!BD45</f>
        <v>0</v>
      </c>
      <c r="I9" s="294">
        <f>'1 8 Pol'!BE45</f>
        <v>0</v>
      </c>
    </row>
    <row r="10" spans="1:57" s="127" customFormat="1">
      <c r="A10" s="291" t="str">
        <f>'1 8 Pol'!B46</f>
        <v>99</v>
      </c>
      <c r="B10" s="62" t="str">
        <f>'1 8 Pol'!C46</f>
        <v>Staveništní přesun hmot</v>
      </c>
      <c r="D10" s="204"/>
      <c r="E10" s="292">
        <f>'1 8 Pol'!BA48</f>
        <v>0</v>
      </c>
      <c r="F10" s="293">
        <f>'1 8 Pol'!BB48</f>
        <v>0</v>
      </c>
      <c r="G10" s="293">
        <f>'1 8 Pol'!BC48</f>
        <v>0</v>
      </c>
      <c r="H10" s="293">
        <f>'1 8 Pol'!BD48</f>
        <v>0</v>
      </c>
      <c r="I10" s="294">
        <f>'1 8 Pol'!BE48</f>
        <v>0</v>
      </c>
    </row>
    <row r="11" spans="1:57" s="127" customFormat="1">
      <c r="A11" s="291" t="str">
        <f>'1 8 Pol'!B49</f>
        <v>721</v>
      </c>
      <c r="B11" s="62" t="str">
        <f>'1 8 Pol'!C49</f>
        <v>Vnitřní kanalizace</v>
      </c>
      <c r="D11" s="204"/>
      <c r="E11" s="292">
        <f>'1 8 Pol'!BA51</f>
        <v>0</v>
      </c>
      <c r="F11" s="293">
        <f>'1 8 Pol'!BB51</f>
        <v>0</v>
      </c>
      <c r="G11" s="293">
        <f>'1 8 Pol'!BC51</f>
        <v>0</v>
      </c>
      <c r="H11" s="293">
        <f>'1 8 Pol'!BD51</f>
        <v>0</v>
      </c>
      <c r="I11" s="294">
        <f>'1 8 Pol'!BE51</f>
        <v>0</v>
      </c>
    </row>
    <row r="12" spans="1:57" s="127" customFormat="1" ht="13.8" thickBot="1">
      <c r="A12" s="291" t="str">
        <f>'1 8 Pol'!B52</f>
        <v>M23</v>
      </c>
      <c r="B12" s="62" t="str">
        <f>'1 8 Pol'!C52</f>
        <v>Montáže potrubí</v>
      </c>
      <c r="D12" s="204"/>
      <c r="E12" s="292">
        <f>'1 8 Pol'!BA57</f>
        <v>0</v>
      </c>
      <c r="F12" s="293">
        <f>'1 8 Pol'!BB57</f>
        <v>0</v>
      </c>
      <c r="G12" s="293">
        <f>'1 8 Pol'!BC57</f>
        <v>0</v>
      </c>
      <c r="H12" s="293">
        <f>'1 8 Pol'!BD57</f>
        <v>0</v>
      </c>
      <c r="I12" s="294">
        <f>'1 8 Pol'!BE57</f>
        <v>0</v>
      </c>
    </row>
    <row r="13" spans="1:57" s="14" customFormat="1" ht="13.8" thickBot="1">
      <c r="A13" s="205"/>
      <c r="B13" s="206" t="s">
        <v>79</v>
      </c>
      <c r="C13" s="206"/>
      <c r="D13" s="207"/>
      <c r="E13" s="208">
        <f>SUM(E7:E12)</f>
        <v>0</v>
      </c>
      <c r="F13" s="209">
        <f>SUM(F7:F12)</f>
        <v>0</v>
      </c>
      <c r="G13" s="209">
        <f>SUM(G7:G12)</f>
        <v>0</v>
      </c>
      <c r="H13" s="209">
        <f>SUM(H7:H12)</f>
        <v>0</v>
      </c>
      <c r="I13" s="210">
        <f>SUM(I7:I12)</f>
        <v>0</v>
      </c>
    </row>
    <row r="14" spans="1:57">
      <c r="A14" s="127"/>
      <c r="B14" s="127"/>
      <c r="C14" s="127"/>
      <c r="D14" s="127"/>
      <c r="E14" s="127"/>
      <c r="F14" s="127"/>
      <c r="G14" s="127"/>
      <c r="H14" s="127"/>
      <c r="I14" s="127"/>
    </row>
    <row r="15" spans="1:57" ht="19.5" customHeight="1">
      <c r="A15" s="196" t="s">
        <v>80</v>
      </c>
      <c r="B15" s="196"/>
      <c r="C15" s="196"/>
      <c r="D15" s="196"/>
      <c r="E15" s="196"/>
      <c r="F15" s="196"/>
      <c r="G15" s="211"/>
      <c r="H15" s="196"/>
      <c r="I15" s="196"/>
      <c r="BA15" s="133"/>
      <c r="BB15" s="133"/>
      <c r="BC15" s="133"/>
      <c r="BD15" s="133"/>
      <c r="BE15" s="133"/>
    </row>
    <row r="16" spans="1:57" ht="13.8" thickBot="1"/>
    <row r="17" spans="1:53">
      <c r="A17" s="162" t="s">
        <v>81</v>
      </c>
      <c r="B17" s="163"/>
      <c r="C17" s="163"/>
      <c r="D17" s="212"/>
      <c r="E17" s="213" t="s">
        <v>82</v>
      </c>
      <c r="F17" s="214" t="s">
        <v>12</v>
      </c>
      <c r="G17" s="215" t="s">
        <v>83</v>
      </c>
      <c r="H17" s="216"/>
      <c r="I17" s="217" t="s">
        <v>82</v>
      </c>
    </row>
    <row r="18" spans="1:53">
      <c r="A18" s="156" t="s">
        <v>1321</v>
      </c>
      <c r="B18" s="147"/>
      <c r="C18" s="147"/>
      <c r="D18" s="218"/>
      <c r="E18" s="219"/>
      <c r="F18" s="220"/>
      <c r="G18" s="221">
        <v>0</v>
      </c>
      <c r="H18" s="222"/>
      <c r="I18" s="223">
        <f t="shared" ref="I18:I25" si="0">E18+F18*G18/100</f>
        <v>0</v>
      </c>
      <c r="BA18" s="1">
        <v>0</v>
      </c>
    </row>
    <row r="19" spans="1:53">
      <c r="A19" s="156" t="s">
        <v>1322</v>
      </c>
      <c r="B19" s="147"/>
      <c r="C19" s="147"/>
      <c r="D19" s="218"/>
      <c r="E19" s="219"/>
      <c r="F19" s="220"/>
      <c r="G19" s="221">
        <v>0</v>
      </c>
      <c r="H19" s="222"/>
      <c r="I19" s="223">
        <f t="shared" si="0"/>
        <v>0</v>
      </c>
      <c r="BA19" s="1">
        <v>0</v>
      </c>
    </row>
    <row r="20" spans="1:53">
      <c r="A20" s="156" t="s">
        <v>1323</v>
      </c>
      <c r="B20" s="147"/>
      <c r="C20" s="147"/>
      <c r="D20" s="218"/>
      <c r="E20" s="219"/>
      <c r="F20" s="220"/>
      <c r="G20" s="221">
        <v>0</v>
      </c>
      <c r="H20" s="222"/>
      <c r="I20" s="223">
        <f t="shared" si="0"/>
        <v>0</v>
      </c>
      <c r="BA20" s="1">
        <v>0</v>
      </c>
    </row>
    <row r="21" spans="1:53">
      <c r="A21" s="156" t="s">
        <v>1324</v>
      </c>
      <c r="B21" s="147"/>
      <c r="C21" s="147"/>
      <c r="D21" s="218"/>
      <c r="E21" s="219"/>
      <c r="F21" s="220"/>
      <c r="G21" s="221">
        <v>0</v>
      </c>
      <c r="H21" s="222"/>
      <c r="I21" s="223">
        <f t="shared" si="0"/>
        <v>0</v>
      </c>
      <c r="BA21" s="1">
        <v>0</v>
      </c>
    </row>
    <row r="22" spans="1:53">
      <c r="A22" s="156" t="s">
        <v>1325</v>
      </c>
      <c r="B22" s="147"/>
      <c r="C22" s="147"/>
      <c r="D22" s="218"/>
      <c r="E22" s="219"/>
      <c r="F22" s="220"/>
      <c r="G22" s="221">
        <v>0</v>
      </c>
      <c r="H22" s="222"/>
      <c r="I22" s="223">
        <f t="shared" si="0"/>
        <v>0</v>
      </c>
      <c r="BA22" s="1">
        <v>1</v>
      </c>
    </row>
    <row r="23" spans="1:53">
      <c r="A23" s="156" t="s">
        <v>1326</v>
      </c>
      <c r="B23" s="147"/>
      <c r="C23" s="147"/>
      <c r="D23" s="218"/>
      <c r="E23" s="219"/>
      <c r="F23" s="220"/>
      <c r="G23" s="221">
        <v>0</v>
      </c>
      <c r="H23" s="222"/>
      <c r="I23" s="223">
        <f t="shared" si="0"/>
        <v>0</v>
      </c>
      <c r="BA23" s="1">
        <v>1</v>
      </c>
    </row>
    <row r="24" spans="1:53">
      <c r="A24" s="156" t="s">
        <v>1327</v>
      </c>
      <c r="B24" s="147"/>
      <c r="C24" s="147"/>
      <c r="D24" s="218"/>
      <c r="E24" s="219"/>
      <c r="F24" s="220"/>
      <c r="G24" s="221">
        <v>0</v>
      </c>
      <c r="H24" s="222"/>
      <c r="I24" s="223">
        <f t="shared" si="0"/>
        <v>0</v>
      </c>
      <c r="BA24" s="1">
        <v>2</v>
      </c>
    </row>
    <row r="25" spans="1:53">
      <c r="A25" s="156" t="s">
        <v>1328</v>
      </c>
      <c r="B25" s="147"/>
      <c r="C25" s="147"/>
      <c r="D25" s="218"/>
      <c r="E25" s="219"/>
      <c r="F25" s="220"/>
      <c r="G25" s="221">
        <v>0</v>
      </c>
      <c r="H25" s="222"/>
      <c r="I25" s="223">
        <f t="shared" si="0"/>
        <v>0</v>
      </c>
      <c r="BA25" s="1">
        <v>2</v>
      </c>
    </row>
    <row r="26" spans="1:53" ht="13.8" thickBot="1">
      <c r="A26" s="224"/>
      <c r="B26" s="225" t="s">
        <v>84</v>
      </c>
      <c r="C26" s="226"/>
      <c r="D26" s="227"/>
      <c r="E26" s="228"/>
      <c r="F26" s="229"/>
      <c r="G26" s="229"/>
      <c r="H26" s="323">
        <f>SUM(I18:I25)</f>
        <v>0</v>
      </c>
      <c r="I26" s="324"/>
    </row>
    <row r="28" spans="1:53">
      <c r="B28" s="14"/>
      <c r="F28" s="230"/>
      <c r="G28" s="231"/>
      <c r="H28" s="231"/>
      <c r="I28" s="46"/>
    </row>
    <row r="29" spans="1:53">
      <c r="F29" s="230"/>
      <c r="G29" s="231"/>
      <c r="H29" s="231"/>
      <c r="I29" s="46"/>
    </row>
    <row r="30" spans="1:53">
      <c r="F30" s="230"/>
      <c r="G30" s="231"/>
      <c r="H30" s="231"/>
      <c r="I30" s="46"/>
    </row>
    <row r="31" spans="1:53">
      <c r="F31" s="230"/>
      <c r="G31" s="231"/>
      <c r="H31" s="231"/>
      <c r="I31" s="46"/>
    </row>
    <row r="32" spans="1:53">
      <c r="F32" s="230"/>
      <c r="G32" s="231"/>
      <c r="H32" s="231"/>
      <c r="I32" s="46"/>
    </row>
    <row r="33" spans="6:9">
      <c r="F33" s="230"/>
      <c r="G33" s="231"/>
      <c r="H33" s="231"/>
      <c r="I33" s="46"/>
    </row>
    <row r="34" spans="6:9">
      <c r="F34" s="230"/>
      <c r="G34" s="231"/>
      <c r="H34" s="231"/>
      <c r="I34" s="46"/>
    </row>
    <row r="35" spans="6:9">
      <c r="F35" s="230"/>
      <c r="G35" s="231"/>
      <c r="H35" s="231"/>
      <c r="I35" s="46"/>
    </row>
    <row r="36" spans="6:9">
      <c r="F36" s="230"/>
      <c r="G36" s="231"/>
      <c r="H36" s="231"/>
      <c r="I36" s="46"/>
    </row>
    <row r="37" spans="6:9">
      <c r="F37" s="230"/>
      <c r="G37" s="231"/>
      <c r="H37" s="231"/>
      <c r="I37" s="46"/>
    </row>
    <row r="38" spans="6:9">
      <c r="F38" s="230"/>
      <c r="G38" s="231"/>
      <c r="H38" s="231"/>
      <c r="I38" s="46"/>
    </row>
    <row r="39" spans="6:9">
      <c r="F39" s="230"/>
      <c r="G39" s="231"/>
      <c r="H39" s="231"/>
      <c r="I39" s="46"/>
    </row>
    <row r="40" spans="6:9">
      <c r="F40" s="230"/>
      <c r="G40" s="231"/>
      <c r="H40" s="231"/>
      <c r="I40" s="46"/>
    </row>
    <row r="41" spans="6:9">
      <c r="F41" s="230"/>
      <c r="G41" s="231"/>
      <c r="H41" s="231"/>
      <c r="I41" s="46"/>
    </row>
    <row r="42" spans="6:9">
      <c r="F42" s="230"/>
      <c r="G42" s="231"/>
      <c r="H42" s="231"/>
      <c r="I42" s="46"/>
    </row>
    <row r="43" spans="6:9">
      <c r="F43" s="230"/>
      <c r="G43" s="231"/>
      <c r="H43" s="231"/>
      <c r="I43" s="46"/>
    </row>
    <row r="44" spans="6:9">
      <c r="F44" s="230"/>
      <c r="G44" s="231"/>
      <c r="H44" s="231"/>
      <c r="I44" s="46"/>
    </row>
    <row r="45" spans="6:9">
      <c r="F45" s="230"/>
      <c r="G45" s="231"/>
      <c r="H45" s="231"/>
      <c r="I45" s="46"/>
    </row>
    <row r="46" spans="6:9">
      <c r="F46" s="230"/>
      <c r="G46" s="231"/>
      <c r="H46" s="231"/>
      <c r="I46" s="46"/>
    </row>
    <row r="47" spans="6:9">
      <c r="F47" s="230"/>
      <c r="G47" s="231"/>
      <c r="H47" s="231"/>
      <c r="I47" s="46"/>
    </row>
    <row r="48" spans="6:9">
      <c r="F48" s="230"/>
      <c r="G48" s="231"/>
      <c r="H48" s="231"/>
      <c r="I48" s="46"/>
    </row>
    <row r="49" spans="6:9">
      <c r="F49" s="230"/>
      <c r="G49" s="231"/>
      <c r="H49" s="231"/>
      <c r="I49" s="46"/>
    </row>
    <row r="50" spans="6:9">
      <c r="F50" s="230"/>
      <c r="G50" s="231"/>
      <c r="H50" s="231"/>
      <c r="I50" s="46"/>
    </row>
    <row r="51" spans="6:9">
      <c r="F51" s="230"/>
      <c r="G51" s="231"/>
      <c r="H51" s="231"/>
      <c r="I51" s="46"/>
    </row>
    <row r="52" spans="6:9">
      <c r="F52" s="230"/>
      <c r="G52" s="231"/>
      <c r="H52" s="231"/>
      <c r="I52" s="46"/>
    </row>
    <row r="53" spans="6:9">
      <c r="F53" s="230"/>
      <c r="G53" s="231"/>
      <c r="H53" s="231"/>
      <c r="I53" s="46"/>
    </row>
    <row r="54" spans="6:9">
      <c r="F54" s="230"/>
      <c r="G54" s="231"/>
      <c r="H54" s="231"/>
      <c r="I54" s="46"/>
    </row>
    <row r="55" spans="6:9">
      <c r="F55" s="230"/>
      <c r="G55" s="231"/>
      <c r="H55" s="231"/>
      <c r="I55" s="46"/>
    </row>
    <row r="56" spans="6:9">
      <c r="F56" s="230"/>
      <c r="G56" s="231"/>
      <c r="H56" s="231"/>
      <c r="I56" s="46"/>
    </row>
    <row r="57" spans="6:9">
      <c r="F57" s="230"/>
      <c r="G57" s="231"/>
      <c r="H57" s="231"/>
      <c r="I57" s="46"/>
    </row>
    <row r="58" spans="6:9">
      <c r="F58" s="230"/>
      <c r="G58" s="231"/>
      <c r="H58" s="231"/>
      <c r="I58" s="46"/>
    </row>
    <row r="59" spans="6:9">
      <c r="F59" s="230"/>
      <c r="G59" s="231"/>
      <c r="H59" s="231"/>
      <c r="I59" s="46"/>
    </row>
    <row r="60" spans="6:9">
      <c r="F60" s="230"/>
      <c r="G60" s="231"/>
      <c r="H60" s="231"/>
      <c r="I60" s="46"/>
    </row>
    <row r="61" spans="6:9">
      <c r="F61" s="230"/>
      <c r="G61" s="231"/>
      <c r="H61" s="231"/>
      <c r="I61" s="46"/>
    </row>
    <row r="62" spans="6:9">
      <c r="F62" s="230"/>
      <c r="G62" s="231"/>
      <c r="H62" s="231"/>
      <c r="I62" s="46"/>
    </row>
    <row r="63" spans="6:9">
      <c r="F63" s="230"/>
      <c r="G63" s="231"/>
      <c r="H63" s="231"/>
      <c r="I63" s="46"/>
    </row>
    <row r="64" spans="6:9">
      <c r="F64" s="230"/>
      <c r="G64" s="231"/>
      <c r="H64" s="231"/>
      <c r="I64" s="46"/>
    </row>
    <row r="65" spans="6:9">
      <c r="F65" s="230"/>
      <c r="G65" s="231"/>
      <c r="H65" s="231"/>
      <c r="I65" s="46"/>
    </row>
    <row r="66" spans="6:9">
      <c r="F66" s="230"/>
      <c r="G66" s="231"/>
      <c r="H66" s="231"/>
      <c r="I66" s="46"/>
    </row>
    <row r="67" spans="6:9">
      <c r="F67" s="230"/>
      <c r="G67" s="231"/>
      <c r="H67" s="231"/>
      <c r="I67" s="46"/>
    </row>
    <row r="68" spans="6:9">
      <c r="F68" s="230"/>
      <c r="G68" s="231"/>
      <c r="H68" s="231"/>
      <c r="I68" s="46"/>
    </row>
    <row r="69" spans="6:9">
      <c r="F69" s="230"/>
      <c r="G69" s="231"/>
      <c r="H69" s="231"/>
      <c r="I69" s="46"/>
    </row>
    <row r="70" spans="6:9">
      <c r="F70" s="230"/>
      <c r="G70" s="231"/>
      <c r="H70" s="231"/>
      <c r="I70" s="46"/>
    </row>
    <row r="71" spans="6:9">
      <c r="F71" s="230"/>
      <c r="G71" s="231"/>
      <c r="H71" s="231"/>
      <c r="I71" s="46"/>
    </row>
    <row r="72" spans="6:9">
      <c r="F72" s="230"/>
      <c r="G72" s="231"/>
      <c r="H72" s="231"/>
      <c r="I72" s="46"/>
    </row>
    <row r="73" spans="6:9">
      <c r="F73" s="230"/>
      <c r="G73" s="231"/>
      <c r="H73" s="231"/>
      <c r="I73" s="46"/>
    </row>
    <row r="74" spans="6:9">
      <c r="F74" s="230"/>
      <c r="G74" s="231"/>
      <c r="H74" s="231"/>
      <c r="I74" s="46"/>
    </row>
    <row r="75" spans="6:9">
      <c r="F75" s="230"/>
      <c r="G75" s="231"/>
      <c r="H75" s="231"/>
      <c r="I75" s="46"/>
    </row>
    <row r="76" spans="6:9">
      <c r="F76" s="230"/>
      <c r="G76" s="231"/>
      <c r="H76" s="231"/>
      <c r="I76" s="46"/>
    </row>
    <row r="77" spans="6:9">
      <c r="F77" s="230"/>
      <c r="G77" s="231"/>
      <c r="H77" s="231"/>
      <c r="I77" s="46"/>
    </row>
  </sheetData>
  <mergeCells count="4">
    <mergeCell ref="A1:B1"/>
    <mergeCell ref="A2:B2"/>
    <mergeCell ref="G2:I2"/>
    <mergeCell ref="H26:I26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>
  <sheetPr codeName="List9"/>
  <dimension ref="A1:CB130"/>
  <sheetViews>
    <sheetView showGridLines="0" showZeros="0" zoomScaleSheetLayoutView="100" workbookViewId="0">
      <selection activeCell="C18" sqref="C18"/>
    </sheetView>
  </sheetViews>
  <sheetFormatPr defaultColWidth="9.109375" defaultRowHeight="13.2"/>
  <cols>
    <col min="1" max="1" width="4.44140625" style="232" customWidth="1"/>
    <col min="2" max="2" width="11.5546875" style="232" customWidth="1"/>
    <col min="3" max="3" width="40.44140625" style="232" customWidth="1"/>
    <col min="4" max="4" width="5.5546875" style="232" customWidth="1"/>
    <col min="5" max="5" width="8.5546875" style="240" customWidth="1"/>
    <col min="6" max="6" width="9.88671875" style="232" customWidth="1"/>
    <col min="7" max="7" width="13.88671875" style="232" customWidth="1"/>
    <col min="8" max="8" width="11.6640625" style="232" hidden="1" customWidth="1"/>
    <col min="9" max="9" width="11.5546875" style="232" hidden="1" customWidth="1"/>
    <col min="10" max="10" width="11" style="232" hidden="1" customWidth="1"/>
    <col min="11" max="11" width="10.44140625" style="232" hidden="1" customWidth="1"/>
    <col min="12" max="12" width="75.44140625" style="232" customWidth="1"/>
    <col min="13" max="13" width="45.33203125" style="232" customWidth="1"/>
    <col min="14" max="16384" width="9.109375" style="232"/>
  </cols>
  <sheetData>
    <row r="1" spans="1:80" ht="15.6">
      <c r="A1" s="328" t="s">
        <v>103</v>
      </c>
      <c r="B1" s="328"/>
      <c r="C1" s="328"/>
      <c r="D1" s="328"/>
      <c r="E1" s="328"/>
      <c r="F1" s="328"/>
      <c r="G1" s="328"/>
    </row>
    <row r="2" spans="1:80" ht="14.25" customHeight="1" thickBot="1">
      <c r="B2" s="233"/>
      <c r="C2" s="234"/>
      <c r="D2" s="234"/>
      <c r="E2" s="235"/>
      <c r="F2" s="234"/>
      <c r="G2" s="234"/>
    </row>
    <row r="3" spans="1:80" ht="13.8" thickTop="1">
      <c r="A3" s="316" t="s">
        <v>2</v>
      </c>
      <c r="B3" s="317"/>
      <c r="C3" s="186" t="s">
        <v>106</v>
      </c>
      <c r="D3" s="187"/>
      <c r="E3" s="236" t="s">
        <v>85</v>
      </c>
      <c r="F3" s="237">
        <f>'1 8 Rek'!H1</f>
        <v>8</v>
      </c>
      <c r="G3" s="238"/>
    </row>
    <row r="4" spans="1:80" ht="13.8" thickBot="1">
      <c r="A4" s="329" t="s">
        <v>76</v>
      </c>
      <c r="B4" s="319"/>
      <c r="C4" s="192" t="s">
        <v>107</v>
      </c>
      <c r="D4" s="193"/>
      <c r="E4" s="330" t="str">
        <f>'1 8 Rek'!G2</f>
        <v>Dešťová kanalizace</v>
      </c>
      <c r="F4" s="331"/>
      <c r="G4" s="332"/>
    </row>
    <row r="5" spans="1:80" ht="13.8" thickTop="1">
      <c r="A5" s="239"/>
      <c r="G5" s="241"/>
    </row>
    <row r="6" spans="1:80" ht="27" customHeight="1">
      <c r="A6" s="242" t="s">
        <v>86</v>
      </c>
      <c r="B6" s="243" t="s">
        <v>87</v>
      </c>
      <c r="C6" s="243" t="s">
        <v>88</v>
      </c>
      <c r="D6" s="243" t="s">
        <v>89</v>
      </c>
      <c r="E6" s="244" t="s">
        <v>90</v>
      </c>
      <c r="F6" s="243" t="s">
        <v>91</v>
      </c>
      <c r="G6" s="245" t="s">
        <v>92</v>
      </c>
      <c r="H6" s="246" t="s">
        <v>93</v>
      </c>
      <c r="I6" s="246" t="s">
        <v>94</v>
      </c>
      <c r="J6" s="246" t="s">
        <v>95</v>
      </c>
      <c r="K6" s="246" t="s">
        <v>96</v>
      </c>
    </row>
    <row r="7" spans="1:80">
      <c r="A7" s="247" t="s">
        <v>97</v>
      </c>
      <c r="B7" s="248" t="s">
        <v>98</v>
      </c>
      <c r="C7" s="249" t="s">
        <v>99</v>
      </c>
      <c r="D7" s="250"/>
      <c r="E7" s="251"/>
      <c r="F7" s="251"/>
      <c r="G7" s="252"/>
      <c r="H7" s="253"/>
      <c r="I7" s="254"/>
      <c r="J7" s="255"/>
      <c r="K7" s="256"/>
      <c r="O7" s="257">
        <v>1</v>
      </c>
    </row>
    <row r="8" spans="1:80">
      <c r="A8" s="258">
        <v>1</v>
      </c>
      <c r="B8" s="259" t="s">
        <v>1794</v>
      </c>
      <c r="C8" s="260" t="s">
        <v>1795</v>
      </c>
      <c r="D8" s="261" t="s">
        <v>118</v>
      </c>
      <c r="E8" s="262">
        <v>35.200000000000003</v>
      </c>
      <c r="F8" s="262">
        <v>0</v>
      </c>
      <c r="G8" s="263">
        <f>E8*F8</f>
        <v>0</v>
      </c>
      <c r="H8" s="264">
        <v>0</v>
      </c>
      <c r="I8" s="265">
        <f>E8*H8</f>
        <v>0</v>
      </c>
      <c r="J8" s="264">
        <v>0</v>
      </c>
      <c r="K8" s="265">
        <f>E8*J8</f>
        <v>0</v>
      </c>
      <c r="O8" s="257">
        <v>2</v>
      </c>
      <c r="AA8" s="232">
        <v>1</v>
      </c>
      <c r="AB8" s="232">
        <v>1</v>
      </c>
      <c r="AC8" s="232">
        <v>1</v>
      </c>
      <c r="AZ8" s="232">
        <v>1</v>
      </c>
      <c r="BA8" s="232">
        <f>IF(AZ8=1,G8,0)</f>
        <v>0</v>
      </c>
      <c r="BB8" s="232">
        <f>IF(AZ8=2,G8,0)</f>
        <v>0</v>
      </c>
      <c r="BC8" s="232">
        <f>IF(AZ8=3,G8,0)</f>
        <v>0</v>
      </c>
      <c r="BD8" s="232">
        <f>IF(AZ8=4,G8,0)</f>
        <v>0</v>
      </c>
      <c r="BE8" s="232">
        <f>IF(AZ8=5,G8,0)</f>
        <v>0</v>
      </c>
      <c r="CA8" s="257">
        <v>1</v>
      </c>
      <c r="CB8" s="257">
        <v>1</v>
      </c>
    </row>
    <row r="9" spans="1:80">
      <c r="A9" s="266"/>
      <c r="B9" s="269"/>
      <c r="C9" s="325" t="s">
        <v>1906</v>
      </c>
      <c r="D9" s="326"/>
      <c r="E9" s="270">
        <v>25.2</v>
      </c>
      <c r="F9" s="271"/>
      <c r="G9" s="272"/>
      <c r="H9" s="273"/>
      <c r="I9" s="267"/>
      <c r="J9" s="274"/>
      <c r="K9" s="267"/>
      <c r="M9" s="268" t="s">
        <v>1906</v>
      </c>
      <c r="O9" s="257"/>
    </row>
    <row r="10" spans="1:80">
      <c r="A10" s="266"/>
      <c r="B10" s="269"/>
      <c r="C10" s="325" t="s">
        <v>1907</v>
      </c>
      <c r="D10" s="326"/>
      <c r="E10" s="270">
        <v>10</v>
      </c>
      <c r="F10" s="271"/>
      <c r="G10" s="272"/>
      <c r="H10" s="273"/>
      <c r="I10" s="267"/>
      <c r="J10" s="274"/>
      <c r="K10" s="267"/>
      <c r="M10" s="268" t="s">
        <v>1907</v>
      </c>
      <c r="O10" s="257"/>
    </row>
    <row r="11" spans="1:80">
      <c r="A11" s="258">
        <v>2</v>
      </c>
      <c r="B11" s="259" t="s">
        <v>1797</v>
      </c>
      <c r="C11" s="260" t="s">
        <v>1798</v>
      </c>
      <c r="D11" s="261" t="s">
        <v>118</v>
      </c>
      <c r="E11" s="262">
        <v>14.08</v>
      </c>
      <c r="F11" s="262">
        <v>0</v>
      </c>
      <c r="G11" s="263">
        <f>E11*F11</f>
        <v>0</v>
      </c>
      <c r="H11" s="264">
        <v>0</v>
      </c>
      <c r="I11" s="265">
        <f>E11*H11</f>
        <v>0</v>
      </c>
      <c r="J11" s="264">
        <v>0</v>
      </c>
      <c r="K11" s="265">
        <f>E11*J11</f>
        <v>0</v>
      </c>
      <c r="O11" s="257">
        <v>2</v>
      </c>
      <c r="AA11" s="232">
        <v>1</v>
      </c>
      <c r="AB11" s="232">
        <v>1</v>
      </c>
      <c r="AC11" s="232">
        <v>1</v>
      </c>
      <c r="AZ11" s="232">
        <v>1</v>
      </c>
      <c r="BA11" s="232">
        <f>IF(AZ11=1,G11,0)</f>
        <v>0</v>
      </c>
      <c r="BB11" s="232">
        <f>IF(AZ11=2,G11,0)</f>
        <v>0</v>
      </c>
      <c r="BC11" s="232">
        <f>IF(AZ11=3,G11,0)</f>
        <v>0</v>
      </c>
      <c r="BD11" s="232">
        <f>IF(AZ11=4,G11,0)</f>
        <v>0</v>
      </c>
      <c r="BE11" s="232">
        <f>IF(AZ11=5,G11,0)</f>
        <v>0</v>
      </c>
      <c r="CA11" s="257">
        <v>1</v>
      </c>
      <c r="CB11" s="257">
        <v>1</v>
      </c>
    </row>
    <row r="12" spans="1:80">
      <c r="A12" s="266"/>
      <c r="B12" s="269"/>
      <c r="C12" s="325" t="s">
        <v>1908</v>
      </c>
      <c r="D12" s="326"/>
      <c r="E12" s="270">
        <v>14.08</v>
      </c>
      <c r="F12" s="271"/>
      <c r="G12" s="272"/>
      <c r="H12" s="273"/>
      <c r="I12" s="267"/>
      <c r="J12" s="274"/>
      <c r="K12" s="267"/>
      <c r="M12" s="268" t="s">
        <v>1908</v>
      </c>
      <c r="O12" s="257"/>
    </row>
    <row r="13" spans="1:80">
      <c r="A13" s="258">
        <v>3</v>
      </c>
      <c r="B13" s="259" t="s">
        <v>1800</v>
      </c>
      <c r="C13" s="260" t="s">
        <v>1801</v>
      </c>
      <c r="D13" s="261" t="s">
        <v>112</v>
      </c>
      <c r="E13" s="262">
        <v>84</v>
      </c>
      <c r="F13" s="262">
        <v>0</v>
      </c>
      <c r="G13" s="263">
        <f>E13*F13</f>
        <v>0</v>
      </c>
      <c r="H13" s="264">
        <v>0</v>
      </c>
      <c r="I13" s="265">
        <f>E13*H13</f>
        <v>0</v>
      </c>
      <c r="J13" s="264">
        <v>0</v>
      </c>
      <c r="K13" s="265">
        <f>E13*J13</f>
        <v>0</v>
      </c>
      <c r="O13" s="257">
        <v>2</v>
      </c>
      <c r="AA13" s="232">
        <v>1</v>
      </c>
      <c r="AB13" s="232">
        <v>1</v>
      </c>
      <c r="AC13" s="232">
        <v>1</v>
      </c>
      <c r="AZ13" s="232">
        <v>1</v>
      </c>
      <c r="BA13" s="232">
        <f>IF(AZ13=1,G13,0)</f>
        <v>0</v>
      </c>
      <c r="BB13" s="232">
        <f>IF(AZ13=2,G13,0)</f>
        <v>0</v>
      </c>
      <c r="BC13" s="232">
        <f>IF(AZ13=3,G13,0)</f>
        <v>0</v>
      </c>
      <c r="BD13" s="232">
        <f>IF(AZ13=4,G13,0)</f>
        <v>0</v>
      </c>
      <c r="BE13" s="232">
        <f>IF(AZ13=5,G13,0)</f>
        <v>0</v>
      </c>
      <c r="CA13" s="257">
        <v>1</v>
      </c>
      <c r="CB13" s="257">
        <v>1</v>
      </c>
    </row>
    <row r="14" spans="1:80">
      <c r="A14" s="266"/>
      <c r="B14" s="269"/>
      <c r="C14" s="325" t="s">
        <v>1909</v>
      </c>
      <c r="D14" s="326"/>
      <c r="E14" s="270">
        <v>84</v>
      </c>
      <c r="F14" s="271"/>
      <c r="G14" s="272"/>
      <c r="H14" s="273"/>
      <c r="I14" s="267"/>
      <c r="J14" s="274"/>
      <c r="K14" s="267"/>
      <c r="M14" s="268" t="s">
        <v>1909</v>
      </c>
      <c r="O14" s="257"/>
    </row>
    <row r="15" spans="1:80">
      <c r="A15" s="258">
        <v>4</v>
      </c>
      <c r="B15" s="259" t="s">
        <v>1803</v>
      </c>
      <c r="C15" s="260" t="s">
        <v>1804</v>
      </c>
      <c r="D15" s="261" t="s">
        <v>112</v>
      </c>
      <c r="E15" s="262">
        <v>84</v>
      </c>
      <c r="F15" s="262">
        <v>0</v>
      </c>
      <c r="G15" s="263">
        <f>E15*F15</f>
        <v>0</v>
      </c>
      <c r="H15" s="264">
        <v>0</v>
      </c>
      <c r="I15" s="265">
        <f>E15*H15</f>
        <v>0</v>
      </c>
      <c r="J15" s="264">
        <v>0</v>
      </c>
      <c r="K15" s="265">
        <f>E15*J15</f>
        <v>0</v>
      </c>
      <c r="O15" s="257">
        <v>2</v>
      </c>
      <c r="AA15" s="232">
        <v>1</v>
      </c>
      <c r="AB15" s="232">
        <v>1</v>
      </c>
      <c r="AC15" s="232">
        <v>1</v>
      </c>
      <c r="AZ15" s="232">
        <v>1</v>
      </c>
      <c r="BA15" s="232">
        <f>IF(AZ15=1,G15,0)</f>
        <v>0</v>
      </c>
      <c r="BB15" s="232">
        <f>IF(AZ15=2,G15,0)</f>
        <v>0</v>
      </c>
      <c r="BC15" s="232">
        <f>IF(AZ15=3,G15,0)</f>
        <v>0</v>
      </c>
      <c r="BD15" s="232">
        <f>IF(AZ15=4,G15,0)</f>
        <v>0</v>
      </c>
      <c r="BE15" s="232">
        <f>IF(AZ15=5,G15,0)</f>
        <v>0</v>
      </c>
      <c r="CA15" s="257">
        <v>1</v>
      </c>
      <c r="CB15" s="257">
        <v>1</v>
      </c>
    </row>
    <row r="16" spans="1:80">
      <c r="A16" s="258">
        <v>5</v>
      </c>
      <c r="B16" s="259" t="s">
        <v>1805</v>
      </c>
      <c r="C16" s="260" t="s">
        <v>1806</v>
      </c>
      <c r="D16" s="261" t="s">
        <v>118</v>
      </c>
      <c r="E16" s="262">
        <v>22.3127</v>
      </c>
      <c r="F16" s="262">
        <v>0</v>
      </c>
      <c r="G16" s="263">
        <f>E16*F16</f>
        <v>0</v>
      </c>
      <c r="H16" s="264">
        <v>0</v>
      </c>
      <c r="I16" s="265">
        <f>E16*H16</f>
        <v>0</v>
      </c>
      <c r="J16" s="264">
        <v>0</v>
      </c>
      <c r="K16" s="265">
        <f>E16*J16</f>
        <v>0</v>
      </c>
      <c r="O16" s="257">
        <v>2</v>
      </c>
      <c r="AA16" s="232">
        <v>1</v>
      </c>
      <c r="AB16" s="232">
        <v>1</v>
      </c>
      <c r="AC16" s="232">
        <v>1</v>
      </c>
      <c r="AZ16" s="232">
        <v>1</v>
      </c>
      <c r="BA16" s="232">
        <f>IF(AZ16=1,G16,0)</f>
        <v>0</v>
      </c>
      <c r="BB16" s="232">
        <f>IF(AZ16=2,G16,0)</f>
        <v>0</v>
      </c>
      <c r="BC16" s="232">
        <f>IF(AZ16=3,G16,0)</f>
        <v>0</v>
      </c>
      <c r="BD16" s="232">
        <f>IF(AZ16=4,G16,0)</f>
        <v>0</v>
      </c>
      <c r="BE16" s="232">
        <f>IF(AZ16=5,G16,0)</f>
        <v>0</v>
      </c>
      <c r="CA16" s="257">
        <v>1</v>
      </c>
      <c r="CB16" s="257">
        <v>1</v>
      </c>
    </row>
    <row r="17" spans="1:80">
      <c r="A17" s="266"/>
      <c r="B17" s="269"/>
      <c r="C17" s="325" t="s">
        <v>1910</v>
      </c>
      <c r="D17" s="326"/>
      <c r="E17" s="270">
        <v>22.3127</v>
      </c>
      <c r="F17" s="271"/>
      <c r="G17" s="272"/>
      <c r="H17" s="273"/>
      <c r="I17" s="267"/>
      <c r="J17" s="274"/>
      <c r="K17" s="267"/>
      <c r="M17" s="268" t="s">
        <v>1910</v>
      </c>
      <c r="O17" s="257"/>
    </row>
    <row r="18" spans="1:80">
      <c r="A18" s="258">
        <v>6</v>
      </c>
      <c r="B18" s="259" t="s">
        <v>1808</v>
      </c>
      <c r="C18" s="260" t="s">
        <v>1809</v>
      </c>
      <c r="D18" s="261" t="s">
        <v>118</v>
      </c>
      <c r="E18" s="262">
        <v>22.3127</v>
      </c>
      <c r="F18" s="262">
        <v>0</v>
      </c>
      <c r="G18" s="263">
        <f>E18*F18</f>
        <v>0</v>
      </c>
      <c r="H18" s="264">
        <v>0</v>
      </c>
      <c r="I18" s="265">
        <f>E18*H18</f>
        <v>0</v>
      </c>
      <c r="J18" s="264">
        <v>0</v>
      </c>
      <c r="K18" s="265">
        <f>E18*J18</f>
        <v>0</v>
      </c>
      <c r="O18" s="257">
        <v>2</v>
      </c>
      <c r="AA18" s="232">
        <v>1</v>
      </c>
      <c r="AB18" s="232">
        <v>1</v>
      </c>
      <c r="AC18" s="232">
        <v>1</v>
      </c>
      <c r="AZ18" s="232">
        <v>1</v>
      </c>
      <c r="BA18" s="232">
        <f>IF(AZ18=1,G18,0)</f>
        <v>0</v>
      </c>
      <c r="BB18" s="232">
        <f>IF(AZ18=2,G18,0)</f>
        <v>0</v>
      </c>
      <c r="BC18" s="232">
        <f>IF(AZ18=3,G18,0)</f>
        <v>0</v>
      </c>
      <c r="BD18" s="232">
        <f>IF(AZ18=4,G18,0)</f>
        <v>0</v>
      </c>
      <c r="BE18" s="232">
        <f>IF(AZ18=5,G18,0)</f>
        <v>0</v>
      </c>
      <c r="CA18" s="257">
        <v>1</v>
      </c>
      <c r="CB18" s="257">
        <v>1</v>
      </c>
    </row>
    <row r="19" spans="1:80">
      <c r="A19" s="258">
        <v>7</v>
      </c>
      <c r="B19" s="259" t="s">
        <v>1810</v>
      </c>
      <c r="C19" s="260" t="s">
        <v>1811</v>
      </c>
      <c r="D19" s="261" t="s">
        <v>118</v>
      </c>
      <c r="E19" s="262">
        <v>22.3127</v>
      </c>
      <c r="F19" s="262">
        <v>0</v>
      </c>
      <c r="G19" s="263">
        <f>E19*F19</f>
        <v>0</v>
      </c>
      <c r="H19" s="264">
        <v>0</v>
      </c>
      <c r="I19" s="265">
        <f>E19*H19</f>
        <v>0</v>
      </c>
      <c r="J19" s="264">
        <v>0</v>
      </c>
      <c r="K19" s="265">
        <f>E19*J19</f>
        <v>0</v>
      </c>
      <c r="O19" s="257">
        <v>2</v>
      </c>
      <c r="AA19" s="232">
        <v>1</v>
      </c>
      <c r="AB19" s="232">
        <v>1</v>
      </c>
      <c r="AC19" s="232">
        <v>1</v>
      </c>
      <c r="AZ19" s="232">
        <v>1</v>
      </c>
      <c r="BA19" s="232">
        <f>IF(AZ19=1,G19,0)</f>
        <v>0</v>
      </c>
      <c r="BB19" s="232">
        <f>IF(AZ19=2,G19,0)</f>
        <v>0</v>
      </c>
      <c r="BC19" s="232">
        <f>IF(AZ19=3,G19,0)</f>
        <v>0</v>
      </c>
      <c r="BD19" s="232">
        <f>IF(AZ19=4,G19,0)</f>
        <v>0</v>
      </c>
      <c r="BE19" s="232">
        <f>IF(AZ19=5,G19,0)</f>
        <v>0</v>
      </c>
      <c r="CA19" s="257">
        <v>1</v>
      </c>
      <c r="CB19" s="257">
        <v>1</v>
      </c>
    </row>
    <row r="20" spans="1:80">
      <c r="A20" s="258">
        <v>8</v>
      </c>
      <c r="B20" s="259" t="s">
        <v>1812</v>
      </c>
      <c r="C20" s="260" t="s">
        <v>1813</v>
      </c>
      <c r="D20" s="261" t="s">
        <v>118</v>
      </c>
      <c r="E20" s="262">
        <v>12.8873</v>
      </c>
      <c r="F20" s="262">
        <v>0</v>
      </c>
      <c r="G20" s="263">
        <f>E20*F20</f>
        <v>0</v>
      </c>
      <c r="H20" s="264">
        <v>0</v>
      </c>
      <c r="I20" s="265">
        <f>E20*H20</f>
        <v>0</v>
      </c>
      <c r="J20" s="264">
        <v>0</v>
      </c>
      <c r="K20" s="265">
        <f>E20*J20</f>
        <v>0</v>
      </c>
      <c r="O20" s="257">
        <v>2</v>
      </c>
      <c r="AA20" s="232">
        <v>1</v>
      </c>
      <c r="AB20" s="232">
        <v>1</v>
      </c>
      <c r="AC20" s="232">
        <v>1</v>
      </c>
      <c r="AZ20" s="232">
        <v>1</v>
      </c>
      <c r="BA20" s="232">
        <f>IF(AZ20=1,G20,0)</f>
        <v>0</v>
      </c>
      <c r="BB20" s="232">
        <f>IF(AZ20=2,G20,0)</f>
        <v>0</v>
      </c>
      <c r="BC20" s="232">
        <f>IF(AZ20=3,G20,0)</f>
        <v>0</v>
      </c>
      <c r="BD20" s="232">
        <f>IF(AZ20=4,G20,0)</f>
        <v>0</v>
      </c>
      <c r="BE20" s="232">
        <f>IF(AZ20=5,G20,0)</f>
        <v>0</v>
      </c>
      <c r="CA20" s="257">
        <v>1</v>
      </c>
      <c r="CB20" s="257">
        <v>1</v>
      </c>
    </row>
    <row r="21" spans="1:80">
      <c r="A21" s="266"/>
      <c r="B21" s="269"/>
      <c r="C21" s="325" t="s">
        <v>1911</v>
      </c>
      <c r="D21" s="326"/>
      <c r="E21" s="270">
        <v>35.200000000000003</v>
      </c>
      <c r="F21" s="271"/>
      <c r="G21" s="272"/>
      <c r="H21" s="273"/>
      <c r="I21" s="267"/>
      <c r="J21" s="274"/>
      <c r="K21" s="267"/>
      <c r="M21" s="268" t="s">
        <v>1911</v>
      </c>
      <c r="O21" s="257"/>
    </row>
    <row r="22" spans="1:80">
      <c r="A22" s="266"/>
      <c r="B22" s="269"/>
      <c r="C22" s="325" t="s">
        <v>1815</v>
      </c>
      <c r="D22" s="326"/>
      <c r="E22" s="270">
        <v>0</v>
      </c>
      <c r="F22" s="271"/>
      <c r="G22" s="272"/>
      <c r="H22" s="273"/>
      <c r="I22" s="267"/>
      <c r="J22" s="274"/>
      <c r="K22" s="267"/>
      <c r="M22" s="268" t="s">
        <v>1815</v>
      </c>
      <c r="O22" s="257"/>
    </row>
    <row r="23" spans="1:80">
      <c r="A23" s="266"/>
      <c r="B23" s="269"/>
      <c r="C23" s="325" t="s">
        <v>1912</v>
      </c>
      <c r="D23" s="326"/>
      <c r="E23" s="270">
        <v>-4.0875000000000004</v>
      </c>
      <c r="F23" s="271"/>
      <c r="G23" s="272"/>
      <c r="H23" s="273"/>
      <c r="I23" s="267"/>
      <c r="J23" s="274"/>
      <c r="K23" s="267"/>
      <c r="M23" s="268" t="s">
        <v>1912</v>
      </c>
      <c r="O23" s="257"/>
    </row>
    <row r="24" spans="1:80">
      <c r="A24" s="266"/>
      <c r="B24" s="269"/>
      <c r="C24" s="325" t="s">
        <v>1913</v>
      </c>
      <c r="D24" s="326"/>
      <c r="E24" s="270">
        <v>-10.225199999999999</v>
      </c>
      <c r="F24" s="271"/>
      <c r="G24" s="272"/>
      <c r="H24" s="273"/>
      <c r="I24" s="267"/>
      <c r="J24" s="274"/>
      <c r="K24" s="267"/>
      <c r="M24" s="268" t="s">
        <v>1913</v>
      </c>
      <c r="O24" s="257"/>
    </row>
    <row r="25" spans="1:80">
      <c r="A25" s="266"/>
      <c r="B25" s="269"/>
      <c r="C25" s="325" t="s">
        <v>1914</v>
      </c>
      <c r="D25" s="326"/>
      <c r="E25" s="270">
        <v>-8</v>
      </c>
      <c r="F25" s="271"/>
      <c r="G25" s="272"/>
      <c r="H25" s="273"/>
      <c r="I25" s="267"/>
      <c r="J25" s="274"/>
      <c r="K25" s="267"/>
      <c r="M25" s="268" t="s">
        <v>1914</v>
      </c>
      <c r="O25" s="257"/>
    </row>
    <row r="26" spans="1:80">
      <c r="A26" s="258">
        <v>9</v>
      </c>
      <c r="B26" s="259" t="s">
        <v>1818</v>
      </c>
      <c r="C26" s="260" t="s">
        <v>1819</v>
      </c>
      <c r="D26" s="261" t="s">
        <v>118</v>
      </c>
      <c r="E26" s="262">
        <v>10.225199999999999</v>
      </c>
      <c r="F26" s="262">
        <v>0</v>
      </c>
      <c r="G26" s="263">
        <f>E26*F26</f>
        <v>0</v>
      </c>
      <c r="H26" s="264">
        <v>0</v>
      </c>
      <c r="I26" s="265">
        <f>E26*H26</f>
        <v>0</v>
      </c>
      <c r="J26" s="264">
        <v>0</v>
      </c>
      <c r="K26" s="265">
        <f>E26*J26</f>
        <v>0</v>
      </c>
      <c r="O26" s="257">
        <v>2</v>
      </c>
      <c r="AA26" s="232">
        <v>1</v>
      </c>
      <c r="AB26" s="232">
        <v>1</v>
      </c>
      <c r="AC26" s="232">
        <v>1</v>
      </c>
      <c r="AZ26" s="232">
        <v>1</v>
      </c>
      <c r="BA26" s="232">
        <f>IF(AZ26=1,G26,0)</f>
        <v>0</v>
      </c>
      <c r="BB26" s="232">
        <f>IF(AZ26=2,G26,0)</f>
        <v>0</v>
      </c>
      <c r="BC26" s="232">
        <f>IF(AZ26=3,G26,0)</f>
        <v>0</v>
      </c>
      <c r="BD26" s="232">
        <f>IF(AZ26=4,G26,0)</f>
        <v>0</v>
      </c>
      <c r="BE26" s="232">
        <f>IF(AZ26=5,G26,0)</f>
        <v>0</v>
      </c>
      <c r="CA26" s="257">
        <v>1</v>
      </c>
      <c r="CB26" s="257">
        <v>1</v>
      </c>
    </row>
    <row r="27" spans="1:80">
      <c r="A27" s="266"/>
      <c r="B27" s="269"/>
      <c r="C27" s="325" t="s">
        <v>1915</v>
      </c>
      <c r="D27" s="326"/>
      <c r="E27" s="270">
        <v>10.5</v>
      </c>
      <c r="F27" s="271"/>
      <c r="G27" s="272"/>
      <c r="H27" s="273"/>
      <c r="I27" s="267"/>
      <c r="J27" s="274"/>
      <c r="K27" s="267"/>
      <c r="M27" s="268" t="s">
        <v>1915</v>
      </c>
      <c r="O27" s="257"/>
    </row>
    <row r="28" spans="1:80">
      <c r="A28" s="266"/>
      <c r="B28" s="269"/>
      <c r="C28" s="325" t="s">
        <v>1916</v>
      </c>
      <c r="D28" s="326"/>
      <c r="E28" s="270">
        <v>-0.27479999999999999</v>
      </c>
      <c r="F28" s="271"/>
      <c r="G28" s="272"/>
      <c r="H28" s="273"/>
      <c r="I28" s="267"/>
      <c r="J28" s="274"/>
      <c r="K28" s="267"/>
      <c r="M28" s="268" t="s">
        <v>1916</v>
      </c>
      <c r="O28" s="257"/>
    </row>
    <row r="29" spans="1:80">
      <c r="A29" s="258">
        <v>10</v>
      </c>
      <c r="B29" s="259" t="s">
        <v>1821</v>
      </c>
      <c r="C29" s="260" t="s">
        <v>1822</v>
      </c>
      <c r="D29" s="261" t="s">
        <v>153</v>
      </c>
      <c r="E29" s="262">
        <v>7.7253999999999996</v>
      </c>
      <c r="F29" s="262">
        <v>0</v>
      </c>
      <c r="G29" s="263">
        <f>E29*F29</f>
        <v>0</v>
      </c>
      <c r="H29" s="264">
        <v>0</v>
      </c>
      <c r="I29" s="265">
        <f>E29*H29</f>
        <v>0</v>
      </c>
      <c r="J29" s="264"/>
      <c r="K29" s="265">
        <f>E29*J29</f>
        <v>0</v>
      </c>
      <c r="O29" s="257">
        <v>2</v>
      </c>
      <c r="AA29" s="232">
        <v>3</v>
      </c>
      <c r="AB29" s="232">
        <v>1</v>
      </c>
      <c r="AC29" s="232">
        <v>58152195</v>
      </c>
      <c r="AZ29" s="232">
        <v>1</v>
      </c>
      <c r="BA29" s="232">
        <f>IF(AZ29=1,G29,0)</f>
        <v>0</v>
      </c>
      <c r="BB29" s="232">
        <f>IF(AZ29=2,G29,0)</f>
        <v>0</v>
      </c>
      <c r="BC29" s="232">
        <f>IF(AZ29=3,G29,0)</f>
        <v>0</v>
      </c>
      <c r="BD29" s="232">
        <f>IF(AZ29=4,G29,0)</f>
        <v>0</v>
      </c>
      <c r="BE29" s="232">
        <f>IF(AZ29=5,G29,0)</f>
        <v>0</v>
      </c>
      <c r="CA29" s="257">
        <v>3</v>
      </c>
      <c r="CB29" s="257">
        <v>1</v>
      </c>
    </row>
    <row r="30" spans="1:80">
      <c r="A30" s="266"/>
      <c r="B30" s="269"/>
      <c r="C30" s="325" t="s">
        <v>1917</v>
      </c>
      <c r="D30" s="326"/>
      <c r="E30" s="270">
        <v>7.7253999999999996</v>
      </c>
      <c r="F30" s="271"/>
      <c r="G30" s="272"/>
      <c r="H30" s="273"/>
      <c r="I30" s="267"/>
      <c r="J30" s="274"/>
      <c r="K30" s="267"/>
      <c r="M30" s="268" t="s">
        <v>1917</v>
      </c>
      <c r="O30" s="257"/>
    </row>
    <row r="31" spans="1:80">
      <c r="A31" s="258">
        <v>11</v>
      </c>
      <c r="B31" s="259" t="s">
        <v>1824</v>
      </c>
      <c r="C31" s="260" t="s">
        <v>1825</v>
      </c>
      <c r="D31" s="261" t="s">
        <v>1826</v>
      </c>
      <c r="E31" s="262">
        <v>19.325600000000001</v>
      </c>
      <c r="F31" s="262">
        <v>0</v>
      </c>
      <c r="G31" s="263">
        <f>E31*F31</f>
        <v>0</v>
      </c>
      <c r="H31" s="264">
        <v>0</v>
      </c>
      <c r="I31" s="265">
        <f>E31*H31</f>
        <v>0</v>
      </c>
      <c r="J31" s="264"/>
      <c r="K31" s="265">
        <f>E31*J31</f>
        <v>0</v>
      </c>
      <c r="O31" s="257">
        <v>2</v>
      </c>
      <c r="AA31" s="232">
        <v>3</v>
      </c>
      <c r="AB31" s="232">
        <v>1</v>
      </c>
      <c r="AC31" s="232">
        <v>58337320</v>
      </c>
      <c r="AZ31" s="232">
        <v>1</v>
      </c>
      <c r="BA31" s="232">
        <f>IF(AZ31=1,G31,0)</f>
        <v>0</v>
      </c>
      <c r="BB31" s="232">
        <f>IF(AZ31=2,G31,0)</f>
        <v>0</v>
      </c>
      <c r="BC31" s="232">
        <f>IF(AZ31=3,G31,0)</f>
        <v>0</v>
      </c>
      <c r="BD31" s="232">
        <f>IF(AZ31=4,G31,0)</f>
        <v>0</v>
      </c>
      <c r="BE31" s="232">
        <f>IF(AZ31=5,G31,0)</f>
        <v>0</v>
      </c>
      <c r="CA31" s="257">
        <v>3</v>
      </c>
      <c r="CB31" s="257">
        <v>1</v>
      </c>
    </row>
    <row r="32" spans="1:80">
      <c r="A32" s="266"/>
      <c r="B32" s="269"/>
      <c r="C32" s="325" t="s">
        <v>1918</v>
      </c>
      <c r="D32" s="326"/>
      <c r="E32" s="270">
        <v>19.325600000000001</v>
      </c>
      <c r="F32" s="271"/>
      <c r="G32" s="272"/>
      <c r="H32" s="273"/>
      <c r="I32" s="267"/>
      <c r="J32" s="274"/>
      <c r="K32" s="267"/>
      <c r="M32" s="268" t="s">
        <v>1918</v>
      </c>
      <c r="O32" s="257"/>
    </row>
    <row r="33" spans="1:80">
      <c r="A33" s="275"/>
      <c r="B33" s="276" t="s">
        <v>101</v>
      </c>
      <c r="C33" s="277" t="s">
        <v>109</v>
      </c>
      <c r="D33" s="278"/>
      <c r="E33" s="279"/>
      <c r="F33" s="280"/>
      <c r="G33" s="281">
        <f>SUM(G7:G32)</f>
        <v>0</v>
      </c>
      <c r="H33" s="282"/>
      <c r="I33" s="283">
        <f>SUM(I7:I32)</f>
        <v>0</v>
      </c>
      <c r="J33" s="282"/>
      <c r="K33" s="283">
        <f>SUM(K7:K32)</f>
        <v>0</v>
      </c>
      <c r="O33" s="257">
        <v>4</v>
      </c>
      <c r="BA33" s="284">
        <f>SUM(BA7:BA32)</f>
        <v>0</v>
      </c>
      <c r="BB33" s="284">
        <f>SUM(BB7:BB32)</f>
        <v>0</v>
      </c>
      <c r="BC33" s="284">
        <f>SUM(BC7:BC32)</f>
        <v>0</v>
      </c>
      <c r="BD33" s="284">
        <f>SUM(BD7:BD32)</f>
        <v>0</v>
      </c>
      <c r="BE33" s="284">
        <f>SUM(BE7:BE32)</f>
        <v>0</v>
      </c>
    </row>
    <row r="34" spans="1:80">
      <c r="A34" s="247" t="s">
        <v>97</v>
      </c>
      <c r="B34" s="248" t="s">
        <v>1577</v>
      </c>
      <c r="C34" s="249" t="s">
        <v>1828</v>
      </c>
      <c r="D34" s="250"/>
      <c r="E34" s="251"/>
      <c r="F34" s="251"/>
      <c r="G34" s="252"/>
      <c r="H34" s="253"/>
      <c r="I34" s="254"/>
      <c r="J34" s="255"/>
      <c r="K34" s="256"/>
      <c r="O34" s="257">
        <v>1</v>
      </c>
    </row>
    <row r="35" spans="1:80">
      <c r="A35" s="258">
        <v>12</v>
      </c>
      <c r="B35" s="259" t="s">
        <v>1830</v>
      </c>
      <c r="C35" s="260" t="s">
        <v>1831</v>
      </c>
      <c r="D35" s="261" t="s">
        <v>118</v>
      </c>
      <c r="E35" s="262">
        <v>4.0875000000000004</v>
      </c>
      <c r="F35" s="262">
        <v>0</v>
      </c>
      <c r="G35" s="263">
        <f>E35*F35</f>
        <v>0</v>
      </c>
      <c r="H35" s="264">
        <v>0</v>
      </c>
      <c r="I35" s="265">
        <f>E35*H35</f>
        <v>0</v>
      </c>
      <c r="J35" s="264">
        <v>0</v>
      </c>
      <c r="K35" s="265">
        <f>E35*J35</f>
        <v>0</v>
      </c>
      <c r="O35" s="257">
        <v>2</v>
      </c>
      <c r="AA35" s="232">
        <v>1</v>
      </c>
      <c r="AB35" s="232">
        <v>1</v>
      </c>
      <c r="AC35" s="232">
        <v>1</v>
      </c>
      <c r="AZ35" s="232">
        <v>1</v>
      </c>
      <c r="BA35" s="232">
        <f>IF(AZ35=1,G35,0)</f>
        <v>0</v>
      </c>
      <c r="BB35" s="232">
        <f>IF(AZ35=2,G35,0)</f>
        <v>0</v>
      </c>
      <c r="BC35" s="232">
        <f>IF(AZ35=3,G35,0)</f>
        <v>0</v>
      </c>
      <c r="BD35" s="232">
        <f>IF(AZ35=4,G35,0)</f>
        <v>0</v>
      </c>
      <c r="BE35" s="232">
        <f>IF(AZ35=5,G35,0)</f>
        <v>0</v>
      </c>
      <c r="CA35" s="257">
        <v>1</v>
      </c>
      <c r="CB35" s="257">
        <v>1</v>
      </c>
    </row>
    <row r="36" spans="1:80">
      <c r="A36" s="266"/>
      <c r="B36" s="269"/>
      <c r="C36" s="325" t="s">
        <v>1919</v>
      </c>
      <c r="D36" s="326"/>
      <c r="E36" s="270">
        <v>3.15</v>
      </c>
      <c r="F36" s="271"/>
      <c r="G36" s="272"/>
      <c r="H36" s="273"/>
      <c r="I36" s="267"/>
      <c r="J36" s="274"/>
      <c r="K36" s="267"/>
      <c r="M36" s="268" t="s">
        <v>1919</v>
      </c>
      <c r="O36" s="257"/>
    </row>
    <row r="37" spans="1:80">
      <c r="A37" s="266"/>
      <c r="B37" s="269"/>
      <c r="C37" s="325" t="s">
        <v>1920</v>
      </c>
      <c r="D37" s="326"/>
      <c r="E37" s="270">
        <v>0.9375</v>
      </c>
      <c r="F37" s="271"/>
      <c r="G37" s="272"/>
      <c r="H37" s="273"/>
      <c r="I37" s="267"/>
      <c r="J37" s="274"/>
      <c r="K37" s="267"/>
      <c r="M37" s="268" t="s">
        <v>1920</v>
      </c>
      <c r="O37" s="257"/>
    </row>
    <row r="38" spans="1:80">
      <c r="A38" s="275"/>
      <c r="B38" s="276" t="s">
        <v>101</v>
      </c>
      <c r="C38" s="277" t="s">
        <v>1829</v>
      </c>
      <c r="D38" s="278"/>
      <c r="E38" s="279"/>
      <c r="F38" s="280"/>
      <c r="G38" s="281">
        <f>SUM(G34:G37)</f>
        <v>0</v>
      </c>
      <c r="H38" s="282"/>
      <c r="I38" s="283">
        <f>SUM(I34:I37)</f>
        <v>0</v>
      </c>
      <c r="J38" s="282"/>
      <c r="K38" s="283">
        <f>SUM(K34:K37)</f>
        <v>0</v>
      </c>
      <c r="O38" s="257">
        <v>4</v>
      </c>
      <c r="BA38" s="284">
        <f>SUM(BA34:BA37)</f>
        <v>0</v>
      </c>
      <c r="BB38" s="284">
        <f>SUM(BB34:BB37)</f>
        <v>0</v>
      </c>
      <c r="BC38" s="284">
        <f>SUM(BC34:BC37)</f>
        <v>0</v>
      </c>
      <c r="BD38" s="284">
        <f>SUM(BD34:BD37)</f>
        <v>0</v>
      </c>
      <c r="BE38" s="284">
        <f>SUM(BE34:BE37)</f>
        <v>0</v>
      </c>
    </row>
    <row r="39" spans="1:80">
      <c r="A39" s="247" t="s">
        <v>97</v>
      </c>
      <c r="B39" s="248" t="s">
        <v>191</v>
      </c>
      <c r="C39" s="249" t="s">
        <v>415</v>
      </c>
      <c r="D39" s="250"/>
      <c r="E39" s="251"/>
      <c r="F39" s="251"/>
      <c r="G39" s="252"/>
      <c r="H39" s="253"/>
      <c r="I39" s="254"/>
      <c r="J39" s="255"/>
      <c r="K39" s="256"/>
      <c r="O39" s="257">
        <v>1</v>
      </c>
    </row>
    <row r="40" spans="1:80">
      <c r="A40" s="258">
        <v>13</v>
      </c>
      <c r="B40" s="259" t="s">
        <v>1921</v>
      </c>
      <c r="C40" s="260" t="s">
        <v>1922</v>
      </c>
      <c r="D40" s="261" t="s">
        <v>262</v>
      </c>
      <c r="E40" s="262">
        <v>32</v>
      </c>
      <c r="F40" s="262">
        <v>0</v>
      </c>
      <c r="G40" s="263">
        <f>E40*F40</f>
        <v>0</v>
      </c>
      <c r="H40" s="264">
        <v>0</v>
      </c>
      <c r="I40" s="265">
        <f>E40*H40</f>
        <v>0</v>
      </c>
      <c r="J40" s="264">
        <v>0</v>
      </c>
      <c r="K40" s="265">
        <f>E40*J40</f>
        <v>0</v>
      </c>
      <c r="O40" s="257">
        <v>2</v>
      </c>
      <c r="AA40" s="232">
        <v>1</v>
      </c>
      <c r="AB40" s="232">
        <v>1</v>
      </c>
      <c r="AC40" s="232">
        <v>1</v>
      </c>
      <c r="AZ40" s="232">
        <v>1</v>
      </c>
      <c r="BA40" s="232">
        <f>IF(AZ40=1,G40,0)</f>
        <v>0</v>
      </c>
      <c r="BB40" s="232">
        <f>IF(AZ40=2,G40,0)</f>
        <v>0</v>
      </c>
      <c r="BC40" s="232">
        <f>IF(AZ40=3,G40,0)</f>
        <v>0</v>
      </c>
      <c r="BD40" s="232">
        <f>IF(AZ40=4,G40,0)</f>
        <v>0</v>
      </c>
      <c r="BE40" s="232">
        <f>IF(AZ40=5,G40,0)</f>
        <v>0</v>
      </c>
      <c r="CA40" s="257">
        <v>1</v>
      </c>
      <c r="CB40" s="257">
        <v>1</v>
      </c>
    </row>
    <row r="41" spans="1:80">
      <c r="A41" s="258">
        <v>14</v>
      </c>
      <c r="B41" s="259" t="s">
        <v>1121</v>
      </c>
      <c r="C41" s="260" t="s">
        <v>1122</v>
      </c>
      <c r="D41" s="261" t="s">
        <v>115</v>
      </c>
      <c r="E41" s="262">
        <v>30</v>
      </c>
      <c r="F41" s="262">
        <v>0</v>
      </c>
      <c r="G41" s="263">
        <f>E41*F41</f>
        <v>0</v>
      </c>
      <c r="H41" s="264">
        <v>0</v>
      </c>
      <c r="I41" s="265">
        <f>E41*H41</f>
        <v>0</v>
      </c>
      <c r="J41" s="264"/>
      <c r="K41" s="265">
        <f>E41*J41</f>
        <v>0</v>
      </c>
      <c r="O41" s="257">
        <v>2</v>
      </c>
      <c r="AA41" s="232">
        <v>3</v>
      </c>
      <c r="AB41" s="232">
        <v>1</v>
      </c>
      <c r="AC41" s="232" t="s">
        <v>1121</v>
      </c>
      <c r="AZ41" s="232">
        <v>1</v>
      </c>
      <c r="BA41" s="232">
        <f>IF(AZ41=1,G41,0)</f>
        <v>0</v>
      </c>
      <c r="BB41" s="232">
        <f>IF(AZ41=2,G41,0)</f>
        <v>0</v>
      </c>
      <c r="BC41" s="232">
        <f>IF(AZ41=3,G41,0)</f>
        <v>0</v>
      </c>
      <c r="BD41" s="232">
        <f>IF(AZ41=4,G41,0)</f>
        <v>0</v>
      </c>
      <c r="BE41" s="232">
        <f>IF(AZ41=5,G41,0)</f>
        <v>0</v>
      </c>
      <c r="CA41" s="257">
        <v>3</v>
      </c>
      <c r="CB41" s="257">
        <v>1</v>
      </c>
    </row>
    <row r="42" spans="1:80">
      <c r="A42" s="258">
        <v>15</v>
      </c>
      <c r="B42" s="259" t="s">
        <v>1923</v>
      </c>
      <c r="C42" s="260" t="s">
        <v>1924</v>
      </c>
      <c r="D42" s="261" t="s">
        <v>115</v>
      </c>
      <c r="E42" s="262">
        <v>2</v>
      </c>
      <c r="F42" s="262">
        <v>0</v>
      </c>
      <c r="G42" s="263">
        <f>E42*F42</f>
        <v>0</v>
      </c>
      <c r="H42" s="264">
        <v>0</v>
      </c>
      <c r="I42" s="265">
        <f>E42*H42</f>
        <v>0</v>
      </c>
      <c r="J42" s="264"/>
      <c r="K42" s="265">
        <f>E42*J42</f>
        <v>0</v>
      </c>
      <c r="O42" s="257">
        <v>2</v>
      </c>
      <c r="AA42" s="232">
        <v>3</v>
      </c>
      <c r="AB42" s="232">
        <v>1</v>
      </c>
      <c r="AC42" s="232" t="s">
        <v>1923</v>
      </c>
      <c r="AZ42" s="232">
        <v>1</v>
      </c>
      <c r="BA42" s="232">
        <f>IF(AZ42=1,G42,0)</f>
        <v>0</v>
      </c>
      <c r="BB42" s="232">
        <f>IF(AZ42=2,G42,0)</f>
        <v>0</v>
      </c>
      <c r="BC42" s="232">
        <f>IF(AZ42=3,G42,0)</f>
        <v>0</v>
      </c>
      <c r="BD42" s="232">
        <f>IF(AZ42=4,G42,0)</f>
        <v>0</v>
      </c>
      <c r="BE42" s="232">
        <f>IF(AZ42=5,G42,0)</f>
        <v>0</v>
      </c>
      <c r="CA42" s="257">
        <v>3</v>
      </c>
      <c r="CB42" s="257">
        <v>1</v>
      </c>
    </row>
    <row r="43" spans="1:80">
      <c r="A43" s="258">
        <v>16</v>
      </c>
      <c r="B43" s="259" t="s">
        <v>1127</v>
      </c>
      <c r="C43" s="260" t="s">
        <v>1128</v>
      </c>
      <c r="D43" s="261" t="s">
        <v>115</v>
      </c>
      <c r="E43" s="262">
        <v>10</v>
      </c>
      <c r="F43" s="262">
        <v>0</v>
      </c>
      <c r="G43" s="263">
        <f>E43*F43</f>
        <v>0</v>
      </c>
      <c r="H43" s="264">
        <v>0</v>
      </c>
      <c r="I43" s="265">
        <f>E43*H43</f>
        <v>0</v>
      </c>
      <c r="J43" s="264"/>
      <c r="K43" s="265">
        <f>E43*J43</f>
        <v>0</v>
      </c>
      <c r="O43" s="257">
        <v>2</v>
      </c>
      <c r="AA43" s="232">
        <v>3</v>
      </c>
      <c r="AB43" s="232">
        <v>1</v>
      </c>
      <c r="AC43" s="232" t="s">
        <v>1127</v>
      </c>
      <c r="AZ43" s="232">
        <v>1</v>
      </c>
      <c r="BA43" s="232">
        <f>IF(AZ43=1,G43,0)</f>
        <v>0</v>
      </c>
      <c r="BB43" s="232">
        <f>IF(AZ43=2,G43,0)</f>
        <v>0</v>
      </c>
      <c r="BC43" s="232">
        <f>IF(AZ43=3,G43,0)</f>
        <v>0</v>
      </c>
      <c r="BD43" s="232">
        <f>IF(AZ43=4,G43,0)</f>
        <v>0</v>
      </c>
      <c r="BE43" s="232">
        <f>IF(AZ43=5,G43,0)</f>
        <v>0</v>
      </c>
      <c r="CA43" s="257">
        <v>3</v>
      </c>
      <c r="CB43" s="257">
        <v>1</v>
      </c>
    </row>
    <row r="44" spans="1:80">
      <c r="A44" s="258">
        <v>17</v>
      </c>
      <c r="B44" s="259" t="s">
        <v>1925</v>
      </c>
      <c r="C44" s="260" t="s">
        <v>1926</v>
      </c>
      <c r="D44" s="261" t="s">
        <v>115</v>
      </c>
      <c r="E44" s="262">
        <v>2</v>
      </c>
      <c r="F44" s="262">
        <v>0</v>
      </c>
      <c r="G44" s="263">
        <f>E44*F44</f>
        <v>0</v>
      </c>
      <c r="H44" s="264">
        <v>0</v>
      </c>
      <c r="I44" s="265">
        <f>E44*H44</f>
        <v>0</v>
      </c>
      <c r="J44" s="264"/>
      <c r="K44" s="265">
        <f>E44*J44</f>
        <v>0</v>
      </c>
      <c r="O44" s="257">
        <v>2</v>
      </c>
      <c r="AA44" s="232">
        <v>3</v>
      </c>
      <c r="AB44" s="232">
        <v>1</v>
      </c>
      <c r="AC44" s="232" t="s">
        <v>1925</v>
      </c>
      <c r="AZ44" s="232">
        <v>1</v>
      </c>
      <c r="BA44" s="232">
        <f>IF(AZ44=1,G44,0)</f>
        <v>0</v>
      </c>
      <c r="BB44" s="232">
        <f>IF(AZ44=2,G44,0)</f>
        <v>0</v>
      </c>
      <c r="BC44" s="232">
        <f>IF(AZ44=3,G44,0)</f>
        <v>0</v>
      </c>
      <c r="BD44" s="232">
        <f>IF(AZ44=4,G44,0)</f>
        <v>0</v>
      </c>
      <c r="BE44" s="232">
        <f>IF(AZ44=5,G44,0)</f>
        <v>0</v>
      </c>
      <c r="CA44" s="257">
        <v>3</v>
      </c>
      <c r="CB44" s="257">
        <v>1</v>
      </c>
    </row>
    <row r="45" spans="1:80">
      <c r="A45" s="275"/>
      <c r="B45" s="276" t="s">
        <v>101</v>
      </c>
      <c r="C45" s="277" t="s">
        <v>416</v>
      </c>
      <c r="D45" s="278"/>
      <c r="E45" s="279"/>
      <c r="F45" s="280"/>
      <c r="G45" s="281">
        <f>SUM(G39:G44)</f>
        <v>0</v>
      </c>
      <c r="H45" s="282"/>
      <c r="I45" s="283">
        <f>SUM(I39:I44)</f>
        <v>0</v>
      </c>
      <c r="J45" s="282"/>
      <c r="K45" s="283">
        <f>SUM(K39:K44)</f>
        <v>0</v>
      </c>
      <c r="O45" s="257">
        <v>4</v>
      </c>
      <c r="BA45" s="284">
        <f>SUM(BA39:BA44)</f>
        <v>0</v>
      </c>
      <c r="BB45" s="284">
        <f>SUM(BB39:BB44)</f>
        <v>0</v>
      </c>
      <c r="BC45" s="284">
        <f>SUM(BC39:BC44)</f>
        <v>0</v>
      </c>
      <c r="BD45" s="284">
        <f>SUM(BD39:BD44)</f>
        <v>0</v>
      </c>
      <c r="BE45" s="284">
        <f>SUM(BE39:BE44)</f>
        <v>0</v>
      </c>
    </row>
    <row r="46" spans="1:80">
      <c r="A46" s="247" t="s">
        <v>97</v>
      </c>
      <c r="B46" s="248" t="s">
        <v>456</v>
      </c>
      <c r="C46" s="249" t="s">
        <v>457</v>
      </c>
      <c r="D46" s="250"/>
      <c r="E46" s="251"/>
      <c r="F46" s="251"/>
      <c r="G46" s="252"/>
      <c r="H46" s="253"/>
      <c r="I46" s="254"/>
      <c r="J46" s="255"/>
      <c r="K46" s="256"/>
      <c r="O46" s="257">
        <v>1</v>
      </c>
    </row>
    <row r="47" spans="1:80">
      <c r="A47" s="258">
        <v>18</v>
      </c>
      <c r="B47" s="259" t="s">
        <v>1837</v>
      </c>
      <c r="C47" s="260" t="s">
        <v>1838</v>
      </c>
      <c r="D47" s="261" t="s">
        <v>153</v>
      </c>
      <c r="E47" s="262">
        <v>6.585</v>
      </c>
      <c r="F47" s="262">
        <v>0</v>
      </c>
      <c r="G47" s="263">
        <f>E47*F47</f>
        <v>0</v>
      </c>
      <c r="H47" s="264">
        <v>0</v>
      </c>
      <c r="I47" s="265">
        <f>E47*H47</f>
        <v>0</v>
      </c>
      <c r="J47" s="264">
        <v>0</v>
      </c>
      <c r="K47" s="265">
        <f>E47*J47</f>
        <v>0</v>
      </c>
      <c r="O47" s="257">
        <v>2</v>
      </c>
      <c r="AA47" s="232">
        <v>1</v>
      </c>
      <c r="AB47" s="232">
        <v>1</v>
      </c>
      <c r="AC47" s="232">
        <v>1</v>
      </c>
      <c r="AZ47" s="232">
        <v>1</v>
      </c>
      <c r="BA47" s="232">
        <f>IF(AZ47=1,G47,0)</f>
        <v>0</v>
      </c>
      <c r="BB47" s="232">
        <f>IF(AZ47=2,G47,0)</f>
        <v>0</v>
      </c>
      <c r="BC47" s="232">
        <f>IF(AZ47=3,G47,0)</f>
        <v>0</v>
      </c>
      <c r="BD47" s="232">
        <f>IF(AZ47=4,G47,0)</f>
        <v>0</v>
      </c>
      <c r="BE47" s="232">
        <f>IF(AZ47=5,G47,0)</f>
        <v>0</v>
      </c>
      <c r="CA47" s="257">
        <v>1</v>
      </c>
      <c r="CB47" s="257">
        <v>1</v>
      </c>
    </row>
    <row r="48" spans="1:80">
      <c r="A48" s="275"/>
      <c r="B48" s="276" t="s">
        <v>101</v>
      </c>
      <c r="C48" s="277" t="s">
        <v>458</v>
      </c>
      <c r="D48" s="278"/>
      <c r="E48" s="279"/>
      <c r="F48" s="280"/>
      <c r="G48" s="281">
        <f>SUM(G46:G47)</f>
        <v>0</v>
      </c>
      <c r="H48" s="282"/>
      <c r="I48" s="283">
        <f>SUM(I46:I47)</f>
        <v>0</v>
      </c>
      <c r="J48" s="282"/>
      <c r="K48" s="283">
        <f>SUM(K46:K47)</f>
        <v>0</v>
      </c>
      <c r="O48" s="257">
        <v>4</v>
      </c>
      <c r="BA48" s="284">
        <f>SUM(BA46:BA47)</f>
        <v>0</v>
      </c>
      <c r="BB48" s="284">
        <f>SUM(BB46:BB47)</f>
        <v>0</v>
      </c>
      <c r="BC48" s="284">
        <f>SUM(BC46:BC47)</f>
        <v>0</v>
      </c>
      <c r="BD48" s="284">
        <f>SUM(BD46:BD47)</f>
        <v>0</v>
      </c>
      <c r="BE48" s="284">
        <f>SUM(BE46:BE47)</f>
        <v>0</v>
      </c>
    </row>
    <row r="49" spans="1:80">
      <c r="A49" s="247" t="s">
        <v>97</v>
      </c>
      <c r="B49" s="248" t="s">
        <v>1003</v>
      </c>
      <c r="C49" s="249" t="s">
        <v>1004</v>
      </c>
      <c r="D49" s="250"/>
      <c r="E49" s="251"/>
      <c r="F49" s="251"/>
      <c r="G49" s="252"/>
      <c r="H49" s="253"/>
      <c r="I49" s="254"/>
      <c r="J49" s="255"/>
      <c r="K49" s="256"/>
      <c r="O49" s="257">
        <v>1</v>
      </c>
    </row>
    <row r="50" spans="1:80">
      <c r="A50" s="258">
        <v>19</v>
      </c>
      <c r="B50" s="259" t="s">
        <v>1927</v>
      </c>
      <c r="C50" s="260" t="s">
        <v>1928</v>
      </c>
      <c r="D50" s="261" t="s">
        <v>115</v>
      </c>
      <c r="E50" s="262">
        <v>3</v>
      </c>
      <c r="F50" s="262">
        <v>0</v>
      </c>
      <c r="G50" s="263">
        <f>E50*F50</f>
        <v>0</v>
      </c>
      <c r="H50" s="264">
        <v>0</v>
      </c>
      <c r="I50" s="265">
        <f>E50*H50</f>
        <v>0</v>
      </c>
      <c r="J50" s="264">
        <v>0</v>
      </c>
      <c r="K50" s="265">
        <f>E50*J50</f>
        <v>0</v>
      </c>
      <c r="O50" s="257">
        <v>2</v>
      </c>
      <c r="AA50" s="232">
        <v>1</v>
      </c>
      <c r="AB50" s="232">
        <v>7</v>
      </c>
      <c r="AC50" s="232">
        <v>7</v>
      </c>
      <c r="AZ50" s="232">
        <v>2</v>
      </c>
      <c r="BA50" s="232">
        <f>IF(AZ50=1,G50,0)</f>
        <v>0</v>
      </c>
      <c r="BB50" s="232">
        <f>IF(AZ50=2,G50,0)</f>
        <v>0</v>
      </c>
      <c r="BC50" s="232">
        <f>IF(AZ50=3,G50,0)</f>
        <v>0</v>
      </c>
      <c r="BD50" s="232">
        <f>IF(AZ50=4,G50,0)</f>
        <v>0</v>
      </c>
      <c r="BE50" s="232">
        <f>IF(AZ50=5,G50,0)</f>
        <v>0</v>
      </c>
      <c r="CA50" s="257">
        <v>1</v>
      </c>
      <c r="CB50" s="257">
        <v>7</v>
      </c>
    </row>
    <row r="51" spans="1:80">
      <c r="A51" s="275"/>
      <c r="B51" s="276" t="s">
        <v>101</v>
      </c>
      <c r="C51" s="277" t="s">
        <v>1005</v>
      </c>
      <c r="D51" s="278"/>
      <c r="E51" s="279"/>
      <c r="F51" s="280"/>
      <c r="G51" s="281">
        <f>SUM(G49:G50)</f>
        <v>0</v>
      </c>
      <c r="H51" s="282"/>
      <c r="I51" s="283">
        <f>SUM(I49:I50)</f>
        <v>0</v>
      </c>
      <c r="J51" s="282"/>
      <c r="K51" s="283">
        <f>SUM(K49:K50)</f>
        <v>0</v>
      </c>
      <c r="O51" s="257">
        <v>4</v>
      </c>
      <c r="BA51" s="284">
        <f>SUM(BA49:BA50)</f>
        <v>0</v>
      </c>
      <c r="BB51" s="284">
        <f>SUM(BB49:BB50)</f>
        <v>0</v>
      </c>
      <c r="BC51" s="284">
        <f>SUM(BC49:BC50)</f>
        <v>0</v>
      </c>
      <c r="BD51" s="284">
        <f>SUM(BD49:BD50)</f>
        <v>0</v>
      </c>
      <c r="BE51" s="284">
        <f>SUM(BE49:BE50)</f>
        <v>0</v>
      </c>
    </row>
    <row r="52" spans="1:80">
      <c r="A52" s="247" t="s">
        <v>97</v>
      </c>
      <c r="B52" s="248" t="s">
        <v>1314</v>
      </c>
      <c r="C52" s="249" t="s">
        <v>1315</v>
      </c>
      <c r="D52" s="250"/>
      <c r="E52" s="251"/>
      <c r="F52" s="251"/>
      <c r="G52" s="252"/>
      <c r="H52" s="253"/>
      <c r="I52" s="254"/>
      <c r="J52" s="255"/>
      <c r="K52" s="256"/>
      <c r="O52" s="257">
        <v>1</v>
      </c>
    </row>
    <row r="53" spans="1:80">
      <c r="A53" s="258">
        <v>20</v>
      </c>
      <c r="B53" s="259" t="s">
        <v>1929</v>
      </c>
      <c r="C53" s="260" t="s">
        <v>1930</v>
      </c>
      <c r="D53" s="261" t="s">
        <v>115</v>
      </c>
      <c r="E53" s="262">
        <v>1</v>
      </c>
      <c r="F53" s="262">
        <v>0</v>
      </c>
      <c r="G53" s="263">
        <f>E53*F53</f>
        <v>0</v>
      </c>
      <c r="H53" s="264">
        <v>0</v>
      </c>
      <c r="I53" s="265">
        <f>E53*H53</f>
        <v>0</v>
      </c>
      <c r="J53" s="264">
        <v>0</v>
      </c>
      <c r="K53" s="265">
        <f>E53*J53</f>
        <v>0</v>
      </c>
      <c r="O53" s="257">
        <v>2</v>
      </c>
      <c r="AA53" s="232">
        <v>1</v>
      </c>
      <c r="AB53" s="232">
        <v>9</v>
      </c>
      <c r="AC53" s="232">
        <v>9</v>
      </c>
      <c r="AZ53" s="232">
        <v>4</v>
      </c>
      <c r="BA53" s="232">
        <f>IF(AZ53=1,G53,0)</f>
        <v>0</v>
      </c>
      <c r="BB53" s="232">
        <f>IF(AZ53=2,G53,0)</f>
        <v>0</v>
      </c>
      <c r="BC53" s="232">
        <f>IF(AZ53=3,G53,0)</f>
        <v>0</v>
      </c>
      <c r="BD53" s="232">
        <f>IF(AZ53=4,G53,0)</f>
        <v>0</v>
      </c>
      <c r="BE53" s="232">
        <f>IF(AZ53=5,G53,0)</f>
        <v>0</v>
      </c>
      <c r="CA53" s="257">
        <v>1</v>
      </c>
      <c r="CB53" s="257">
        <v>9</v>
      </c>
    </row>
    <row r="54" spans="1:80" ht="20.399999999999999">
      <c r="A54" s="258">
        <v>21</v>
      </c>
      <c r="B54" s="259" t="s">
        <v>1931</v>
      </c>
      <c r="C54" s="260" t="s">
        <v>1932</v>
      </c>
      <c r="D54" s="261" t="s">
        <v>115</v>
      </c>
      <c r="E54" s="262">
        <v>1</v>
      </c>
      <c r="F54" s="262">
        <v>0</v>
      </c>
      <c r="G54" s="263">
        <f>E54*F54</f>
        <v>0</v>
      </c>
      <c r="H54" s="264">
        <v>0</v>
      </c>
      <c r="I54" s="265">
        <f>E54*H54</f>
        <v>0</v>
      </c>
      <c r="J54" s="264"/>
      <c r="K54" s="265">
        <f>E54*J54</f>
        <v>0</v>
      </c>
      <c r="O54" s="257">
        <v>2</v>
      </c>
      <c r="AA54" s="232">
        <v>3</v>
      </c>
      <c r="AB54" s="232">
        <v>9</v>
      </c>
      <c r="AC54" s="232">
        <v>28697977</v>
      </c>
      <c r="AZ54" s="232">
        <v>3</v>
      </c>
      <c r="BA54" s="232">
        <f>IF(AZ54=1,G54,0)</f>
        <v>0</v>
      </c>
      <c r="BB54" s="232">
        <f>IF(AZ54=2,G54,0)</f>
        <v>0</v>
      </c>
      <c r="BC54" s="232">
        <f>IF(AZ54=3,G54,0)</f>
        <v>0</v>
      </c>
      <c r="BD54" s="232">
        <f>IF(AZ54=4,G54,0)</f>
        <v>0</v>
      </c>
      <c r="BE54" s="232">
        <f>IF(AZ54=5,G54,0)</f>
        <v>0</v>
      </c>
      <c r="CA54" s="257">
        <v>3</v>
      </c>
      <c r="CB54" s="257">
        <v>9</v>
      </c>
    </row>
    <row r="55" spans="1:80">
      <c r="A55" s="258">
        <v>22</v>
      </c>
      <c r="B55" s="259" t="s">
        <v>1317</v>
      </c>
      <c r="C55" s="260" t="s">
        <v>1318</v>
      </c>
      <c r="D55" s="261" t="s">
        <v>1141</v>
      </c>
      <c r="E55" s="262">
        <v>15</v>
      </c>
      <c r="F55" s="262">
        <v>0</v>
      </c>
      <c r="G55" s="263">
        <f>E55*F55</f>
        <v>0</v>
      </c>
      <c r="H55" s="264">
        <v>0</v>
      </c>
      <c r="I55" s="265">
        <f>E55*H55</f>
        <v>0</v>
      </c>
      <c r="J55" s="264"/>
      <c r="K55" s="265">
        <f>E55*J55</f>
        <v>0</v>
      </c>
      <c r="O55" s="257">
        <v>2</v>
      </c>
      <c r="AA55" s="232">
        <v>10</v>
      </c>
      <c r="AB55" s="232">
        <v>0</v>
      </c>
      <c r="AC55" s="232">
        <v>8</v>
      </c>
      <c r="AZ55" s="232">
        <v>5</v>
      </c>
      <c r="BA55" s="232">
        <f>IF(AZ55=1,G55,0)</f>
        <v>0</v>
      </c>
      <c r="BB55" s="232">
        <f>IF(AZ55=2,G55,0)</f>
        <v>0</v>
      </c>
      <c r="BC55" s="232">
        <f>IF(AZ55=3,G55,0)</f>
        <v>0</v>
      </c>
      <c r="BD55" s="232">
        <f>IF(AZ55=4,G55,0)</f>
        <v>0</v>
      </c>
      <c r="BE55" s="232">
        <f>IF(AZ55=5,G55,0)</f>
        <v>0</v>
      </c>
      <c r="CA55" s="257">
        <v>10</v>
      </c>
      <c r="CB55" s="257">
        <v>0</v>
      </c>
    </row>
    <row r="56" spans="1:80">
      <c r="A56" s="258">
        <v>23</v>
      </c>
      <c r="B56" s="259" t="s">
        <v>1319</v>
      </c>
      <c r="C56" s="260" t="s">
        <v>1320</v>
      </c>
      <c r="D56" s="261" t="s">
        <v>1141</v>
      </c>
      <c r="E56" s="262">
        <v>10</v>
      </c>
      <c r="F56" s="262">
        <v>0</v>
      </c>
      <c r="G56" s="263">
        <f>E56*F56</f>
        <v>0</v>
      </c>
      <c r="H56" s="264">
        <v>0</v>
      </c>
      <c r="I56" s="265">
        <f>E56*H56</f>
        <v>0</v>
      </c>
      <c r="J56" s="264"/>
      <c r="K56" s="265">
        <f>E56*J56</f>
        <v>0</v>
      </c>
      <c r="O56" s="257">
        <v>2</v>
      </c>
      <c r="AA56" s="232">
        <v>10</v>
      </c>
      <c r="AB56" s="232">
        <v>0</v>
      </c>
      <c r="AC56" s="232">
        <v>8</v>
      </c>
      <c r="AZ56" s="232">
        <v>5</v>
      </c>
      <c r="BA56" s="232">
        <f>IF(AZ56=1,G56,0)</f>
        <v>0</v>
      </c>
      <c r="BB56" s="232">
        <f>IF(AZ56=2,G56,0)</f>
        <v>0</v>
      </c>
      <c r="BC56" s="232">
        <f>IF(AZ56=3,G56,0)</f>
        <v>0</v>
      </c>
      <c r="BD56" s="232">
        <f>IF(AZ56=4,G56,0)</f>
        <v>0</v>
      </c>
      <c r="BE56" s="232">
        <f>IF(AZ56=5,G56,0)</f>
        <v>0</v>
      </c>
      <c r="CA56" s="257">
        <v>10</v>
      </c>
      <c r="CB56" s="257">
        <v>0</v>
      </c>
    </row>
    <row r="57" spans="1:80">
      <c r="A57" s="275"/>
      <c r="B57" s="276" t="s">
        <v>101</v>
      </c>
      <c r="C57" s="277" t="s">
        <v>1316</v>
      </c>
      <c r="D57" s="278"/>
      <c r="E57" s="279"/>
      <c r="F57" s="280"/>
      <c r="G57" s="281">
        <f>SUM(G52:G56)</f>
        <v>0</v>
      </c>
      <c r="H57" s="282"/>
      <c r="I57" s="283">
        <f>SUM(I52:I56)</f>
        <v>0</v>
      </c>
      <c r="J57" s="282"/>
      <c r="K57" s="283">
        <f>SUM(K52:K56)</f>
        <v>0</v>
      </c>
      <c r="O57" s="257">
        <v>4</v>
      </c>
      <c r="BA57" s="284">
        <f>SUM(BA52:BA56)</f>
        <v>0</v>
      </c>
      <c r="BB57" s="284">
        <f>SUM(BB52:BB56)</f>
        <v>0</v>
      </c>
      <c r="BC57" s="284">
        <f>SUM(BC52:BC56)</f>
        <v>0</v>
      </c>
      <c r="BD57" s="284">
        <f>SUM(BD52:BD56)</f>
        <v>0</v>
      </c>
      <c r="BE57" s="284">
        <f>SUM(BE52:BE56)</f>
        <v>0</v>
      </c>
    </row>
    <row r="58" spans="1:80">
      <c r="E58" s="232"/>
    </row>
    <row r="59" spans="1:80">
      <c r="E59" s="232"/>
    </row>
    <row r="60" spans="1:80">
      <c r="E60" s="232"/>
    </row>
    <row r="61" spans="1:80">
      <c r="E61" s="232"/>
    </row>
    <row r="62" spans="1:80">
      <c r="E62" s="232"/>
    </row>
    <row r="63" spans="1:80">
      <c r="E63" s="232"/>
    </row>
    <row r="64" spans="1:80">
      <c r="E64" s="232"/>
    </row>
    <row r="65" spans="5:5">
      <c r="E65" s="232"/>
    </row>
    <row r="66" spans="5:5">
      <c r="E66" s="232"/>
    </row>
    <row r="67" spans="5:5">
      <c r="E67" s="232"/>
    </row>
    <row r="68" spans="5:5">
      <c r="E68" s="232"/>
    </row>
    <row r="69" spans="5:5">
      <c r="E69" s="232"/>
    </row>
    <row r="70" spans="5:5">
      <c r="E70" s="232"/>
    </row>
    <row r="71" spans="5:5">
      <c r="E71" s="232"/>
    </row>
    <row r="72" spans="5:5">
      <c r="E72" s="232"/>
    </row>
    <row r="73" spans="5:5">
      <c r="E73" s="232"/>
    </row>
    <row r="74" spans="5:5">
      <c r="E74" s="232"/>
    </row>
    <row r="75" spans="5:5">
      <c r="E75" s="232"/>
    </row>
    <row r="76" spans="5:5">
      <c r="E76" s="232"/>
    </row>
    <row r="77" spans="5:5">
      <c r="E77" s="232"/>
    </row>
    <row r="78" spans="5:5">
      <c r="E78" s="232"/>
    </row>
    <row r="79" spans="5:5">
      <c r="E79" s="232"/>
    </row>
    <row r="80" spans="5:5">
      <c r="E80" s="232"/>
    </row>
    <row r="81" spans="1:7">
      <c r="A81" s="274"/>
      <c r="B81" s="274"/>
      <c r="C81" s="274"/>
      <c r="D81" s="274"/>
      <c r="E81" s="274"/>
      <c r="F81" s="274"/>
      <c r="G81" s="274"/>
    </row>
    <row r="82" spans="1:7">
      <c r="A82" s="274"/>
      <c r="B82" s="274"/>
      <c r="C82" s="274"/>
      <c r="D82" s="274"/>
      <c r="E82" s="274"/>
      <c r="F82" s="274"/>
      <c r="G82" s="274"/>
    </row>
    <row r="83" spans="1:7">
      <c r="A83" s="274"/>
      <c r="B83" s="274"/>
      <c r="C83" s="274"/>
      <c r="D83" s="274"/>
      <c r="E83" s="274"/>
      <c r="F83" s="274"/>
      <c r="G83" s="274"/>
    </row>
    <row r="84" spans="1:7">
      <c r="A84" s="274"/>
      <c r="B84" s="274"/>
      <c r="C84" s="274"/>
      <c r="D84" s="274"/>
      <c r="E84" s="274"/>
      <c r="F84" s="274"/>
      <c r="G84" s="274"/>
    </row>
    <row r="85" spans="1:7">
      <c r="E85" s="232"/>
    </row>
    <row r="86" spans="1:7">
      <c r="E86" s="232"/>
    </row>
    <row r="87" spans="1:7">
      <c r="E87" s="232"/>
    </row>
    <row r="88" spans="1:7">
      <c r="E88" s="232"/>
    </row>
    <row r="89" spans="1:7">
      <c r="E89" s="232"/>
    </row>
    <row r="90" spans="1:7">
      <c r="E90" s="232"/>
    </row>
    <row r="91" spans="1:7">
      <c r="E91" s="232"/>
    </row>
    <row r="92" spans="1:7">
      <c r="E92" s="232"/>
    </row>
    <row r="93" spans="1:7">
      <c r="E93" s="232"/>
    </row>
    <row r="94" spans="1:7">
      <c r="E94" s="232"/>
    </row>
    <row r="95" spans="1:7">
      <c r="E95" s="232"/>
    </row>
    <row r="96" spans="1:7">
      <c r="E96" s="232"/>
    </row>
    <row r="97" spans="5:5">
      <c r="E97" s="232"/>
    </row>
    <row r="98" spans="5:5">
      <c r="E98" s="232"/>
    </row>
    <row r="99" spans="5:5">
      <c r="E99" s="232"/>
    </row>
    <row r="100" spans="5:5">
      <c r="E100" s="232"/>
    </row>
    <row r="101" spans="5:5">
      <c r="E101" s="232"/>
    </row>
    <row r="102" spans="5:5">
      <c r="E102" s="232"/>
    </row>
    <row r="103" spans="5:5">
      <c r="E103" s="232"/>
    </row>
    <row r="104" spans="5:5">
      <c r="E104" s="232"/>
    </row>
    <row r="105" spans="5:5">
      <c r="E105" s="232"/>
    </row>
    <row r="106" spans="5:5">
      <c r="E106" s="232"/>
    </row>
    <row r="107" spans="5:5">
      <c r="E107" s="232"/>
    </row>
    <row r="108" spans="5:5">
      <c r="E108" s="232"/>
    </row>
    <row r="109" spans="5:5">
      <c r="E109" s="232"/>
    </row>
    <row r="110" spans="5:5">
      <c r="E110" s="232"/>
    </row>
    <row r="111" spans="5:5">
      <c r="E111" s="232"/>
    </row>
    <row r="112" spans="5:5">
      <c r="E112" s="232"/>
    </row>
    <row r="113" spans="1:7">
      <c r="E113" s="232"/>
    </row>
    <row r="114" spans="1:7">
      <c r="E114" s="232"/>
    </row>
    <row r="115" spans="1:7">
      <c r="E115" s="232"/>
    </row>
    <row r="116" spans="1:7">
      <c r="A116" s="285"/>
      <c r="B116" s="285"/>
    </row>
    <row r="117" spans="1:7">
      <c r="A117" s="274"/>
      <c r="B117" s="274"/>
      <c r="C117" s="286"/>
      <c r="D117" s="286"/>
      <c r="E117" s="287"/>
      <c r="F117" s="286"/>
      <c r="G117" s="288"/>
    </row>
    <row r="118" spans="1:7">
      <c r="A118" s="289"/>
      <c r="B118" s="289"/>
      <c r="C118" s="274"/>
      <c r="D118" s="274"/>
      <c r="E118" s="290"/>
      <c r="F118" s="274"/>
      <c r="G118" s="274"/>
    </row>
    <row r="119" spans="1:7">
      <c r="A119" s="274"/>
      <c r="B119" s="274"/>
      <c r="C119" s="274"/>
      <c r="D119" s="274"/>
      <c r="E119" s="290"/>
      <c r="F119" s="274"/>
      <c r="G119" s="274"/>
    </row>
    <row r="120" spans="1:7">
      <c r="A120" s="274"/>
      <c r="B120" s="274"/>
      <c r="C120" s="274"/>
      <c r="D120" s="274"/>
      <c r="E120" s="290"/>
      <c r="F120" s="274"/>
      <c r="G120" s="274"/>
    </row>
    <row r="121" spans="1:7">
      <c r="A121" s="274"/>
      <c r="B121" s="274"/>
      <c r="C121" s="274"/>
      <c r="D121" s="274"/>
      <c r="E121" s="290"/>
      <c r="F121" s="274"/>
      <c r="G121" s="274"/>
    </row>
    <row r="122" spans="1:7">
      <c r="A122" s="274"/>
      <c r="B122" s="274"/>
      <c r="C122" s="274"/>
      <c r="D122" s="274"/>
      <c r="E122" s="290"/>
      <c r="F122" s="274"/>
      <c r="G122" s="274"/>
    </row>
    <row r="123" spans="1:7">
      <c r="A123" s="274"/>
      <c r="B123" s="274"/>
      <c r="C123" s="274"/>
      <c r="D123" s="274"/>
      <c r="E123" s="290"/>
      <c r="F123" s="274"/>
      <c r="G123" s="274"/>
    </row>
    <row r="124" spans="1:7">
      <c r="A124" s="274"/>
      <c r="B124" s="274"/>
      <c r="C124" s="274"/>
      <c r="D124" s="274"/>
      <c r="E124" s="290"/>
      <c r="F124" s="274"/>
      <c r="G124" s="274"/>
    </row>
    <row r="125" spans="1:7">
      <c r="A125" s="274"/>
      <c r="B125" s="274"/>
      <c r="C125" s="274"/>
      <c r="D125" s="274"/>
      <c r="E125" s="290"/>
      <c r="F125" s="274"/>
      <c r="G125" s="274"/>
    </row>
    <row r="126" spans="1:7">
      <c r="A126" s="274"/>
      <c r="B126" s="274"/>
      <c r="C126" s="274"/>
      <c r="D126" s="274"/>
      <c r="E126" s="290"/>
      <c r="F126" s="274"/>
      <c r="G126" s="274"/>
    </row>
    <row r="127" spans="1:7">
      <c r="A127" s="274"/>
      <c r="B127" s="274"/>
      <c r="C127" s="274"/>
      <c r="D127" s="274"/>
      <c r="E127" s="290"/>
      <c r="F127" s="274"/>
      <c r="G127" s="274"/>
    </row>
    <row r="128" spans="1:7">
      <c r="A128" s="274"/>
      <c r="B128" s="274"/>
      <c r="C128" s="274"/>
      <c r="D128" s="274"/>
      <c r="E128" s="290"/>
      <c r="F128" s="274"/>
      <c r="G128" s="274"/>
    </row>
    <row r="129" spans="1:7">
      <c r="A129" s="274"/>
      <c r="B129" s="274"/>
      <c r="C129" s="274"/>
      <c r="D129" s="274"/>
      <c r="E129" s="290"/>
      <c r="F129" s="274"/>
      <c r="G129" s="274"/>
    </row>
    <row r="130" spans="1:7">
      <c r="A130" s="274"/>
      <c r="B130" s="274"/>
      <c r="C130" s="274"/>
      <c r="D130" s="274"/>
      <c r="E130" s="290"/>
      <c r="F130" s="274"/>
      <c r="G130" s="274"/>
    </row>
  </sheetData>
  <mergeCells count="20">
    <mergeCell ref="C37:D37"/>
    <mergeCell ref="C17:D17"/>
    <mergeCell ref="C21:D21"/>
    <mergeCell ref="C22:D22"/>
    <mergeCell ref="C23:D23"/>
    <mergeCell ref="C24:D24"/>
    <mergeCell ref="C25:D25"/>
    <mergeCell ref="C27:D27"/>
    <mergeCell ref="C28:D28"/>
    <mergeCell ref="C30:D30"/>
    <mergeCell ref="C32:D32"/>
    <mergeCell ref="C36:D36"/>
    <mergeCell ref="C10:D10"/>
    <mergeCell ref="C12:D12"/>
    <mergeCell ref="C14:D14"/>
    <mergeCell ref="A1:G1"/>
    <mergeCell ref="A3:B3"/>
    <mergeCell ref="A4:B4"/>
    <mergeCell ref="E4:G4"/>
    <mergeCell ref="C9:D9"/>
  </mergeCells>
  <printOptions gridLinesSet="0"/>
  <pageMargins left="0.59055118110236227" right="0.39370078740157483" top="0.59055118110236227" bottom="0.98425196850393704" header="0.19685039370078741" footer="0.51181102362204722"/>
  <pageSetup paperSize="9" orientation="portrait" horizont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>
  <sheetPr codeName="List29"/>
  <dimension ref="A1:BE55"/>
  <sheetViews>
    <sheetView workbookViewId="0">
      <selection activeCell="L29" sqref="L29"/>
    </sheetView>
  </sheetViews>
  <sheetFormatPr defaultColWidth="9.109375" defaultRowHeight="13.2"/>
  <cols>
    <col min="1" max="1" width="2" style="1" customWidth="1"/>
    <col min="2" max="2" width="15" style="1" customWidth="1"/>
    <col min="3" max="3" width="15.88671875" style="1" customWidth="1"/>
    <col min="4" max="4" width="14.5546875" style="1" customWidth="1"/>
    <col min="5" max="5" width="13.5546875" style="1" customWidth="1"/>
    <col min="6" max="6" width="16.5546875" style="1" customWidth="1"/>
    <col min="7" max="7" width="15.33203125" style="1" customWidth="1"/>
    <col min="8" max="16384" width="9.109375" style="1"/>
  </cols>
  <sheetData>
    <row r="1" spans="1:57" ht="24.75" customHeight="1" thickBot="1">
      <c r="A1" s="94" t="s">
        <v>102</v>
      </c>
      <c r="B1" s="95"/>
      <c r="C1" s="95"/>
      <c r="D1" s="95"/>
      <c r="E1" s="95"/>
      <c r="F1" s="95"/>
      <c r="G1" s="95"/>
    </row>
    <row r="2" spans="1:57" ht="12.75" customHeight="1">
      <c r="A2" s="96" t="s">
        <v>32</v>
      </c>
      <c r="B2" s="97"/>
      <c r="C2" s="98">
        <v>9</v>
      </c>
      <c r="D2" s="98" t="s">
        <v>1934</v>
      </c>
      <c r="E2" s="97"/>
      <c r="F2" s="99" t="s">
        <v>33</v>
      </c>
      <c r="G2" s="100"/>
    </row>
    <row r="3" spans="1:57" ht="3" hidden="1" customHeight="1">
      <c r="A3" s="101"/>
      <c r="B3" s="102"/>
      <c r="C3" s="103"/>
      <c r="D3" s="103"/>
      <c r="E3" s="102"/>
      <c r="F3" s="104"/>
      <c r="G3" s="105"/>
    </row>
    <row r="4" spans="1:57" ht="12" customHeight="1">
      <c r="A4" s="106" t="s">
        <v>34</v>
      </c>
      <c r="B4" s="102"/>
      <c r="C4" s="103"/>
      <c r="D4" s="103"/>
      <c r="E4" s="102"/>
      <c r="F4" s="104" t="s">
        <v>35</v>
      </c>
      <c r="G4" s="107"/>
    </row>
    <row r="5" spans="1:57" ht="12.9" customHeight="1">
      <c r="A5" s="108" t="s">
        <v>98</v>
      </c>
      <c r="B5" s="109"/>
      <c r="C5" s="110" t="s">
        <v>105</v>
      </c>
      <c r="D5" s="111"/>
      <c r="E5" s="112"/>
      <c r="F5" s="104" t="s">
        <v>36</v>
      </c>
      <c r="G5" s="105"/>
    </row>
    <row r="6" spans="1:57" ht="12.9" customHeight="1">
      <c r="A6" s="106" t="s">
        <v>37</v>
      </c>
      <c r="B6" s="102"/>
      <c r="C6" s="103"/>
      <c r="D6" s="103"/>
      <c r="E6" s="102"/>
      <c r="F6" s="113" t="s">
        <v>38</v>
      </c>
      <c r="G6" s="114"/>
      <c r="O6" s="115"/>
    </row>
    <row r="7" spans="1:57" ht="12.9" customHeight="1">
      <c r="A7" s="116" t="s">
        <v>104</v>
      </c>
      <c r="B7" s="117"/>
      <c r="C7" s="118" t="s">
        <v>105</v>
      </c>
      <c r="D7" s="119"/>
      <c r="E7" s="119"/>
      <c r="F7" s="120" t="s">
        <v>39</v>
      </c>
      <c r="G7" s="114">
        <f>IF(G6=0,,ROUND((F30+F32)/G6,1))</f>
        <v>0</v>
      </c>
    </row>
    <row r="8" spans="1:57">
      <c r="A8" s="121" t="s">
        <v>40</v>
      </c>
      <c r="B8" s="104"/>
      <c r="C8" s="306"/>
      <c r="D8" s="306"/>
      <c r="E8" s="307"/>
      <c r="F8" s="122" t="s">
        <v>41</v>
      </c>
      <c r="G8" s="123"/>
      <c r="H8" s="124"/>
      <c r="I8" s="125"/>
    </row>
    <row r="9" spans="1:57">
      <c r="A9" s="121" t="s">
        <v>42</v>
      </c>
      <c r="B9" s="104"/>
      <c r="C9" s="306"/>
      <c r="D9" s="306"/>
      <c r="E9" s="307"/>
      <c r="F9" s="104"/>
      <c r="G9" s="126"/>
      <c r="H9" s="127"/>
    </row>
    <row r="10" spans="1:57">
      <c r="A10" s="121" t="s">
        <v>43</v>
      </c>
      <c r="B10" s="104"/>
      <c r="C10" s="306"/>
      <c r="D10" s="306"/>
      <c r="E10" s="306"/>
      <c r="F10" s="128"/>
      <c r="G10" s="129"/>
      <c r="H10" s="130"/>
    </row>
    <row r="11" spans="1:57" ht="13.5" customHeight="1">
      <c r="A11" s="121" t="s">
        <v>44</v>
      </c>
      <c r="B11" s="104"/>
      <c r="C11" s="306"/>
      <c r="D11" s="306"/>
      <c r="E11" s="306"/>
      <c r="F11" s="131" t="s">
        <v>45</v>
      </c>
      <c r="G11" s="132"/>
      <c r="H11" s="127"/>
      <c r="BA11" s="133"/>
      <c r="BB11" s="133"/>
      <c r="BC11" s="133"/>
      <c r="BD11" s="133"/>
      <c r="BE11" s="133"/>
    </row>
    <row r="12" spans="1:57" ht="12.75" customHeight="1">
      <c r="A12" s="134" t="s">
        <v>46</v>
      </c>
      <c r="B12" s="102"/>
      <c r="C12" s="308"/>
      <c r="D12" s="308"/>
      <c r="E12" s="308"/>
      <c r="F12" s="135" t="s">
        <v>47</v>
      </c>
      <c r="G12" s="136"/>
      <c r="H12" s="127"/>
    </row>
    <row r="13" spans="1:57" ht="28.5" customHeight="1" thickBot="1">
      <c r="A13" s="137" t="s">
        <v>48</v>
      </c>
      <c r="B13" s="138"/>
      <c r="C13" s="138"/>
      <c r="D13" s="138"/>
      <c r="E13" s="139"/>
      <c r="F13" s="139"/>
      <c r="G13" s="140"/>
      <c r="H13" s="127"/>
    </row>
    <row r="14" spans="1:57" ht="17.25" customHeight="1" thickBot="1">
      <c r="A14" s="141" t="s">
        <v>49</v>
      </c>
      <c r="B14" s="142"/>
      <c r="C14" s="143"/>
      <c r="D14" s="144" t="s">
        <v>50</v>
      </c>
      <c r="E14" s="145"/>
      <c r="F14" s="145"/>
      <c r="G14" s="143"/>
    </row>
    <row r="15" spans="1:57" ht="15.9" customHeight="1">
      <c r="A15" s="146"/>
      <c r="B15" s="147" t="s">
        <v>51</v>
      </c>
      <c r="C15" s="148">
        <f>'1 9 Rek'!E17</f>
        <v>0</v>
      </c>
      <c r="D15" s="149">
        <f>'1 9 Rek'!A25</f>
        <v>0</v>
      </c>
      <c r="E15" s="150"/>
      <c r="F15" s="151"/>
      <c r="G15" s="148">
        <f>'1 9 Rek'!I25</f>
        <v>0</v>
      </c>
    </row>
    <row r="16" spans="1:57" ht="15.9" customHeight="1">
      <c r="A16" s="146" t="s">
        <v>52</v>
      </c>
      <c r="B16" s="147" t="s">
        <v>53</v>
      </c>
      <c r="C16" s="148">
        <f>'1 9 Rek'!F17</f>
        <v>0</v>
      </c>
      <c r="D16" s="101"/>
      <c r="E16" s="152"/>
      <c r="F16" s="153"/>
      <c r="G16" s="148"/>
    </row>
    <row r="17" spans="1:7" ht="15.9" customHeight="1">
      <c r="A17" s="146" t="s">
        <v>54</v>
      </c>
      <c r="B17" s="147" t="s">
        <v>55</v>
      </c>
      <c r="C17" s="148">
        <f>'1 9 Rek'!H17</f>
        <v>0</v>
      </c>
      <c r="D17" s="101"/>
      <c r="E17" s="152"/>
      <c r="F17" s="153"/>
      <c r="G17" s="148"/>
    </row>
    <row r="18" spans="1:7" ht="15.9" customHeight="1">
      <c r="A18" s="154" t="s">
        <v>56</v>
      </c>
      <c r="B18" s="155" t="s">
        <v>57</v>
      </c>
      <c r="C18" s="148">
        <f>'1 9 Rek'!G17</f>
        <v>0</v>
      </c>
      <c r="D18" s="101"/>
      <c r="E18" s="152"/>
      <c r="F18" s="153"/>
      <c r="G18" s="148"/>
    </row>
    <row r="19" spans="1:7" ht="15.9" customHeight="1">
      <c r="A19" s="156" t="s">
        <v>58</v>
      </c>
      <c r="B19" s="147"/>
      <c r="C19" s="148">
        <f>SUM(C15:C18)</f>
        <v>0</v>
      </c>
      <c r="D19" s="101"/>
      <c r="E19" s="152"/>
      <c r="F19" s="153"/>
      <c r="G19" s="148"/>
    </row>
    <row r="20" spans="1:7" ht="15.9" customHeight="1">
      <c r="A20" s="156"/>
      <c r="B20" s="147"/>
      <c r="C20" s="148"/>
      <c r="D20" s="101"/>
      <c r="E20" s="152"/>
      <c r="F20" s="153"/>
      <c r="G20" s="148"/>
    </row>
    <row r="21" spans="1:7" ht="15.9" customHeight="1">
      <c r="A21" s="156" t="s">
        <v>29</v>
      </c>
      <c r="B21" s="147"/>
      <c r="C21" s="148">
        <f>'1 9 Rek'!I17</f>
        <v>0</v>
      </c>
      <c r="D21" s="101"/>
      <c r="E21" s="152"/>
      <c r="F21" s="153"/>
      <c r="G21" s="148"/>
    </row>
    <row r="22" spans="1:7" ht="15.9" customHeight="1">
      <c r="A22" s="157" t="s">
        <v>59</v>
      </c>
      <c r="B22" s="127"/>
      <c r="C22" s="148">
        <f>C19+C21</f>
        <v>0</v>
      </c>
      <c r="D22" s="101" t="s">
        <v>60</v>
      </c>
      <c r="E22" s="152"/>
      <c r="F22" s="153"/>
      <c r="G22" s="148">
        <f>G23-SUM(G15:G21)</f>
        <v>0</v>
      </c>
    </row>
    <row r="23" spans="1:7" ht="15.9" customHeight="1" thickBot="1">
      <c r="A23" s="309" t="s">
        <v>61</v>
      </c>
      <c r="B23" s="310"/>
      <c r="C23" s="158">
        <f>C22+G23</f>
        <v>0</v>
      </c>
      <c r="D23" s="159" t="s">
        <v>62</v>
      </c>
      <c r="E23" s="160"/>
      <c r="F23" s="161"/>
      <c r="G23" s="148">
        <f>'1 9 Rek'!H23</f>
        <v>0</v>
      </c>
    </row>
    <row r="24" spans="1:7">
      <c r="A24" s="162" t="s">
        <v>63</v>
      </c>
      <c r="B24" s="163"/>
      <c r="C24" s="164"/>
      <c r="D24" s="163" t="s">
        <v>64</v>
      </c>
      <c r="E24" s="163"/>
      <c r="F24" s="165" t="s">
        <v>65</v>
      </c>
      <c r="G24" s="166"/>
    </row>
    <row r="25" spans="1:7">
      <c r="A25" s="157" t="s">
        <v>66</v>
      </c>
      <c r="B25" s="127"/>
      <c r="C25" s="167"/>
      <c r="D25" s="127" t="s">
        <v>66</v>
      </c>
      <c r="F25" s="168" t="s">
        <v>66</v>
      </c>
      <c r="G25" s="169"/>
    </row>
    <row r="26" spans="1:7" ht="37.5" customHeight="1">
      <c r="A26" s="157" t="s">
        <v>67</v>
      </c>
      <c r="B26" s="170"/>
      <c r="C26" s="167"/>
      <c r="D26" s="127" t="s">
        <v>67</v>
      </c>
      <c r="F26" s="168" t="s">
        <v>67</v>
      </c>
      <c r="G26" s="169"/>
    </row>
    <row r="27" spans="1:7">
      <c r="A27" s="157"/>
      <c r="B27" s="171"/>
      <c r="C27" s="167"/>
      <c r="D27" s="127"/>
      <c r="F27" s="168"/>
      <c r="G27" s="169"/>
    </row>
    <row r="28" spans="1:7">
      <c r="A28" s="157" t="s">
        <v>68</v>
      </c>
      <c r="B28" s="127"/>
      <c r="C28" s="167"/>
      <c r="D28" s="168" t="s">
        <v>69</v>
      </c>
      <c r="E28" s="167"/>
      <c r="F28" s="172" t="s">
        <v>69</v>
      </c>
      <c r="G28" s="169"/>
    </row>
    <row r="29" spans="1:7" ht="69" customHeight="1">
      <c r="A29" s="157"/>
      <c r="B29" s="127"/>
      <c r="C29" s="173"/>
      <c r="D29" s="174"/>
      <c r="E29" s="173"/>
      <c r="F29" s="127"/>
      <c r="G29" s="169"/>
    </row>
    <row r="30" spans="1:7">
      <c r="A30" s="175" t="s">
        <v>11</v>
      </c>
      <c r="B30" s="176"/>
      <c r="C30" s="177">
        <v>15</v>
      </c>
      <c r="D30" s="176" t="s">
        <v>70</v>
      </c>
      <c r="E30" s="178"/>
      <c r="F30" s="311">
        <f>ROUND(C23-F32,0)</f>
        <v>0</v>
      </c>
      <c r="G30" s="312"/>
    </row>
    <row r="31" spans="1:7">
      <c r="A31" s="175" t="s">
        <v>71</v>
      </c>
      <c r="B31" s="176"/>
      <c r="C31" s="177">
        <f>C30</f>
        <v>15</v>
      </c>
      <c r="D31" s="176" t="s">
        <v>72</v>
      </c>
      <c r="E31" s="178"/>
      <c r="F31" s="311">
        <f>ROUND(PRODUCT(F30,C31/100),1)</f>
        <v>0</v>
      </c>
      <c r="G31" s="312"/>
    </row>
    <row r="32" spans="1:7">
      <c r="A32" s="175" t="s">
        <v>11</v>
      </c>
      <c r="B32" s="176"/>
      <c r="C32" s="177">
        <v>0</v>
      </c>
      <c r="D32" s="176" t="s">
        <v>72</v>
      </c>
      <c r="E32" s="178"/>
      <c r="F32" s="311">
        <v>0</v>
      </c>
      <c r="G32" s="312"/>
    </row>
    <row r="33" spans="1:8">
      <c r="A33" s="175" t="s">
        <v>71</v>
      </c>
      <c r="B33" s="179"/>
      <c r="C33" s="180">
        <f>C32</f>
        <v>0</v>
      </c>
      <c r="D33" s="176" t="s">
        <v>72</v>
      </c>
      <c r="E33" s="153"/>
      <c r="F33" s="311">
        <f>ROUND(PRODUCT(F32,C33/100),1)</f>
        <v>0</v>
      </c>
      <c r="G33" s="312"/>
    </row>
    <row r="34" spans="1:8" s="184" customFormat="1" ht="19.5" customHeight="1" thickBot="1">
      <c r="A34" s="181" t="s">
        <v>73</v>
      </c>
      <c r="B34" s="182"/>
      <c r="C34" s="182"/>
      <c r="D34" s="182"/>
      <c r="E34" s="183"/>
      <c r="F34" s="313">
        <f>CEILING(SUM(F30:F33),IF(SUM(F30:F33)&gt;=0,1,-1))</f>
        <v>0</v>
      </c>
      <c r="G34" s="314"/>
    </row>
    <row r="36" spans="1:8">
      <c r="A36" s="2" t="s">
        <v>74</v>
      </c>
      <c r="B36" s="2"/>
      <c r="C36" s="2"/>
      <c r="D36" s="2"/>
      <c r="E36" s="2"/>
      <c r="F36" s="2"/>
      <c r="G36" s="2"/>
      <c r="H36" s="1" t="s">
        <v>1</v>
      </c>
    </row>
    <row r="37" spans="1:8" ht="14.25" customHeight="1">
      <c r="A37" s="2"/>
      <c r="B37" s="305"/>
      <c r="C37" s="305"/>
      <c r="D37" s="305"/>
      <c r="E37" s="305"/>
      <c r="F37" s="305"/>
      <c r="G37" s="305"/>
      <c r="H37" s="1" t="s">
        <v>1</v>
      </c>
    </row>
    <row r="38" spans="1:8" ht="12.75" customHeight="1">
      <c r="A38" s="185"/>
      <c r="B38" s="305"/>
      <c r="C38" s="305"/>
      <c r="D38" s="305"/>
      <c r="E38" s="305"/>
      <c r="F38" s="305"/>
      <c r="G38" s="305"/>
      <c r="H38" s="1" t="s">
        <v>1</v>
      </c>
    </row>
    <row r="39" spans="1:8">
      <c r="A39" s="185"/>
      <c r="B39" s="305"/>
      <c r="C39" s="305"/>
      <c r="D39" s="305"/>
      <c r="E39" s="305"/>
      <c r="F39" s="305"/>
      <c r="G39" s="305"/>
      <c r="H39" s="1" t="s">
        <v>1</v>
      </c>
    </row>
    <row r="40" spans="1:8">
      <c r="A40" s="185"/>
      <c r="B40" s="305"/>
      <c r="C40" s="305"/>
      <c r="D40" s="305"/>
      <c r="E40" s="305"/>
      <c r="F40" s="305"/>
      <c r="G40" s="305"/>
      <c r="H40" s="1" t="s">
        <v>1</v>
      </c>
    </row>
    <row r="41" spans="1:8">
      <c r="A41" s="185"/>
      <c r="B41" s="305"/>
      <c r="C41" s="305"/>
      <c r="D41" s="305"/>
      <c r="E41" s="305"/>
      <c r="F41" s="305"/>
      <c r="G41" s="305"/>
      <c r="H41" s="1" t="s">
        <v>1</v>
      </c>
    </row>
    <row r="42" spans="1:8">
      <c r="A42" s="185"/>
      <c r="B42" s="305"/>
      <c r="C42" s="305"/>
      <c r="D42" s="305"/>
      <c r="E42" s="305"/>
      <c r="F42" s="305"/>
      <c r="G42" s="305"/>
      <c r="H42" s="1" t="s">
        <v>1</v>
      </c>
    </row>
    <row r="43" spans="1:8">
      <c r="A43" s="185"/>
      <c r="B43" s="305"/>
      <c r="C43" s="305"/>
      <c r="D43" s="305"/>
      <c r="E43" s="305"/>
      <c r="F43" s="305"/>
      <c r="G43" s="305"/>
      <c r="H43" s="1" t="s">
        <v>1</v>
      </c>
    </row>
    <row r="44" spans="1:8">
      <c r="A44" s="185"/>
      <c r="B44" s="305"/>
      <c r="C44" s="305"/>
      <c r="D44" s="305"/>
      <c r="E44" s="305"/>
      <c r="F44" s="305"/>
      <c r="G44" s="305"/>
      <c r="H44" s="1" t="s">
        <v>1</v>
      </c>
    </row>
    <row r="45" spans="1:8" ht="0.75" customHeight="1">
      <c r="A45" s="185"/>
      <c r="B45" s="305"/>
      <c r="C45" s="305"/>
      <c r="D45" s="305"/>
      <c r="E45" s="305"/>
      <c r="F45" s="305"/>
      <c r="G45" s="305"/>
      <c r="H45" s="1" t="s">
        <v>1</v>
      </c>
    </row>
    <row r="46" spans="1:8">
      <c r="B46" s="315"/>
      <c r="C46" s="315"/>
      <c r="D46" s="315"/>
      <c r="E46" s="315"/>
      <c r="F46" s="315"/>
      <c r="G46" s="315"/>
    </row>
    <row r="47" spans="1:8">
      <c r="B47" s="315"/>
      <c r="C47" s="315"/>
      <c r="D47" s="315"/>
      <c r="E47" s="315"/>
      <c r="F47" s="315"/>
      <c r="G47" s="315"/>
    </row>
    <row r="48" spans="1:8">
      <c r="B48" s="315"/>
      <c r="C48" s="315"/>
      <c r="D48" s="315"/>
      <c r="E48" s="315"/>
      <c r="F48" s="315"/>
      <c r="G48" s="315"/>
    </row>
    <row r="49" spans="2:7">
      <c r="B49" s="315"/>
      <c r="C49" s="315"/>
      <c r="D49" s="315"/>
      <c r="E49" s="315"/>
      <c r="F49" s="315"/>
      <c r="G49" s="315"/>
    </row>
    <row r="50" spans="2:7">
      <c r="B50" s="315"/>
      <c r="C50" s="315"/>
      <c r="D50" s="315"/>
      <c r="E50" s="315"/>
      <c r="F50" s="315"/>
      <c r="G50" s="315"/>
    </row>
    <row r="51" spans="2:7">
      <c r="B51" s="315"/>
      <c r="C51" s="315"/>
      <c r="D51" s="315"/>
      <c r="E51" s="315"/>
      <c r="F51" s="315"/>
      <c r="G51" s="315"/>
    </row>
    <row r="52" spans="2:7">
      <c r="B52" s="315"/>
      <c r="C52" s="315"/>
      <c r="D52" s="315"/>
      <c r="E52" s="315"/>
      <c r="F52" s="315"/>
      <c r="G52" s="315"/>
    </row>
    <row r="53" spans="2:7">
      <c r="B53" s="315"/>
      <c r="C53" s="315"/>
      <c r="D53" s="315"/>
      <c r="E53" s="315"/>
      <c r="F53" s="315"/>
      <c r="G53" s="315"/>
    </row>
    <row r="54" spans="2:7">
      <c r="B54" s="315"/>
      <c r="C54" s="315"/>
      <c r="D54" s="315"/>
      <c r="E54" s="315"/>
      <c r="F54" s="315"/>
      <c r="G54" s="315"/>
    </row>
    <row r="55" spans="2:7">
      <c r="B55" s="315"/>
      <c r="C55" s="315"/>
      <c r="D55" s="315"/>
      <c r="E55" s="315"/>
      <c r="F55" s="315"/>
      <c r="G55" s="315"/>
    </row>
  </sheetData>
  <mergeCells count="22">
    <mergeCell ref="B52:G52"/>
    <mergeCell ref="B53:G53"/>
    <mergeCell ref="B54:G54"/>
    <mergeCell ref="B55:G55"/>
    <mergeCell ref="B46:G46"/>
    <mergeCell ref="B47:G47"/>
    <mergeCell ref="B48:G48"/>
    <mergeCell ref="B49:G49"/>
    <mergeCell ref="B50:G50"/>
    <mergeCell ref="B51:G51"/>
    <mergeCell ref="B37:G45"/>
    <mergeCell ref="C8:E8"/>
    <mergeCell ref="C9:E9"/>
    <mergeCell ref="C10:E10"/>
    <mergeCell ref="C11:E11"/>
    <mergeCell ref="C12:E12"/>
    <mergeCell ref="A23:B23"/>
    <mergeCell ref="F30:G30"/>
    <mergeCell ref="F31:G31"/>
    <mergeCell ref="F32:G32"/>
    <mergeCell ref="F33:G33"/>
    <mergeCell ref="F34:G34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>
  <sheetPr codeName="List39"/>
  <dimension ref="A1:BE74"/>
  <sheetViews>
    <sheetView workbookViewId="0">
      <selection sqref="A1:B1"/>
    </sheetView>
  </sheetViews>
  <sheetFormatPr defaultColWidth="9.109375" defaultRowHeight="13.2"/>
  <cols>
    <col min="1" max="1" width="5.88671875" style="1" customWidth="1"/>
    <col min="2" max="2" width="6.109375" style="1" customWidth="1"/>
    <col min="3" max="3" width="11.44140625" style="1" customWidth="1"/>
    <col min="4" max="4" width="15.88671875" style="1" customWidth="1"/>
    <col min="5" max="5" width="11.33203125" style="1" customWidth="1"/>
    <col min="6" max="6" width="10.88671875" style="1" customWidth="1"/>
    <col min="7" max="7" width="11" style="1" customWidth="1"/>
    <col min="8" max="8" width="11.109375" style="1" customWidth="1"/>
    <col min="9" max="9" width="10.6640625" style="1" customWidth="1"/>
    <col min="10" max="16384" width="9.109375" style="1"/>
  </cols>
  <sheetData>
    <row r="1" spans="1:9" ht="13.8" thickTop="1">
      <c r="A1" s="316" t="s">
        <v>2</v>
      </c>
      <c r="B1" s="317"/>
      <c r="C1" s="186" t="s">
        <v>106</v>
      </c>
      <c r="D1" s="187"/>
      <c r="E1" s="188"/>
      <c r="F1" s="187"/>
      <c r="G1" s="189" t="s">
        <v>75</v>
      </c>
      <c r="H1" s="190">
        <v>9</v>
      </c>
      <c r="I1" s="191"/>
    </row>
    <row r="2" spans="1:9" ht="13.8" thickBot="1">
      <c r="A2" s="318" t="s">
        <v>76</v>
      </c>
      <c r="B2" s="319"/>
      <c r="C2" s="192" t="s">
        <v>107</v>
      </c>
      <c r="D2" s="193"/>
      <c r="E2" s="194"/>
      <c r="F2" s="193"/>
      <c r="G2" s="320" t="s">
        <v>1934</v>
      </c>
      <c r="H2" s="321"/>
      <c r="I2" s="322"/>
    </row>
    <row r="3" spans="1:9" ht="13.8" thickTop="1">
      <c r="F3" s="127"/>
    </row>
    <row r="4" spans="1:9" ht="19.5" customHeight="1">
      <c r="A4" s="195" t="s">
        <v>77</v>
      </c>
      <c r="B4" s="196"/>
      <c r="C4" s="196"/>
      <c r="D4" s="196"/>
      <c r="E4" s="197"/>
      <c r="F4" s="196"/>
      <c r="G4" s="196"/>
      <c r="H4" s="196"/>
      <c r="I4" s="196"/>
    </row>
    <row r="5" spans="1:9" ht="13.8" thickBot="1"/>
    <row r="6" spans="1:9" s="127" customFormat="1" ht="13.8" thickBot="1">
      <c r="A6" s="198"/>
      <c r="B6" s="199" t="s">
        <v>78</v>
      </c>
      <c r="C6" s="199"/>
      <c r="D6" s="200"/>
      <c r="E6" s="201" t="s">
        <v>25</v>
      </c>
      <c r="F6" s="202" t="s">
        <v>26</v>
      </c>
      <c r="G6" s="202" t="s">
        <v>27</v>
      </c>
      <c r="H6" s="202" t="s">
        <v>28</v>
      </c>
      <c r="I6" s="203" t="s">
        <v>29</v>
      </c>
    </row>
    <row r="7" spans="1:9" s="127" customFormat="1">
      <c r="A7" s="291" t="str">
        <f>'1 9 Pol'!B7</f>
        <v>1</v>
      </c>
      <c r="B7" s="62" t="str">
        <f>'1 9 Pol'!C7</f>
        <v>Zemní práce</v>
      </c>
      <c r="D7" s="204"/>
      <c r="E7" s="292">
        <f>'1 9 Pol'!BA61</f>
        <v>0</v>
      </c>
      <c r="F7" s="293">
        <f>'1 9 Pol'!BB61</f>
        <v>0</v>
      </c>
      <c r="G7" s="293">
        <f>'1 9 Pol'!BC61</f>
        <v>0</v>
      </c>
      <c r="H7" s="293">
        <f>'1 9 Pol'!BD61</f>
        <v>0</v>
      </c>
      <c r="I7" s="294">
        <f>'1 9 Pol'!BE61</f>
        <v>0</v>
      </c>
    </row>
    <row r="8" spans="1:9" s="127" customFormat="1">
      <c r="A8" s="291" t="str">
        <f>'1 9 Pol'!B62</f>
        <v>11</v>
      </c>
      <c r="B8" s="62" t="str">
        <f>'1 9 Pol'!C62</f>
        <v>Přípravné a přidružené práce</v>
      </c>
      <c r="D8" s="204"/>
      <c r="E8" s="292">
        <f>'1 9 Pol'!BA70</f>
        <v>0</v>
      </c>
      <c r="F8" s="293">
        <f>'1 9 Pol'!BB70</f>
        <v>0</v>
      </c>
      <c r="G8" s="293">
        <f>'1 9 Pol'!BC70</f>
        <v>0</v>
      </c>
      <c r="H8" s="293">
        <f>'1 9 Pol'!BD70</f>
        <v>0</v>
      </c>
      <c r="I8" s="294">
        <f>'1 9 Pol'!BE70</f>
        <v>0</v>
      </c>
    </row>
    <row r="9" spans="1:9" s="127" customFormat="1">
      <c r="A9" s="291" t="str">
        <f>'1 9 Pol'!B71</f>
        <v>45</v>
      </c>
      <c r="B9" s="62" t="str">
        <f>'1 9 Pol'!C71</f>
        <v>Podkladní a vedlejší konstrukce</v>
      </c>
      <c r="D9" s="204"/>
      <c r="E9" s="292">
        <f>'1 9 Pol'!BA74</f>
        <v>0</v>
      </c>
      <c r="F9" s="293">
        <f>'1 9 Pol'!BB74</f>
        <v>0</v>
      </c>
      <c r="G9" s="293">
        <f>'1 9 Pol'!BC74</f>
        <v>0</v>
      </c>
      <c r="H9" s="293">
        <f>'1 9 Pol'!BD74</f>
        <v>0</v>
      </c>
      <c r="I9" s="294">
        <f>'1 9 Pol'!BE74</f>
        <v>0</v>
      </c>
    </row>
    <row r="10" spans="1:9" s="127" customFormat="1">
      <c r="A10" s="291" t="str">
        <f>'1 9 Pol'!B75</f>
        <v>56</v>
      </c>
      <c r="B10" s="62" t="str">
        <f>'1 9 Pol'!C75</f>
        <v>Podkladní vrstvy komunikací a zpevněných ploch</v>
      </c>
      <c r="D10" s="204"/>
      <c r="E10" s="292">
        <f>'1 9 Pol'!BA82</f>
        <v>0</v>
      </c>
      <c r="F10" s="293">
        <f>'1 9 Pol'!BB82</f>
        <v>0</v>
      </c>
      <c r="G10" s="293">
        <f>'1 9 Pol'!BC82</f>
        <v>0</v>
      </c>
      <c r="H10" s="293">
        <f>'1 9 Pol'!BD82</f>
        <v>0</v>
      </c>
      <c r="I10" s="294">
        <f>'1 9 Pol'!BE82</f>
        <v>0</v>
      </c>
    </row>
    <row r="11" spans="1:9" s="127" customFormat="1">
      <c r="A11" s="291" t="str">
        <f>'1 9 Pol'!B83</f>
        <v>57</v>
      </c>
      <c r="B11" s="62" t="str">
        <f>'1 9 Pol'!C83</f>
        <v>Kryty štěrkových a živičných komunikací</v>
      </c>
      <c r="D11" s="204"/>
      <c r="E11" s="292">
        <f>'1 9 Pol'!BA87</f>
        <v>0</v>
      </c>
      <c r="F11" s="293">
        <f>'1 9 Pol'!BB87</f>
        <v>0</v>
      </c>
      <c r="G11" s="293">
        <f>'1 9 Pol'!BC87</f>
        <v>0</v>
      </c>
      <c r="H11" s="293">
        <f>'1 9 Pol'!BD87</f>
        <v>0</v>
      </c>
      <c r="I11" s="294">
        <f>'1 9 Pol'!BE87</f>
        <v>0</v>
      </c>
    </row>
    <row r="12" spans="1:9" s="127" customFormat="1">
      <c r="A12" s="291" t="str">
        <f>'1 9 Pol'!B88</f>
        <v>87</v>
      </c>
      <c r="B12" s="62" t="str">
        <f>'1 9 Pol'!C88</f>
        <v>Potrubí z trub z plastických hmot</v>
      </c>
      <c r="D12" s="204"/>
      <c r="E12" s="292">
        <f>'1 9 Pol'!BA94</f>
        <v>0</v>
      </c>
      <c r="F12" s="293">
        <f>'1 9 Pol'!BB94</f>
        <v>0</v>
      </c>
      <c r="G12" s="293">
        <f>'1 9 Pol'!BC94</f>
        <v>0</v>
      </c>
      <c r="H12" s="293">
        <f>'1 9 Pol'!BD94</f>
        <v>0</v>
      </c>
      <c r="I12" s="294">
        <f>'1 9 Pol'!BE94</f>
        <v>0</v>
      </c>
    </row>
    <row r="13" spans="1:9" s="127" customFormat="1">
      <c r="A13" s="291" t="str">
        <f>'1 9 Pol'!B95</f>
        <v>89</v>
      </c>
      <c r="B13" s="62" t="str">
        <f>'1 9 Pol'!C95</f>
        <v>Ostatní konstrukce na trubním vedení</v>
      </c>
      <c r="D13" s="204"/>
      <c r="E13" s="292">
        <f>'1 9 Pol'!BA100</f>
        <v>0</v>
      </c>
      <c r="F13" s="293">
        <f>'1 9 Pol'!BB100</f>
        <v>0</v>
      </c>
      <c r="G13" s="293">
        <f>'1 9 Pol'!BC100</f>
        <v>0</v>
      </c>
      <c r="H13" s="293">
        <f>'1 9 Pol'!BD100</f>
        <v>0</v>
      </c>
      <c r="I13" s="294">
        <f>'1 9 Pol'!BE100</f>
        <v>0</v>
      </c>
    </row>
    <row r="14" spans="1:9" s="127" customFormat="1">
      <c r="A14" s="291" t="str">
        <f>'1 9 Pol'!B101</f>
        <v>91</v>
      </c>
      <c r="B14" s="62" t="str">
        <f>'1 9 Pol'!C101</f>
        <v>Doplňující práce na komunikaci</v>
      </c>
      <c r="D14" s="204"/>
      <c r="E14" s="292">
        <f>'1 9 Pol'!BA107</f>
        <v>0</v>
      </c>
      <c r="F14" s="293">
        <f>'1 9 Pol'!BB107</f>
        <v>0</v>
      </c>
      <c r="G14" s="293">
        <f>'1 9 Pol'!BC107</f>
        <v>0</v>
      </c>
      <c r="H14" s="293">
        <f>'1 9 Pol'!BD107</f>
        <v>0</v>
      </c>
      <c r="I14" s="294">
        <f>'1 9 Pol'!BE107</f>
        <v>0</v>
      </c>
    </row>
    <row r="15" spans="1:9" s="127" customFormat="1">
      <c r="A15" s="291" t="str">
        <f>'1 9 Pol'!B108</f>
        <v>D96</v>
      </c>
      <c r="B15" s="62" t="str">
        <f>'1 9 Pol'!C108</f>
        <v>Přesuny suti a vybouraných hmot</v>
      </c>
      <c r="D15" s="204"/>
      <c r="E15" s="292">
        <f>'1 9 Pol'!BA118</f>
        <v>0</v>
      </c>
      <c r="F15" s="293">
        <f>'1 9 Pol'!BB118</f>
        <v>0</v>
      </c>
      <c r="G15" s="293">
        <f>'1 9 Pol'!BC118</f>
        <v>0</v>
      </c>
      <c r="H15" s="293">
        <f>'1 9 Pol'!BD118</f>
        <v>0</v>
      </c>
      <c r="I15" s="294">
        <f>'1 9 Pol'!BE118</f>
        <v>0</v>
      </c>
    </row>
    <row r="16" spans="1:9" s="127" customFormat="1" ht="13.8" thickBot="1">
      <c r="A16" s="291" t="str">
        <f>'1 9 Pol'!B119</f>
        <v>99</v>
      </c>
      <c r="B16" s="62" t="str">
        <f>'1 9 Pol'!C119</f>
        <v>Staveništní přesun hmot</v>
      </c>
      <c r="D16" s="204"/>
      <c r="E16" s="292">
        <f>'1 9 Pol'!BA123</f>
        <v>0</v>
      </c>
      <c r="F16" s="293">
        <f>'1 9 Pol'!BB123</f>
        <v>0</v>
      </c>
      <c r="G16" s="293">
        <f>'1 9 Pol'!BC123</f>
        <v>0</v>
      </c>
      <c r="H16" s="293">
        <f>'1 9 Pol'!BD123</f>
        <v>0</v>
      </c>
      <c r="I16" s="294">
        <f>'1 9 Pol'!BE123</f>
        <v>0</v>
      </c>
    </row>
    <row r="17" spans="1:57" s="14" customFormat="1" ht="13.8" thickBot="1">
      <c r="A17" s="205"/>
      <c r="B17" s="206" t="s">
        <v>79</v>
      </c>
      <c r="C17" s="206"/>
      <c r="D17" s="207"/>
      <c r="E17" s="208">
        <f>SUM(E7:E16)</f>
        <v>0</v>
      </c>
      <c r="F17" s="209">
        <f>SUM(F7:F16)</f>
        <v>0</v>
      </c>
      <c r="G17" s="209">
        <f>SUM(G7:G16)</f>
        <v>0</v>
      </c>
      <c r="H17" s="209">
        <f>SUM(H7:H16)</f>
        <v>0</v>
      </c>
      <c r="I17" s="210">
        <f>SUM(I7:I16)</f>
        <v>0</v>
      </c>
    </row>
    <row r="18" spans="1:57">
      <c r="A18" s="127"/>
      <c r="B18" s="127"/>
      <c r="C18" s="127"/>
      <c r="D18" s="127"/>
      <c r="E18" s="127"/>
      <c r="F18" s="127"/>
      <c r="G18" s="127"/>
      <c r="H18" s="127"/>
      <c r="I18" s="127"/>
    </row>
    <row r="19" spans="1:57" ht="19.5" customHeight="1">
      <c r="A19" s="196" t="s">
        <v>80</v>
      </c>
      <c r="B19" s="196"/>
      <c r="C19" s="196"/>
      <c r="D19" s="196"/>
      <c r="E19" s="196"/>
      <c r="F19" s="196"/>
      <c r="G19" s="211"/>
      <c r="H19" s="196"/>
      <c r="I19" s="196"/>
      <c r="BA19" s="133"/>
      <c r="BB19" s="133"/>
      <c r="BC19" s="133"/>
      <c r="BD19" s="133"/>
      <c r="BE19" s="133"/>
    </row>
    <row r="20" spans="1:57" ht="13.8" thickBot="1"/>
    <row r="21" spans="1:57">
      <c r="A21" s="162" t="s">
        <v>81</v>
      </c>
      <c r="B21" s="163"/>
      <c r="C21" s="163"/>
      <c r="D21" s="212"/>
      <c r="E21" s="213" t="s">
        <v>82</v>
      </c>
      <c r="F21" s="214" t="s">
        <v>12</v>
      </c>
      <c r="G21" s="215" t="s">
        <v>83</v>
      </c>
      <c r="H21" s="216"/>
      <c r="I21" s="217" t="s">
        <v>82</v>
      </c>
    </row>
    <row r="22" spans="1:57">
      <c r="A22" s="156"/>
      <c r="B22" s="147"/>
      <c r="C22" s="147"/>
      <c r="D22" s="218"/>
      <c r="E22" s="219"/>
      <c r="F22" s="220"/>
      <c r="G22" s="221">
        <f>CHOOSE(BA22+1,E17+F17,E17+F17+H17,E17+F17+G17+H17,E17,F17,H17,G17,H17+G17,0)</f>
        <v>0</v>
      </c>
      <c r="H22" s="222"/>
      <c r="I22" s="223">
        <f>E22+F22*G22/100</f>
        <v>0</v>
      </c>
      <c r="BA22" s="1">
        <v>8</v>
      </c>
    </row>
    <row r="23" spans="1:57" ht="13.8" thickBot="1">
      <c r="A23" s="224"/>
      <c r="B23" s="225" t="s">
        <v>84</v>
      </c>
      <c r="C23" s="226"/>
      <c r="D23" s="227"/>
      <c r="E23" s="228"/>
      <c r="F23" s="229"/>
      <c r="G23" s="229"/>
      <c r="H23" s="323">
        <f>SUM(I22:I22)</f>
        <v>0</v>
      </c>
      <c r="I23" s="324"/>
    </row>
    <row r="25" spans="1:57">
      <c r="B25" s="14"/>
      <c r="F25" s="230"/>
      <c r="G25" s="231"/>
      <c r="H25" s="231"/>
      <c r="I25" s="46"/>
    </row>
    <row r="26" spans="1:57">
      <c r="F26" s="230"/>
      <c r="G26" s="231"/>
      <c r="H26" s="231"/>
      <c r="I26" s="46"/>
    </row>
    <row r="27" spans="1:57">
      <c r="F27" s="230"/>
      <c r="G27" s="231"/>
      <c r="H27" s="231"/>
      <c r="I27" s="46"/>
    </row>
    <row r="28" spans="1:57">
      <c r="F28" s="230"/>
      <c r="G28" s="231"/>
      <c r="H28" s="231"/>
      <c r="I28" s="46"/>
    </row>
    <row r="29" spans="1:57">
      <c r="F29" s="230"/>
      <c r="G29" s="231"/>
      <c r="H29" s="231"/>
      <c r="I29" s="46"/>
    </row>
    <row r="30" spans="1:57">
      <c r="F30" s="230"/>
      <c r="G30" s="231"/>
      <c r="H30" s="231"/>
      <c r="I30" s="46"/>
    </row>
    <row r="31" spans="1:57">
      <c r="F31" s="230"/>
      <c r="G31" s="231"/>
      <c r="H31" s="231"/>
      <c r="I31" s="46"/>
    </row>
    <row r="32" spans="1:57">
      <c r="F32" s="230"/>
      <c r="G32" s="231"/>
      <c r="H32" s="231"/>
      <c r="I32" s="46"/>
    </row>
    <row r="33" spans="6:9">
      <c r="F33" s="230"/>
      <c r="G33" s="231"/>
      <c r="H33" s="231"/>
      <c r="I33" s="46"/>
    </row>
    <row r="34" spans="6:9">
      <c r="F34" s="230"/>
      <c r="G34" s="231"/>
      <c r="H34" s="231"/>
      <c r="I34" s="46"/>
    </row>
    <row r="35" spans="6:9">
      <c r="F35" s="230"/>
      <c r="G35" s="231"/>
      <c r="H35" s="231"/>
      <c r="I35" s="46"/>
    </row>
    <row r="36" spans="6:9">
      <c r="F36" s="230"/>
      <c r="G36" s="231"/>
      <c r="H36" s="231"/>
      <c r="I36" s="46"/>
    </row>
    <row r="37" spans="6:9">
      <c r="F37" s="230"/>
      <c r="G37" s="231"/>
      <c r="H37" s="231"/>
      <c r="I37" s="46"/>
    </row>
    <row r="38" spans="6:9">
      <c r="F38" s="230"/>
      <c r="G38" s="231"/>
      <c r="H38" s="231"/>
      <c r="I38" s="46"/>
    </row>
    <row r="39" spans="6:9">
      <c r="F39" s="230"/>
      <c r="G39" s="231"/>
      <c r="H39" s="231"/>
      <c r="I39" s="46"/>
    </row>
    <row r="40" spans="6:9">
      <c r="F40" s="230"/>
      <c r="G40" s="231"/>
      <c r="H40" s="231"/>
      <c r="I40" s="46"/>
    </row>
    <row r="41" spans="6:9">
      <c r="F41" s="230"/>
      <c r="G41" s="231"/>
      <c r="H41" s="231"/>
      <c r="I41" s="46"/>
    </row>
    <row r="42" spans="6:9">
      <c r="F42" s="230"/>
      <c r="G42" s="231"/>
      <c r="H42" s="231"/>
      <c r="I42" s="46"/>
    </row>
    <row r="43" spans="6:9">
      <c r="F43" s="230"/>
      <c r="G43" s="231"/>
      <c r="H43" s="231"/>
      <c r="I43" s="46"/>
    </row>
    <row r="44" spans="6:9">
      <c r="F44" s="230"/>
      <c r="G44" s="231"/>
      <c r="H44" s="231"/>
      <c r="I44" s="46"/>
    </row>
    <row r="45" spans="6:9">
      <c r="F45" s="230"/>
      <c r="G45" s="231"/>
      <c r="H45" s="231"/>
      <c r="I45" s="46"/>
    </row>
    <row r="46" spans="6:9">
      <c r="F46" s="230"/>
      <c r="G46" s="231"/>
      <c r="H46" s="231"/>
      <c r="I46" s="46"/>
    </row>
    <row r="47" spans="6:9">
      <c r="F47" s="230"/>
      <c r="G47" s="231"/>
      <c r="H47" s="231"/>
      <c r="I47" s="46"/>
    </row>
    <row r="48" spans="6:9">
      <c r="F48" s="230"/>
      <c r="G48" s="231"/>
      <c r="H48" s="231"/>
      <c r="I48" s="46"/>
    </row>
    <row r="49" spans="6:9">
      <c r="F49" s="230"/>
      <c r="G49" s="231"/>
      <c r="H49" s="231"/>
      <c r="I49" s="46"/>
    </row>
    <row r="50" spans="6:9">
      <c r="F50" s="230"/>
      <c r="G50" s="231"/>
      <c r="H50" s="231"/>
      <c r="I50" s="46"/>
    </row>
    <row r="51" spans="6:9">
      <c r="F51" s="230"/>
      <c r="G51" s="231"/>
      <c r="H51" s="231"/>
      <c r="I51" s="46"/>
    </row>
    <row r="52" spans="6:9">
      <c r="F52" s="230"/>
      <c r="G52" s="231"/>
      <c r="H52" s="231"/>
      <c r="I52" s="46"/>
    </row>
    <row r="53" spans="6:9">
      <c r="F53" s="230"/>
      <c r="G53" s="231"/>
      <c r="H53" s="231"/>
      <c r="I53" s="46"/>
    </row>
    <row r="54" spans="6:9">
      <c r="F54" s="230"/>
      <c r="G54" s="231"/>
      <c r="H54" s="231"/>
      <c r="I54" s="46"/>
    </row>
    <row r="55" spans="6:9">
      <c r="F55" s="230"/>
      <c r="G55" s="231"/>
      <c r="H55" s="231"/>
      <c r="I55" s="46"/>
    </row>
    <row r="56" spans="6:9">
      <c r="F56" s="230"/>
      <c r="G56" s="231"/>
      <c r="H56" s="231"/>
      <c r="I56" s="46"/>
    </row>
    <row r="57" spans="6:9">
      <c r="F57" s="230"/>
      <c r="G57" s="231"/>
      <c r="H57" s="231"/>
      <c r="I57" s="46"/>
    </row>
    <row r="58" spans="6:9">
      <c r="F58" s="230"/>
      <c r="G58" s="231"/>
      <c r="H58" s="231"/>
      <c r="I58" s="46"/>
    </row>
    <row r="59" spans="6:9">
      <c r="F59" s="230"/>
      <c r="G59" s="231"/>
      <c r="H59" s="231"/>
      <c r="I59" s="46"/>
    </row>
    <row r="60" spans="6:9">
      <c r="F60" s="230"/>
      <c r="G60" s="231"/>
      <c r="H60" s="231"/>
      <c r="I60" s="46"/>
    </row>
    <row r="61" spans="6:9">
      <c r="F61" s="230"/>
      <c r="G61" s="231"/>
      <c r="H61" s="231"/>
      <c r="I61" s="46"/>
    </row>
    <row r="62" spans="6:9">
      <c r="F62" s="230"/>
      <c r="G62" s="231"/>
      <c r="H62" s="231"/>
      <c r="I62" s="46"/>
    </row>
    <row r="63" spans="6:9">
      <c r="F63" s="230"/>
      <c r="G63" s="231"/>
      <c r="H63" s="231"/>
      <c r="I63" s="46"/>
    </row>
    <row r="64" spans="6:9">
      <c r="F64" s="230"/>
      <c r="G64" s="231"/>
      <c r="H64" s="231"/>
      <c r="I64" s="46"/>
    </row>
    <row r="65" spans="6:9">
      <c r="F65" s="230"/>
      <c r="G65" s="231"/>
      <c r="H65" s="231"/>
      <c r="I65" s="46"/>
    </row>
    <row r="66" spans="6:9">
      <c r="F66" s="230"/>
      <c r="G66" s="231"/>
      <c r="H66" s="231"/>
      <c r="I66" s="46"/>
    </row>
    <row r="67" spans="6:9">
      <c r="F67" s="230"/>
      <c r="G67" s="231"/>
      <c r="H67" s="231"/>
      <c r="I67" s="46"/>
    </row>
    <row r="68" spans="6:9">
      <c r="F68" s="230"/>
      <c r="G68" s="231"/>
      <c r="H68" s="231"/>
      <c r="I68" s="46"/>
    </row>
    <row r="69" spans="6:9">
      <c r="F69" s="230"/>
      <c r="G69" s="231"/>
      <c r="H69" s="231"/>
      <c r="I69" s="46"/>
    </row>
    <row r="70" spans="6:9">
      <c r="F70" s="230"/>
      <c r="G70" s="231"/>
      <c r="H70" s="231"/>
      <c r="I70" s="46"/>
    </row>
    <row r="71" spans="6:9">
      <c r="F71" s="230"/>
      <c r="G71" s="231"/>
      <c r="H71" s="231"/>
      <c r="I71" s="46"/>
    </row>
    <row r="72" spans="6:9">
      <c r="F72" s="230"/>
      <c r="G72" s="231"/>
      <c r="H72" s="231"/>
      <c r="I72" s="46"/>
    </row>
    <row r="73" spans="6:9">
      <c r="F73" s="230"/>
      <c r="G73" s="231"/>
      <c r="H73" s="231"/>
      <c r="I73" s="46"/>
    </row>
    <row r="74" spans="6:9">
      <c r="F74" s="230"/>
      <c r="G74" s="231"/>
      <c r="H74" s="231"/>
      <c r="I74" s="46"/>
    </row>
  </sheetData>
  <mergeCells count="4">
    <mergeCell ref="A1:B1"/>
    <mergeCell ref="A2:B2"/>
    <mergeCell ref="G2:I2"/>
    <mergeCell ref="H23:I23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>
  <sheetPr codeName="List10"/>
  <dimension ref="A1:CB196"/>
  <sheetViews>
    <sheetView showGridLines="0" showZeros="0" zoomScaleSheetLayoutView="100" workbookViewId="0">
      <selection activeCell="C16" sqref="C16:D16"/>
    </sheetView>
  </sheetViews>
  <sheetFormatPr defaultColWidth="9.109375" defaultRowHeight="13.2"/>
  <cols>
    <col min="1" max="1" width="4.44140625" style="232" customWidth="1"/>
    <col min="2" max="2" width="11.5546875" style="232" customWidth="1"/>
    <col min="3" max="3" width="40.44140625" style="232" customWidth="1"/>
    <col min="4" max="4" width="5.5546875" style="232" customWidth="1"/>
    <col min="5" max="5" width="8.5546875" style="240" customWidth="1"/>
    <col min="6" max="6" width="9.88671875" style="232" customWidth="1"/>
    <col min="7" max="7" width="13.88671875" style="232" customWidth="1"/>
    <col min="8" max="8" width="11.6640625" style="232" hidden="1" customWidth="1"/>
    <col min="9" max="9" width="11.5546875" style="232" hidden="1" customWidth="1"/>
    <col min="10" max="10" width="11" style="232" hidden="1" customWidth="1"/>
    <col min="11" max="11" width="10.44140625" style="232" hidden="1" customWidth="1"/>
    <col min="12" max="12" width="75.44140625" style="232" customWidth="1"/>
    <col min="13" max="13" width="45.33203125" style="232" customWidth="1"/>
    <col min="14" max="16384" width="9.109375" style="232"/>
  </cols>
  <sheetData>
    <row r="1" spans="1:80" ht="15.6">
      <c r="A1" s="328" t="s">
        <v>103</v>
      </c>
      <c r="B1" s="328"/>
      <c r="C1" s="328"/>
      <c r="D1" s="328"/>
      <c r="E1" s="328"/>
      <c r="F1" s="328"/>
      <c r="G1" s="328"/>
    </row>
    <row r="2" spans="1:80" ht="14.25" customHeight="1" thickBot="1">
      <c r="B2" s="233"/>
      <c r="C2" s="234"/>
      <c r="D2" s="234"/>
      <c r="E2" s="235"/>
      <c r="F2" s="234"/>
      <c r="G2" s="234"/>
    </row>
    <row r="3" spans="1:80" ht="13.8" thickTop="1">
      <c r="A3" s="316" t="s">
        <v>2</v>
      </c>
      <c r="B3" s="317"/>
      <c r="C3" s="186" t="s">
        <v>106</v>
      </c>
      <c r="D3" s="187"/>
      <c r="E3" s="236" t="s">
        <v>85</v>
      </c>
      <c r="F3" s="237">
        <f>'1 9 Rek'!H1</f>
        <v>9</v>
      </c>
      <c r="G3" s="238"/>
    </row>
    <row r="4" spans="1:80" ht="13.8" thickBot="1">
      <c r="A4" s="329" t="s">
        <v>76</v>
      </c>
      <c r="B4" s="319"/>
      <c r="C4" s="192" t="s">
        <v>107</v>
      </c>
      <c r="D4" s="193"/>
      <c r="E4" s="330" t="str">
        <f>'1 9 Rek'!G2</f>
        <v>Přípojka splaškové kanalizace</v>
      </c>
      <c r="F4" s="331"/>
      <c r="G4" s="332"/>
    </row>
    <row r="5" spans="1:80" ht="13.8" thickTop="1">
      <c r="A5" s="239"/>
      <c r="G5" s="241"/>
    </row>
    <row r="6" spans="1:80" ht="27" customHeight="1">
      <c r="A6" s="242" t="s">
        <v>86</v>
      </c>
      <c r="B6" s="243" t="s">
        <v>87</v>
      </c>
      <c r="C6" s="243" t="s">
        <v>88</v>
      </c>
      <c r="D6" s="243" t="s">
        <v>89</v>
      </c>
      <c r="E6" s="244" t="s">
        <v>90</v>
      </c>
      <c r="F6" s="243" t="s">
        <v>91</v>
      </c>
      <c r="G6" s="245" t="s">
        <v>92</v>
      </c>
      <c r="H6" s="246" t="s">
        <v>93</v>
      </c>
      <c r="I6" s="246" t="s">
        <v>94</v>
      </c>
      <c r="J6" s="246" t="s">
        <v>95</v>
      </c>
      <c r="K6" s="246" t="s">
        <v>96</v>
      </c>
    </row>
    <row r="7" spans="1:80">
      <c r="A7" s="247" t="s">
        <v>97</v>
      </c>
      <c r="B7" s="248" t="s">
        <v>98</v>
      </c>
      <c r="C7" s="249" t="s">
        <v>99</v>
      </c>
      <c r="D7" s="250"/>
      <c r="E7" s="251"/>
      <c r="F7" s="251"/>
      <c r="G7" s="252"/>
      <c r="H7" s="253"/>
      <c r="I7" s="254"/>
      <c r="J7" s="255"/>
      <c r="K7" s="256"/>
      <c r="O7" s="257">
        <v>1</v>
      </c>
    </row>
    <row r="8" spans="1:80" ht="20.399999999999999">
      <c r="A8" s="258">
        <v>1</v>
      </c>
      <c r="B8" s="259" t="s">
        <v>1935</v>
      </c>
      <c r="C8" s="260" t="s">
        <v>1936</v>
      </c>
      <c r="D8" s="261" t="s">
        <v>262</v>
      </c>
      <c r="E8" s="262">
        <v>0.8</v>
      </c>
      <c r="F8" s="262">
        <v>0</v>
      </c>
      <c r="G8" s="263">
        <f>E8*F8</f>
        <v>0</v>
      </c>
      <c r="H8" s="264">
        <v>0</v>
      </c>
      <c r="I8" s="265">
        <f>E8*H8</f>
        <v>0</v>
      </c>
      <c r="J8" s="264">
        <v>0</v>
      </c>
      <c r="K8" s="265">
        <f>E8*J8</f>
        <v>0</v>
      </c>
      <c r="O8" s="257">
        <v>2</v>
      </c>
      <c r="AA8" s="232">
        <v>1</v>
      </c>
      <c r="AB8" s="232">
        <v>1</v>
      </c>
      <c r="AC8" s="232">
        <v>1</v>
      </c>
      <c r="AZ8" s="232">
        <v>1</v>
      </c>
      <c r="BA8" s="232">
        <f>IF(AZ8=1,G8,0)</f>
        <v>0</v>
      </c>
      <c r="BB8" s="232">
        <f>IF(AZ8=2,G8,0)</f>
        <v>0</v>
      </c>
      <c r="BC8" s="232">
        <f>IF(AZ8=3,G8,0)</f>
        <v>0</v>
      </c>
      <c r="BD8" s="232">
        <f>IF(AZ8=4,G8,0)</f>
        <v>0</v>
      </c>
      <c r="BE8" s="232">
        <f>IF(AZ8=5,G8,0)</f>
        <v>0</v>
      </c>
      <c r="CA8" s="257">
        <v>1</v>
      </c>
      <c r="CB8" s="257">
        <v>1</v>
      </c>
    </row>
    <row r="9" spans="1:80" ht="20.399999999999999">
      <c r="A9" s="258">
        <v>2</v>
      </c>
      <c r="B9" s="259" t="s">
        <v>1937</v>
      </c>
      <c r="C9" s="260" t="s">
        <v>1938</v>
      </c>
      <c r="D9" s="261" t="s">
        <v>262</v>
      </c>
      <c r="E9" s="262">
        <v>0.8</v>
      </c>
      <c r="F9" s="262">
        <v>0</v>
      </c>
      <c r="G9" s="263">
        <f>E9*F9</f>
        <v>0</v>
      </c>
      <c r="H9" s="264">
        <v>0</v>
      </c>
      <c r="I9" s="265">
        <f>E9*H9</f>
        <v>0</v>
      </c>
      <c r="J9" s="264">
        <v>0</v>
      </c>
      <c r="K9" s="265">
        <f>E9*J9</f>
        <v>0</v>
      </c>
      <c r="O9" s="257">
        <v>2</v>
      </c>
      <c r="AA9" s="232">
        <v>1</v>
      </c>
      <c r="AB9" s="232">
        <v>1</v>
      </c>
      <c r="AC9" s="232">
        <v>1</v>
      </c>
      <c r="AZ9" s="232">
        <v>1</v>
      </c>
      <c r="BA9" s="232">
        <f>IF(AZ9=1,G9,0)</f>
        <v>0</v>
      </c>
      <c r="BB9" s="232">
        <f>IF(AZ9=2,G9,0)</f>
        <v>0</v>
      </c>
      <c r="BC9" s="232">
        <f>IF(AZ9=3,G9,0)</f>
        <v>0</v>
      </c>
      <c r="BD9" s="232">
        <f>IF(AZ9=4,G9,0)</f>
        <v>0</v>
      </c>
      <c r="BE9" s="232">
        <f>IF(AZ9=5,G9,0)</f>
        <v>0</v>
      </c>
      <c r="CA9" s="257">
        <v>1</v>
      </c>
      <c r="CB9" s="257">
        <v>1</v>
      </c>
    </row>
    <row r="10" spans="1:80">
      <c r="A10" s="258">
        <v>3</v>
      </c>
      <c r="B10" s="259" t="s">
        <v>1939</v>
      </c>
      <c r="C10" s="260" t="s">
        <v>1940</v>
      </c>
      <c r="D10" s="261" t="s">
        <v>118</v>
      </c>
      <c r="E10" s="262">
        <v>2.2559999999999998</v>
      </c>
      <c r="F10" s="262">
        <v>0</v>
      </c>
      <c r="G10" s="263">
        <f>E10*F10</f>
        <v>0</v>
      </c>
      <c r="H10" s="264">
        <v>0</v>
      </c>
      <c r="I10" s="265">
        <f>E10*H10</f>
        <v>0</v>
      </c>
      <c r="J10" s="264">
        <v>0</v>
      </c>
      <c r="K10" s="265">
        <f>E10*J10</f>
        <v>0</v>
      </c>
      <c r="O10" s="257">
        <v>2</v>
      </c>
      <c r="AA10" s="232">
        <v>1</v>
      </c>
      <c r="AB10" s="232">
        <v>1</v>
      </c>
      <c r="AC10" s="232">
        <v>1</v>
      </c>
      <c r="AZ10" s="232">
        <v>1</v>
      </c>
      <c r="BA10" s="232">
        <f>IF(AZ10=1,G10,0)</f>
        <v>0</v>
      </c>
      <c r="BB10" s="232">
        <f>IF(AZ10=2,G10,0)</f>
        <v>0</v>
      </c>
      <c r="BC10" s="232">
        <f>IF(AZ10=3,G10,0)</f>
        <v>0</v>
      </c>
      <c r="BD10" s="232">
        <f>IF(AZ10=4,G10,0)</f>
        <v>0</v>
      </c>
      <c r="BE10" s="232">
        <f>IF(AZ10=5,G10,0)</f>
        <v>0</v>
      </c>
      <c r="CA10" s="257">
        <v>1</v>
      </c>
      <c r="CB10" s="257">
        <v>1</v>
      </c>
    </row>
    <row r="11" spans="1:80">
      <c r="A11" s="266"/>
      <c r="B11" s="269"/>
      <c r="C11" s="325" t="s">
        <v>1941</v>
      </c>
      <c r="D11" s="326"/>
      <c r="E11" s="270">
        <v>2.2559999999999998</v>
      </c>
      <c r="F11" s="271"/>
      <c r="G11" s="272"/>
      <c r="H11" s="273"/>
      <c r="I11" s="267"/>
      <c r="J11" s="274"/>
      <c r="K11" s="267"/>
      <c r="M11" s="268" t="s">
        <v>1941</v>
      </c>
      <c r="O11" s="257"/>
    </row>
    <row r="12" spans="1:80" ht="20.399999999999999">
      <c r="A12" s="258">
        <v>4</v>
      </c>
      <c r="B12" s="259" t="s">
        <v>1942</v>
      </c>
      <c r="C12" s="260" t="s">
        <v>1943</v>
      </c>
      <c r="D12" s="261" t="s">
        <v>118</v>
      </c>
      <c r="E12" s="262">
        <v>3.7440000000000002</v>
      </c>
      <c r="F12" s="262">
        <v>0</v>
      </c>
      <c r="G12" s="263">
        <f>E12*F12</f>
        <v>0</v>
      </c>
      <c r="H12" s="264">
        <v>0</v>
      </c>
      <c r="I12" s="265">
        <f>E12*H12</f>
        <v>0</v>
      </c>
      <c r="J12" s="264">
        <v>0</v>
      </c>
      <c r="K12" s="265">
        <f>E12*J12</f>
        <v>0</v>
      </c>
      <c r="O12" s="257">
        <v>2</v>
      </c>
      <c r="AA12" s="232">
        <v>1</v>
      </c>
      <c r="AB12" s="232">
        <v>1</v>
      </c>
      <c r="AC12" s="232">
        <v>1</v>
      </c>
      <c r="AZ12" s="232">
        <v>1</v>
      </c>
      <c r="BA12" s="232">
        <f>IF(AZ12=1,G12,0)</f>
        <v>0</v>
      </c>
      <c r="BB12" s="232">
        <f>IF(AZ12=2,G12,0)</f>
        <v>0</v>
      </c>
      <c r="BC12" s="232">
        <f>IF(AZ12=3,G12,0)</f>
        <v>0</v>
      </c>
      <c r="BD12" s="232">
        <f>IF(AZ12=4,G12,0)</f>
        <v>0</v>
      </c>
      <c r="BE12" s="232">
        <f>IF(AZ12=5,G12,0)</f>
        <v>0</v>
      </c>
      <c r="CA12" s="257">
        <v>1</v>
      </c>
      <c r="CB12" s="257">
        <v>1</v>
      </c>
    </row>
    <row r="13" spans="1:80">
      <c r="A13" s="266"/>
      <c r="B13" s="269"/>
      <c r="C13" s="325" t="s">
        <v>1944</v>
      </c>
      <c r="D13" s="326"/>
      <c r="E13" s="270">
        <v>3.7440000000000002</v>
      </c>
      <c r="F13" s="271"/>
      <c r="G13" s="272"/>
      <c r="H13" s="273"/>
      <c r="I13" s="267"/>
      <c r="J13" s="274"/>
      <c r="K13" s="267"/>
      <c r="M13" s="268" t="s">
        <v>1944</v>
      </c>
      <c r="O13" s="257"/>
    </row>
    <row r="14" spans="1:80" ht="20.399999999999999">
      <c r="A14" s="258">
        <v>5</v>
      </c>
      <c r="B14" s="259" t="s">
        <v>1945</v>
      </c>
      <c r="C14" s="260" t="s">
        <v>1946</v>
      </c>
      <c r="D14" s="261" t="s">
        <v>118</v>
      </c>
      <c r="E14" s="262">
        <v>13.547599999999999</v>
      </c>
      <c r="F14" s="262">
        <v>0</v>
      </c>
      <c r="G14" s="263">
        <f>E14*F14</f>
        <v>0</v>
      </c>
      <c r="H14" s="264">
        <v>0</v>
      </c>
      <c r="I14" s="265">
        <f>E14*H14</f>
        <v>0</v>
      </c>
      <c r="J14" s="264">
        <v>0</v>
      </c>
      <c r="K14" s="265">
        <f>E14*J14</f>
        <v>0</v>
      </c>
      <c r="O14" s="257">
        <v>2</v>
      </c>
      <c r="AA14" s="232">
        <v>1</v>
      </c>
      <c r="AB14" s="232">
        <v>1</v>
      </c>
      <c r="AC14" s="232">
        <v>1</v>
      </c>
      <c r="AZ14" s="232">
        <v>1</v>
      </c>
      <c r="BA14" s="232">
        <f>IF(AZ14=1,G14,0)</f>
        <v>0</v>
      </c>
      <c r="BB14" s="232">
        <f>IF(AZ14=2,G14,0)</f>
        <v>0</v>
      </c>
      <c r="BC14" s="232">
        <f>IF(AZ14=3,G14,0)</f>
        <v>0</v>
      </c>
      <c r="BD14" s="232">
        <f>IF(AZ14=4,G14,0)</f>
        <v>0</v>
      </c>
      <c r="BE14" s="232">
        <f>IF(AZ14=5,G14,0)</f>
        <v>0</v>
      </c>
      <c r="CA14" s="257">
        <v>1</v>
      </c>
      <c r="CB14" s="257">
        <v>1</v>
      </c>
    </row>
    <row r="15" spans="1:80">
      <c r="A15" s="266"/>
      <c r="B15" s="269"/>
      <c r="C15" s="325" t="s">
        <v>1947</v>
      </c>
      <c r="D15" s="326"/>
      <c r="E15" s="270">
        <v>0</v>
      </c>
      <c r="F15" s="271"/>
      <c r="G15" s="272"/>
      <c r="H15" s="273"/>
      <c r="I15" s="267"/>
      <c r="J15" s="274"/>
      <c r="K15" s="267"/>
      <c r="M15" s="268">
        <v>0</v>
      </c>
      <c r="O15" s="257"/>
    </row>
    <row r="16" spans="1:80">
      <c r="A16" s="266"/>
      <c r="B16" s="269"/>
      <c r="C16" s="325" t="s">
        <v>1948</v>
      </c>
      <c r="D16" s="326"/>
      <c r="E16" s="270">
        <v>0</v>
      </c>
      <c r="F16" s="271"/>
      <c r="G16" s="272"/>
      <c r="H16" s="273"/>
      <c r="I16" s="267"/>
      <c r="J16" s="274"/>
      <c r="K16" s="267"/>
      <c r="M16" s="268" t="s">
        <v>1948</v>
      </c>
      <c r="O16" s="257"/>
    </row>
    <row r="17" spans="1:80">
      <c r="A17" s="266"/>
      <c r="B17" s="269"/>
      <c r="C17" s="325" t="s">
        <v>1949</v>
      </c>
      <c r="D17" s="326"/>
      <c r="E17" s="270">
        <v>12.3956</v>
      </c>
      <c r="F17" s="271"/>
      <c r="G17" s="272"/>
      <c r="H17" s="273"/>
      <c r="I17" s="267"/>
      <c r="J17" s="274"/>
      <c r="K17" s="267"/>
      <c r="M17" s="268" t="s">
        <v>1949</v>
      </c>
      <c r="O17" s="257"/>
    </row>
    <row r="18" spans="1:80">
      <c r="A18" s="266"/>
      <c r="B18" s="269"/>
      <c r="C18" s="325" t="s">
        <v>1950</v>
      </c>
      <c r="D18" s="326"/>
      <c r="E18" s="270">
        <v>0</v>
      </c>
      <c r="F18" s="271"/>
      <c r="G18" s="272"/>
      <c r="H18" s="273"/>
      <c r="I18" s="267"/>
      <c r="J18" s="274"/>
      <c r="K18" s="267"/>
      <c r="M18" s="268" t="s">
        <v>1950</v>
      </c>
      <c r="O18" s="257"/>
    </row>
    <row r="19" spans="1:80">
      <c r="A19" s="266"/>
      <c r="B19" s="269"/>
      <c r="C19" s="325" t="s">
        <v>1951</v>
      </c>
      <c r="D19" s="326"/>
      <c r="E19" s="270">
        <v>1.1519999999999999</v>
      </c>
      <c r="F19" s="271"/>
      <c r="G19" s="272"/>
      <c r="H19" s="273"/>
      <c r="I19" s="267"/>
      <c r="J19" s="274"/>
      <c r="K19" s="267"/>
      <c r="M19" s="268" t="s">
        <v>1951</v>
      </c>
      <c r="O19" s="257"/>
    </row>
    <row r="20" spans="1:80">
      <c r="A20" s="266"/>
      <c r="B20" s="269"/>
      <c r="C20" s="325" t="s">
        <v>1947</v>
      </c>
      <c r="D20" s="326"/>
      <c r="E20" s="270">
        <v>0</v>
      </c>
      <c r="F20" s="271"/>
      <c r="G20" s="272"/>
      <c r="H20" s="273"/>
      <c r="I20" s="267"/>
      <c r="J20" s="274"/>
      <c r="K20" s="267"/>
      <c r="M20" s="268">
        <v>0</v>
      </c>
      <c r="O20" s="257"/>
    </row>
    <row r="21" spans="1:80">
      <c r="A21" s="266"/>
      <c r="B21" s="269"/>
      <c r="C21" s="325" t="s">
        <v>1947</v>
      </c>
      <c r="D21" s="326"/>
      <c r="E21" s="270">
        <v>0</v>
      </c>
      <c r="F21" s="271"/>
      <c r="G21" s="272"/>
      <c r="H21" s="273"/>
      <c r="I21" s="267"/>
      <c r="J21" s="274"/>
      <c r="K21" s="267"/>
      <c r="M21" s="268">
        <v>0</v>
      </c>
      <c r="O21" s="257"/>
    </row>
    <row r="22" spans="1:80" ht="20.399999999999999">
      <c r="A22" s="258">
        <v>6</v>
      </c>
      <c r="B22" s="259" t="s">
        <v>1952</v>
      </c>
      <c r="C22" s="260" t="s">
        <v>1953</v>
      </c>
      <c r="D22" s="261" t="s">
        <v>118</v>
      </c>
      <c r="E22" s="262">
        <v>13.547499999999999</v>
      </c>
      <c r="F22" s="262">
        <v>0</v>
      </c>
      <c r="G22" s="263">
        <f>E22*F22</f>
        <v>0</v>
      </c>
      <c r="H22" s="264">
        <v>0</v>
      </c>
      <c r="I22" s="265">
        <f>E22*H22</f>
        <v>0</v>
      </c>
      <c r="J22" s="264">
        <v>0</v>
      </c>
      <c r="K22" s="265">
        <f>E22*J22</f>
        <v>0</v>
      </c>
      <c r="O22" s="257">
        <v>2</v>
      </c>
      <c r="AA22" s="232">
        <v>1</v>
      </c>
      <c r="AB22" s="232">
        <v>1</v>
      </c>
      <c r="AC22" s="232">
        <v>1</v>
      </c>
      <c r="AZ22" s="232">
        <v>1</v>
      </c>
      <c r="BA22" s="232">
        <f>IF(AZ22=1,G22,0)</f>
        <v>0</v>
      </c>
      <c r="BB22" s="232">
        <f>IF(AZ22=2,G22,0)</f>
        <v>0</v>
      </c>
      <c r="BC22" s="232">
        <f>IF(AZ22=3,G22,0)</f>
        <v>0</v>
      </c>
      <c r="BD22" s="232">
        <f>IF(AZ22=4,G22,0)</f>
        <v>0</v>
      </c>
      <c r="BE22" s="232">
        <f>IF(AZ22=5,G22,0)</f>
        <v>0</v>
      </c>
      <c r="CA22" s="257">
        <v>1</v>
      </c>
      <c r="CB22" s="257">
        <v>1</v>
      </c>
    </row>
    <row r="23" spans="1:80" ht="20.399999999999999">
      <c r="A23" s="258">
        <v>7</v>
      </c>
      <c r="B23" s="259" t="s">
        <v>1954</v>
      </c>
      <c r="C23" s="260" t="s">
        <v>1955</v>
      </c>
      <c r="D23" s="261" t="s">
        <v>118</v>
      </c>
      <c r="E23" s="262">
        <v>13.547499999999999</v>
      </c>
      <c r="F23" s="262">
        <v>0</v>
      </c>
      <c r="G23" s="263">
        <f>E23*F23</f>
        <v>0</v>
      </c>
      <c r="H23" s="264">
        <v>0</v>
      </c>
      <c r="I23" s="265">
        <f>E23*H23</f>
        <v>0</v>
      </c>
      <c r="J23" s="264">
        <v>0</v>
      </c>
      <c r="K23" s="265">
        <f>E23*J23</f>
        <v>0</v>
      </c>
      <c r="O23" s="257">
        <v>2</v>
      </c>
      <c r="AA23" s="232">
        <v>1</v>
      </c>
      <c r="AB23" s="232">
        <v>1</v>
      </c>
      <c r="AC23" s="232">
        <v>1</v>
      </c>
      <c r="AZ23" s="232">
        <v>1</v>
      </c>
      <c r="BA23" s="232">
        <f>IF(AZ23=1,G23,0)</f>
        <v>0</v>
      </c>
      <c r="BB23" s="232">
        <f>IF(AZ23=2,G23,0)</f>
        <v>0</v>
      </c>
      <c r="BC23" s="232">
        <f>IF(AZ23=3,G23,0)</f>
        <v>0</v>
      </c>
      <c r="BD23" s="232">
        <f>IF(AZ23=4,G23,0)</f>
        <v>0</v>
      </c>
      <c r="BE23" s="232">
        <f>IF(AZ23=5,G23,0)</f>
        <v>0</v>
      </c>
      <c r="CA23" s="257">
        <v>1</v>
      </c>
      <c r="CB23" s="257">
        <v>1</v>
      </c>
    </row>
    <row r="24" spans="1:80" ht="20.399999999999999">
      <c r="A24" s="258">
        <v>8</v>
      </c>
      <c r="B24" s="259" t="s">
        <v>1956</v>
      </c>
      <c r="C24" s="260" t="s">
        <v>1957</v>
      </c>
      <c r="D24" s="261" t="s">
        <v>118</v>
      </c>
      <c r="E24" s="262">
        <v>13.547499999999999</v>
      </c>
      <c r="F24" s="262">
        <v>0</v>
      </c>
      <c r="G24" s="263">
        <f>E24*F24</f>
        <v>0</v>
      </c>
      <c r="H24" s="264">
        <v>0</v>
      </c>
      <c r="I24" s="265">
        <f>E24*H24</f>
        <v>0</v>
      </c>
      <c r="J24" s="264">
        <v>0</v>
      </c>
      <c r="K24" s="265">
        <f>E24*J24</f>
        <v>0</v>
      </c>
      <c r="O24" s="257">
        <v>2</v>
      </c>
      <c r="AA24" s="232">
        <v>1</v>
      </c>
      <c r="AB24" s="232">
        <v>1</v>
      </c>
      <c r="AC24" s="232">
        <v>1</v>
      </c>
      <c r="AZ24" s="232">
        <v>1</v>
      </c>
      <c r="BA24" s="232">
        <f>IF(AZ24=1,G24,0)</f>
        <v>0</v>
      </c>
      <c r="BB24" s="232">
        <f>IF(AZ24=2,G24,0)</f>
        <v>0</v>
      </c>
      <c r="BC24" s="232">
        <f>IF(AZ24=3,G24,0)</f>
        <v>0</v>
      </c>
      <c r="BD24" s="232">
        <f>IF(AZ24=4,G24,0)</f>
        <v>0</v>
      </c>
      <c r="BE24" s="232">
        <f>IF(AZ24=5,G24,0)</f>
        <v>0</v>
      </c>
      <c r="CA24" s="257">
        <v>1</v>
      </c>
      <c r="CB24" s="257">
        <v>1</v>
      </c>
    </row>
    <row r="25" spans="1:80" ht="20.399999999999999">
      <c r="A25" s="258">
        <v>9</v>
      </c>
      <c r="B25" s="259" t="s">
        <v>1958</v>
      </c>
      <c r="C25" s="260" t="s">
        <v>1959</v>
      </c>
      <c r="D25" s="261" t="s">
        <v>118</v>
      </c>
      <c r="E25" s="262">
        <v>27.094999999999999</v>
      </c>
      <c r="F25" s="262">
        <v>0</v>
      </c>
      <c r="G25" s="263">
        <f>E25*F25</f>
        <v>0</v>
      </c>
      <c r="H25" s="264">
        <v>0</v>
      </c>
      <c r="I25" s="265">
        <f>E25*H25</f>
        <v>0</v>
      </c>
      <c r="J25" s="264">
        <v>0</v>
      </c>
      <c r="K25" s="265">
        <f>E25*J25</f>
        <v>0</v>
      </c>
      <c r="O25" s="257">
        <v>2</v>
      </c>
      <c r="AA25" s="232">
        <v>1</v>
      </c>
      <c r="AB25" s="232">
        <v>1</v>
      </c>
      <c r="AC25" s="232">
        <v>1</v>
      </c>
      <c r="AZ25" s="232">
        <v>1</v>
      </c>
      <c r="BA25" s="232">
        <f>IF(AZ25=1,G25,0)</f>
        <v>0</v>
      </c>
      <c r="BB25" s="232">
        <f>IF(AZ25=2,G25,0)</f>
        <v>0</v>
      </c>
      <c r="BC25" s="232">
        <f>IF(AZ25=3,G25,0)</f>
        <v>0</v>
      </c>
      <c r="BD25" s="232">
        <f>IF(AZ25=4,G25,0)</f>
        <v>0</v>
      </c>
      <c r="BE25" s="232">
        <f>IF(AZ25=5,G25,0)</f>
        <v>0</v>
      </c>
      <c r="CA25" s="257">
        <v>1</v>
      </c>
      <c r="CB25" s="257">
        <v>1</v>
      </c>
    </row>
    <row r="26" spans="1:80" ht="20.399999999999999">
      <c r="A26" s="258">
        <v>10</v>
      </c>
      <c r="B26" s="259" t="s">
        <v>1805</v>
      </c>
      <c r="C26" s="260" t="s">
        <v>1960</v>
      </c>
      <c r="D26" s="261" t="s">
        <v>118</v>
      </c>
      <c r="E26" s="262">
        <v>12.645</v>
      </c>
      <c r="F26" s="262">
        <v>0</v>
      </c>
      <c r="G26" s="263">
        <f>E26*F26</f>
        <v>0</v>
      </c>
      <c r="H26" s="264">
        <v>0</v>
      </c>
      <c r="I26" s="265">
        <f>E26*H26</f>
        <v>0</v>
      </c>
      <c r="J26" s="264">
        <v>0</v>
      </c>
      <c r="K26" s="265">
        <f>E26*J26</f>
        <v>0</v>
      </c>
      <c r="O26" s="257">
        <v>2</v>
      </c>
      <c r="AA26" s="232">
        <v>1</v>
      </c>
      <c r="AB26" s="232">
        <v>1</v>
      </c>
      <c r="AC26" s="232">
        <v>1</v>
      </c>
      <c r="AZ26" s="232">
        <v>1</v>
      </c>
      <c r="BA26" s="232">
        <f>IF(AZ26=1,G26,0)</f>
        <v>0</v>
      </c>
      <c r="BB26" s="232">
        <f>IF(AZ26=2,G26,0)</f>
        <v>0</v>
      </c>
      <c r="BC26" s="232">
        <f>IF(AZ26=3,G26,0)</f>
        <v>0</v>
      </c>
      <c r="BD26" s="232">
        <f>IF(AZ26=4,G26,0)</f>
        <v>0</v>
      </c>
      <c r="BE26" s="232">
        <f>IF(AZ26=5,G26,0)</f>
        <v>0</v>
      </c>
      <c r="CA26" s="257">
        <v>1</v>
      </c>
      <c r="CB26" s="257">
        <v>1</v>
      </c>
    </row>
    <row r="27" spans="1:80">
      <c r="A27" s="266"/>
      <c r="B27" s="269"/>
      <c r="C27" s="325" t="s">
        <v>1961</v>
      </c>
      <c r="D27" s="326"/>
      <c r="E27" s="270">
        <v>0</v>
      </c>
      <c r="F27" s="271"/>
      <c r="G27" s="272"/>
      <c r="H27" s="273"/>
      <c r="I27" s="267"/>
      <c r="J27" s="274"/>
      <c r="K27" s="267"/>
      <c r="M27" s="268" t="s">
        <v>1961</v>
      </c>
      <c r="O27" s="257"/>
    </row>
    <row r="28" spans="1:80">
      <c r="A28" s="266"/>
      <c r="B28" s="269"/>
      <c r="C28" s="325" t="s">
        <v>1962</v>
      </c>
      <c r="D28" s="326"/>
      <c r="E28" s="270">
        <v>27.094999999999999</v>
      </c>
      <c r="F28" s="271"/>
      <c r="G28" s="272"/>
      <c r="H28" s="273"/>
      <c r="I28" s="267"/>
      <c r="J28" s="274"/>
      <c r="K28" s="267"/>
      <c r="M28" s="296">
        <v>27095</v>
      </c>
      <c r="O28" s="257"/>
    </row>
    <row r="29" spans="1:80">
      <c r="A29" s="266"/>
      <c r="B29" s="269"/>
      <c r="C29" s="325" t="s">
        <v>1963</v>
      </c>
      <c r="D29" s="326"/>
      <c r="E29" s="270">
        <v>0</v>
      </c>
      <c r="F29" s="271"/>
      <c r="G29" s="272"/>
      <c r="H29" s="273"/>
      <c r="I29" s="267"/>
      <c r="J29" s="274"/>
      <c r="K29" s="267"/>
      <c r="M29" s="268" t="s">
        <v>1963</v>
      </c>
      <c r="O29" s="257"/>
    </row>
    <row r="30" spans="1:80">
      <c r="A30" s="266"/>
      <c r="B30" s="269"/>
      <c r="C30" s="325" t="s">
        <v>1964</v>
      </c>
      <c r="D30" s="326"/>
      <c r="E30" s="270">
        <v>-16.43</v>
      </c>
      <c r="F30" s="271"/>
      <c r="G30" s="272"/>
      <c r="H30" s="273"/>
      <c r="I30" s="267"/>
      <c r="J30" s="274"/>
      <c r="K30" s="267"/>
      <c r="M30" s="268" t="s">
        <v>1964</v>
      </c>
      <c r="O30" s="257"/>
    </row>
    <row r="31" spans="1:80">
      <c r="A31" s="266"/>
      <c r="B31" s="269"/>
      <c r="C31" s="325" t="s">
        <v>1965</v>
      </c>
      <c r="D31" s="326"/>
      <c r="E31" s="270">
        <v>0</v>
      </c>
      <c r="F31" s="271"/>
      <c r="G31" s="272"/>
      <c r="H31" s="273"/>
      <c r="I31" s="267"/>
      <c r="J31" s="274"/>
      <c r="K31" s="267"/>
      <c r="M31" s="268" t="s">
        <v>1965</v>
      </c>
      <c r="O31" s="257"/>
    </row>
    <row r="32" spans="1:80">
      <c r="A32" s="266"/>
      <c r="B32" s="269"/>
      <c r="C32" s="325" t="s">
        <v>1966</v>
      </c>
      <c r="D32" s="326"/>
      <c r="E32" s="270">
        <v>1.98</v>
      </c>
      <c r="F32" s="271"/>
      <c r="G32" s="272"/>
      <c r="H32" s="273"/>
      <c r="I32" s="267"/>
      <c r="J32" s="274"/>
      <c r="K32" s="267"/>
      <c r="M32" s="268" t="s">
        <v>1966</v>
      </c>
      <c r="O32" s="257"/>
    </row>
    <row r="33" spans="1:80" ht="20.399999999999999">
      <c r="A33" s="258">
        <v>11</v>
      </c>
      <c r="B33" s="259" t="s">
        <v>1810</v>
      </c>
      <c r="C33" s="260" t="s">
        <v>1967</v>
      </c>
      <c r="D33" s="261" t="s">
        <v>118</v>
      </c>
      <c r="E33" s="262">
        <v>12.645</v>
      </c>
      <c r="F33" s="262">
        <v>0</v>
      </c>
      <c r="G33" s="263">
        <f>E33*F33</f>
        <v>0</v>
      </c>
      <c r="H33" s="264">
        <v>0</v>
      </c>
      <c r="I33" s="265">
        <f>E33*H33</f>
        <v>0</v>
      </c>
      <c r="J33" s="264">
        <v>0</v>
      </c>
      <c r="K33" s="265">
        <f>E33*J33</f>
        <v>0</v>
      </c>
      <c r="O33" s="257">
        <v>2</v>
      </c>
      <c r="AA33" s="232">
        <v>1</v>
      </c>
      <c r="AB33" s="232">
        <v>1</v>
      </c>
      <c r="AC33" s="232">
        <v>1</v>
      </c>
      <c r="AZ33" s="232">
        <v>1</v>
      </c>
      <c r="BA33" s="232">
        <f>IF(AZ33=1,G33,0)</f>
        <v>0</v>
      </c>
      <c r="BB33" s="232">
        <f>IF(AZ33=2,G33,0)</f>
        <v>0</v>
      </c>
      <c r="BC33" s="232">
        <f>IF(AZ33=3,G33,0)</f>
        <v>0</v>
      </c>
      <c r="BD33" s="232">
        <f>IF(AZ33=4,G33,0)</f>
        <v>0</v>
      </c>
      <c r="BE33" s="232">
        <f>IF(AZ33=5,G33,0)</f>
        <v>0</v>
      </c>
      <c r="CA33" s="257">
        <v>1</v>
      </c>
      <c r="CB33" s="257">
        <v>1</v>
      </c>
    </row>
    <row r="34" spans="1:80" ht="20.399999999999999">
      <c r="A34" s="258">
        <v>12</v>
      </c>
      <c r="B34" s="259" t="s">
        <v>1812</v>
      </c>
      <c r="C34" s="260" t="s">
        <v>1968</v>
      </c>
      <c r="D34" s="261" t="s">
        <v>118</v>
      </c>
      <c r="E34" s="262">
        <v>16.433399999999999</v>
      </c>
      <c r="F34" s="262">
        <v>0</v>
      </c>
      <c r="G34" s="263">
        <f>E34*F34</f>
        <v>0</v>
      </c>
      <c r="H34" s="264">
        <v>0</v>
      </c>
      <c r="I34" s="265">
        <f>E34*H34</f>
        <v>0</v>
      </c>
      <c r="J34" s="264">
        <v>0</v>
      </c>
      <c r="K34" s="265">
        <f>E34*J34</f>
        <v>0</v>
      </c>
      <c r="O34" s="257">
        <v>2</v>
      </c>
      <c r="AA34" s="232">
        <v>1</v>
      </c>
      <c r="AB34" s="232">
        <v>1</v>
      </c>
      <c r="AC34" s="232">
        <v>1</v>
      </c>
      <c r="AZ34" s="232">
        <v>1</v>
      </c>
      <c r="BA34" s="232">
        <f>IF(AZ34=1,G34,0)</f>
        <v>0</v>
      </c>
      <c r="BB34" s="232">
        <f>IF(AZ34=2,G34,0)</f>
        <v>0</v>
      </c>
      <c r="BC34" s="232">
        <f>IF(AZ34=3,G34,0)</f>
        <v>0</v>
      </c>
      <c r="BD34" s="232">
        <f>IF(AZ34=4,G34,0)</f>
        <v>0</v>
      </c>
      <c r="BE34" s="232">
        <f>IF(AZ34=5,G34,0)</f>
        <v>0</v>
      </c>
      <c r="CA34" s="257">
        <v>1</v>
      </c>
      <c r="CB34" s="257">
        <v>1</v>
      </c>
    </row>
    <row r="35" spans="1:80">
      <c r="A35" s="266"/>
      <c r="B35" s="269"/>
      <c r="C35" s="325" t="s">
        <v>1961</v>
      </c>
      <c r="D35" s="326"/>
      <c r="E35" s="270">
        <v>0</v>
      </c>
      <c r="F35" s="271"/>
      <c r="G35" s="272"/>
      <c r="H35" s="273"/>
      <c r="I35" s="267"/>
      <c r="J35" s="274"/>
      <c r="K35" s="267"/>
      <c r="M35" s="268" t="s">
        <v>1961</v>
      </c>
      <c r="O35" s="257"/>
    </row>
    <row r="36" spans="1:80">
      <c r="A36" s="266"/>
      <c r="B36" s="269"/>
      <c r="C36" s="325" t="s">
        <v>1962</v>
      </c>
      <c r="D36" s="326"/>
      <c r="E36" s="270">
        <v>27.094999999999999</v>
      </c>
      <c r="F36" s="271"/>
      <c r="G36" s="272"/>
      <c r="H36" s="273"/>
      <c r="I36" s="267"/>
      <c r="J36" s="274"/>
      <c r="K36" s="267"/>
      <c r="M36" s="296">
        <v>27095</v>
      </c>
      <c r="O36" s="257"/>
    </row>
    <row r="37" spans="1:80">
      <c r="A37" s="266"/>
      <c r="B37" s="269"/>
      <c r="C37" s="325" t="s">
        <v>1963</v>
      </c>
      <c r="D37" s="326"/>
      <c r="E37" s="270">
        <v>0</v>
      </c>
      <c r="F37" s="271"/>
      <c r="G37" s="272"/>
      <c r="H37" s="273"/>
      <c r="I37" s="267"/>
      <c r="J37" s="274"/>
      <c r="K37" s="267"/>
      <c r="M37" s="268" t="s">
        <v>1963</v>
      </c>
      <c r="O37" s="257"/>
    </row>
    <row r="38" spans="1:80">
      <c r="A38" s="266"/>
      <c r="B38" s="269"/>
      <c r="C38" s="325" t="s">
        <v>1969</v>
      </c>
      <c r="D38" s="326"/>
      <c r="E38" s="270">
        <v>0</v>
      </c>
      <c r="F38" s="271"/>
      <c r="G38" s="272"/>
      <c r="H38" s="273"/>
      <c r="I38" s="267"/>
      <c r="J38" s="274"/>
      <c r="K38" s="267"/>
      <c r="M38" s="268" t="s">
        <v>1969</v>
      </c>
      <c r="O38" s="257"/>
    </row>
    <row r="39" spans="1:80">
      <c r="A39" s="266"/>
      <c r="B39" s="269"/>
      <c r="C39" s="325" t="s">
        <v>1970</v>
      </c>
      <c r="D39" s="326"/>
      <c r="E39" s="270">
        <v>-1.86</v>
      </c>
      <c r="F39" s="271"/>
      <c r="G39" s="272"/>
      <c r="H39" s="273"/>
      <c r="I39" s="267"/>
      <c r="J39" s="274"/>
      <c r="K39" s="267"/>
      <c r="M39" s="268" t="s">
        <v>1970</v>
      </c>
      <c r="O39" s="257"/>
    </row>
    <row r="40" spans="1:80">
      <c r="A40" s="266"/>
      <c r="B40" s="269"/>
      <c r="C40" s="325" t="s">
        <v>1971</v>
      </c>
      <c r="D40" s="326"/>
      <c r="E40" s="270">
        <v>0</v>
      </c>
      <c r="F40" s="271"/>
      <c r="G40" s="272"/>
      <c r="H40" s="273"/>
      <c r="I40" s="267"/>
      <c r="J40" s="274"/>
      <c r="K40" s="267"/>
      <c r="M40" s="268" t="s">
        <v>1971</v>
      </c>
      <c r="O40" s="257"/>
    </row>
    <row r="41" spans="1:80">
      <c r="A41" s="266"/>
      <c r="B41" s="269"/>
      <c r="C41" s="325" t="s">
        <v>1972</v>
      </c>
      <c r="D41" s="326"/>
      <c r="E41" s="270">
        <v>-8.39</v>
      </c>
      <c r="F41" s="271"/>
      <c r="G41" s="272"/>
      <c r="H41" s="273"/>
      <c r="I41" s="267"/>
      <c r="J41" s="274"/>
      <c r="K41" s="267"/>
      <c r="M41" s="268" t="s">
        <v>1972</v>
      </c>
      <c r="O41" s="257"/>
    </row>
    <row r="42" spans="1:80">
      <c r="A42" s="266"/>
      <c r="B42" s="269"/>
      <c r="C42" s="325" t="s">
        <v>1973</v>
      </c>
      <c r="D42" s="326"/>
      <c r="E42" s="270">
        <v>0</v>
      </c>
      <c r="F42" s="271"/>
      <c r="G42" s="272"/>
      <c r="H42" s="273"/>
      <c r="I42" s="267"/>
      <c r="J42" s="274"/>
      <c r="K42" s="267"/>
      <c r="M42" s="268" t="s">
        <v>1973</v>
      </c>
      <c r="O42" s="257"/>
    </row>
    <row r="43" spans="1:80">
      <c r="A43" s="266"/>
      <c r="B43" s="269"/>
      <c r="C43" s="325" t="s">
        <v>1974</v>
      </c>
      <c r="D43" s="326"/>
      <c r="E43" s="270">
        <v>-0.41160000000000002</v>
      </c>
      <c r="F43" s="271"/>
      <c r="G43" s="272"/>
      <c r="H43" s="273"/>
      <c r="I43" s="267"/>
      <c r="J43" s="274"/>
      <c r="K43" s="267"/>
      <c r="M43" s="268" t="s">
        <v>1974</v>
      </c>
      <c r="O43" s="257"/>
    </row>
    <row r="44" spans="1:80" ht="20.399999999999999">
      <c r="A44" s="258">
        <v>13</v>
      </c>
      <c r="B44" s="259" t="s">
        <v>1818</v>
      </c>
      <c r="C44" s="260" t="s">
        <v>1975</v>
      </c>
      <c r="D44" s="261" t="s">
        <v>118</v>
      </c>
      <c r="E44" s="262">
        <v>8.3879999999999999</v>
      </c>
      <c r="F44" s="262">
        <v>0</v>
      </c>
      <c r="G44" s="263">
        <f>E44*F44</f>
        <v>0</v>
      </c>
      <c r="H44" s="264">
        <v>0</v>
      </c>
      <c r="I44" s="265">
        <f>E44*H44</f>
        <v>0</v>
      </c>
      <c r="J44" s="264">
        <v>0</v>
      </c>
      <c r="K44" s="265">
        <f>E44*J44</f>
        <v>0</v>
      </c>
      <c r="O44" s="257">
        <v>2</v>
      </c>
      <c r="AA44" s="232">
        <v>1</v>
      </c>
      <c r="AB44" s="232">
        <v>1</v>
      </c>
      <c r="AC44" s="232">
        <v>1</v>
      </c>
      <c r="AZ44" s="232">
        <v>1</v>
      </c>
      <c r="BA44" s="232">
        <f>IF(AZ44=1,G44,0)</f>
        <v>0</v>
      </c>
      <c r="BB44" s="232">
        <f>IF(AZ44=2,G44,0)</f>
        <v>0</v>
      </c>
      <c r="BC44" s="232">
        <f>IF(AZ44=3,G44,0)</f>
        <v>0</v>
      </c>
      <c r="BD44" s="232">
        <f>IF(AZ44=4,G44,0)</f>
        <v>0</v>
      </c>
      <c r="BE44" s="232">
        <f>IF(AZ44=5,G44,0)</f>
        <v>0</v>
      </c>
      <c r="CA44" s="257">
        <v>1</v>
      </c>
      <c r="CB44" s="257">
        <v>1</v>
      </c>
    </row>
    <row r="45" spans="1:80">
      <c r="A45" s="266"/>
      <c r="B45" s="269"/>
      <c r="C45" s="325" t="s">
        <v>1976</v>
      </c>
      <c r="D45" s="326"/>
      <c r="E45" s="270">
        <v>8.3879999999999999</v>
      </c>
      <c r="F45" s="271"/>
      <c r="G45" s="272"/>
      <c r="H45" s="273"/>
      <c r="I45" s="267"/>
      <c r="J45" s="274"/>
      <c r="K45" s="267"/>
      <c r="M45" s="268" t="s">
        <v>1976</v>
      </c>
      <c r="O45" s="257"/>
    </row>
    <row r="46" spans="1:80">
      <c r="A46" s="258">
        <v>14</v>
      </c>
      <c r="B46" s="259" t="s">
        <v>1977</v>
      </c>
      <c r="C46" s="260" t="s">
        <v>1978</v>
      </c>
      <c r="D46" s="261" t="s">
        <v>112</v>
      </c>
      <c r="E46" s="262">
        <v>15.04</v>
      </c>
      <c r="F46" s="262">
        <v>0</v>
      </c>
      <c r="G46" s="263">
        <f>E46*F46</f>
        <v>0</v>
      </c>
      <c r="H46" s="264">
        <v>0</v>
      </c>
      <c r="I46" s="265">
        <f>E46*H46</f>
        <v>0</v>
      </c>
      <c r="J46" s="264">
        <v>0</v>
      </c>
      <c r="K46" s="265">
        <f>E46*J46</f>
        <v>0</v>
      </c>
      <c r="O46" s="257">
        <v>2</v>
      </c>
      <c r="AA46" s="232">
        <v>1</v>
      </c>
      <c r="AB46" s="232">
        <v>1</v>
      </c>
      <c r="AC46" s="232">
        <v>1</v>
      </c>
      <c r="AZ46" s="232">
        <v>1</v>
      </c>
      <c r="BA46" s="232">
        <f>IF(AZ46=1,G46,0)</f>
        <v>0</v>
      </c>
      <c r="BB46" s="232">
        <f>IF(AZ46=2,G46,0)</f>
        <v>0</v>
      </c>
      <c r="BC46" s="232">
        <f>IF(AZ46=3,G46,0)</f>
        <v>0</v>
      </c>
      <c r="BD46" s="232">
        <f>IF(AZ46=4,G46,0)</f>
        <v>0</v>
      </c>
      <c r="BE46" s="232">
        <f>IF(AZ46=5,G46,0)</f>
        <v>0</v>
      </c>
      <c r="CA46" s="257">
        <v>1</v>
      </c>
      <c r="CB46" s="257">
        <v>1</v>
      </c>
    </row>
    <row r="47" spans="1:80">
      <c r="A47" s="266"/>
      <c r="B47" s="269"/>
      <c r="C47" s="325" t="s">
        <v>1979</v>
      </c>
      <c r="D47" s="326"/>
      <c r="E47" s="270">
        <v>15.04</v>
      </c>
      <c r="F47" s="271"/>
      <c r="G47" s="272"/>
      <c r="H47" s="273"/>
      <c r="I47" s="267"/>
      <c r="J47" s="274"/>
      <c r="K47" s="267"/>
      <c r="M47" s="268" t="s">
        <v>1979</v>
      </c>
      <c r="O47" s="257"/>
    </row>
    <row r="48" spans="1:80" ht="20.399999999999999">
      <c r="A48" s="258">
        <v>15</v>
      </c>
      <c r="B48" s="259" t="s">
        <v>1980</v>
      </c>
      <c r="C48" s="260" t="s">
        <v>1981</v>
      </c>
      <c r="D48" s="261" t="s">
        <v>112</v>
      </c>
      <c r="E48" s="262">
        <v>15.04</v>
      </c>
      <c r="F48" s="262">
        <v>0</v>
      </c>
      <c r="G48" s="263">
        <f>E48*F48</f>
        <v>0</v>
      </c>
      <c r="H48" s="264">
        <v>0</v>
      </c>
      <c r="I48" s="265">
        <f>E48*H48</f>
        <v>0</v>
      </c>
      <c r="J48" s="264">
        <v>0</v>
      </c>
      <c r="K48" s="265">
        <f>E48*J48</f>
        <v>0</v>
      </c>
      <c r="O48" s="257">
        <v>2</v>
      </c>
      <c r="AA48" s="232">
        <v>1</v>
      </c>
      <c r="AB48" s="232">
        <v>1</v>
      </c>
      <c r="AC48" s="232">
        <v>1</v>
      </c>
      <c r="AZ48" s="232">
        <v>1</v>
      </c>
      <c r="BA48" s="232">
        <f>IF(AZ48=1,G48,0)</f>
        <v>0</v>
      </c>
      <c r="BB48" s="232">
        <f>IF(AZ48=2,G48,0)</f>
        <v>0</v>
      </c>
      <c r="BC48" s="232">
        <f>IF(AZ48=3,G48,0)</f>
        <v>0</v>
      </c>
      <c r="BD48" s="232">
        <f>IF(AZ48=4,G48,0)</f>
        <v>0</v>
      </c>
      <c r="BE48" s="232">
        <f>IF(AZ48=5,G48,0)</f>
        <v>0</v>
      </c>
      <c r="CA48" s="257">
        <v>1</v>
      </c>
      <c r="CB48" s="257">
        <v>1</v>
      </c>
    </row>
    <row r="49" spans="1:80">
      <c r="A49" s="258">
        <v>16</v>
      </c>
      <c r="B49" s="259" t="s">
        <v>1982</v>
      </c>
      <c r="C49" s="260" t="s">
        <v>1983</v>
      </c>
      <c r="D49" s="261" t="s">
        <v>112</v>
      </c>
      <c r="E49" s="262">
        <v>45.12</v>
      </c>
      <c r="F49" s="262">
        <v>0</v>
      </c>
      <c r="G49" s="263">
        <f>E49*F49</f>
        <v>0</v>
      </c>
      <c r="H49" s="264">
        <v>0</v>
      </c>
      <c r="I49" s="265">
        <f>E49*H49</f>
        <v>0</v>
      </c>
      <c r="J49" s="264">
        <v>0</v>
      </c>
      <c r="K49" s="265">
        <f>E49*J49</f>
        <v>0</v>
      </c>
      <c r="O49" s="257">
        <v>2</v>
      </c>
      <c r="AA49" s="232">
        <v>1</v>
      </c>
      <c r="AB49" s="232">
        <v>1</v>
      </c>
      <c r="AC49" s="232">
        <v>1</v>
      </c>
      <c r="AZ49" s="232">
        <v>1</v>
      </c>
      <c r="BA49" s="232">
        <f>IF(AZ49=1,G49,0)</f>
        <v>0</v>
      </c>
      <c r="BB49" s="232">
        <f>IF(AZ49=2,G49,0)</f>
        <v>0</v>
      </c>
      <c r="BC49" s="232">
        <f>IF(AZ49=3,G49,0)</f>
        <v>0</v>
      </c>
      <c r="BD49" s="232">
        <f>IF(AZ49=4,G49,0)</f>
        <v>0</v>
      </c>
      <c r="BE49" s="232">
        <f>IF(AZ49=5,G49,0)</f>
        <v>0</v>
      </c>
      <c r="CA49" s="257">
        <v>1</v>
      </c>
      <c r="CB49" s="257">
        <v>1</v>
      </c>
    </row>
    <row r="50" spans="1:80">
      <c r="A50" s="266"/>
      <c r="B50" s="269"/>
      <c r="C50" s="325" t="s">
        <v>1984</v>
      </c>
      <c r="D50" s="326"/>
      <c r="E50" s="270">
        <v>45.12</v>
      </c>
      <c r="F50" s="271"/>
      <c r="G50" s="272"/>
      <c r="H50" s="273"/>
      <c r="I50" s="267"/>
      <c r="J50" s="274"/>
      <c r="K50" s="267"/>
      <c r="M50" s="268" t="s">
        <v>1984</v>
      </c>
      <c r="O50" s="257"/>
    </row>
    <row r="51" spans="1:80">
      <c r="A51" s="258">
        <v>17</v>
      </c>
      <c r="B51" s="259" t="s">
        <v>1985</v>
      </c>
      <c r="C51" s="260" t="s">
        <v>1986</v>
      </c>
      <c r="D51" s="261" t="s">
        <v>112</v>
      </c>
      <c r="E51" s="262">
        <v>45.12</v>
      </c>
      <c r="F51" s="262">
        <v>0</v>
      </c>
      <c r="G51" s="263">
        <f>E51*F51</f>
        <v>0</v>
      </c>
      <c r="H51" s="264">
        <v>0</v>
      </c>
      <c r="I51" s="265">
        <f>E51*H51</f>
        <v>0</v>
      </c>
      <c r="J51" s="264">
        <v>0</v>
      </c>
      <c r="K51" s="265">
        <f>E51*J51</f>
        <v>0</v>
      </c>
      <c r="O51" s="257">
        <v>2</v>
      </c>
      <c r="AA51" s="232">
        <v>1</v>
      </c>
      <c r="AB51" s="232">
        <v>1</v>
      </c>
      <c r="AC51" s="232">
        <v>1</v>
      </c>
      <c r="AZ51" s="232">
        <v>1</v>
      </c>
      <c r="BA51" s="232">
        <f>IF(AZ51=1,G51,0)</f>
        <v>0</v>
      </c>
      <c r="BB51" s="232">
        <f>IF(AZ51=2,G51,0)</f>
        <v>0</v>
      </c>
      <c r="BC51" s="232">
        <f>IF(AZ51=3,G51,0)</f>
        <v>0</v>
      </c>
      <c r="BD51" s="232">
        <f>IF(AZ51=4,G51,0)</f>
        <v>0</v>
      </c>
      <c r="BE51" s="232">
        <f>IF(AZ51=5,G51,0)</f>
        <v>0</v>
      </c>
      <c r="CA51" s="257">
        <v>1</v>
      </c>
      <c r="CB51" s="257">
        <v>1</v>
      </c>
    </row>
    <row r="52" spans="1:80">
      <c r="A52" s="258">
        <v>18</v>
      </c>
      <c r="B52" s="259" t="s">
        <v>1987</v>
      </c>
      <c r="C52" s="260" t="s">
        <v>1988</v>
      </c>
      <c r="D52" s="261" t="s">
        <v>112</v>
      </c>
      <c r="E52" s="262">
        <v>45.12</v>
      </c>
      <c r="F52" s="262">
        <v>0</v>
      </c>
      <c r="G52" s="263">
        <f>E52*F52</f>
        <v>0</v>
      </c>
      <c r="H52" s="264">
        <v>0</v>
      </c>
      <c r="I52" s="265">
        <f>E52*H52</f>
        <v>0</v>
      </c>
      <c r="J52" s="264">
        <v>0</v>
      </c>
      <c r="K52" s="265">
        <f>E52*J52</f>
        <v>0</v>
      </c>
      <c r="O52" s="257">
        <v>2</v>
      </c>
      <c r="AA52" s="232">
        <v>1</v>
      </c>
      <c r="AB52" s="232">
        <v>1</v>
      </c>
      <c r="AC52" s="232">
        <v>1</v>
      </c>
      <c r="AZ52" s="232">
        <v>1</v>
      </c>
      <c r="BA52" s="232">
        <f>IF(AZ52=1,G52,0)</f>
        <v>0</v>
      </c>
      <c r="BB52" s="232">
        <f>IF(AZ52=2,G52,0)</f>
        <v>0</v>
      </c>
      <c r="BC52" s="232">
        <f>IF(AZ52=3,G52,0)</f>
        <v>0</v>
      </c>
      <c r="BD52" s="232">
        <f>IF(AZ52=4,G52,0)</f>
        <v>0</v>
      </c>
      <c r="BE52" s="232">
        <f>IF(AZ52=5,G52,0)</f>
        <v>0</v>
      </c>
      <c r="CA52" s="257">
        <v>1</v>
      </c>
      <c r="CB52" s="257">
        <v>1</v>
      </c>
    </row>
    <row r="53" spans="1:80">
      <c r="A53" s="258">
        <v>19</v>
      </c>
      <c r="B53" s="259" t="s">
        <v>1989</v>
      </c>
      <c r="C53" s="260" t="s">
        <v>1990</v>
      </c>
      <c r="D53" s="261" t="s">
        <v>112</v>
      </c>
      <c r="E53" s="262">
        <v>45.12</v>
      </c>
      <c r="F53" s="262">
        <v>0</v>
      </c>
      <c r="G53" s="263">
        <f>E53*F53</f>
        <v>0</v>
      </c>
      <c r="H53" s="264">
        <v>0</v>
      </c>
      <c r="I53" s="265">
        <f>E53*H53</f>
        <v>0</v>
      </c>
      <c r="J53" s="264">
        <v>0</v>
      </c>
      <c r="K53" s="265">
        <f>E53*J53</f>
        <v>0</v>
      </c>
      <c r="O53" s="257">
        <v>2</v>
      </c>
      <c r="AA53" s="232">
        <v>1</v>
      </c>
      <c r="AB53" s="232">
        <v>1</v>
      </c>
      <c r="AC53" s="232">
        <v>1</v>
      </c>
      <c r="AZ53" s="232">
        <v>1</v>
      </c>
      <c r="BA53" s="232">
        <f>IF(AZ53=1,G53,0)</f>
        <v>0</v>
      </c>
      <c r="BB53" s="232">
        <f>IF(AZ53=2,G53,0)</f>
        <v>0</v>
      </c>
      <c r="BC53" s="232">
        <f>IF(AZ53=3,G53,0)</f>
        <v>0</v>
      </c>
      <c r="BD53" s="232">
        <f>IF(AZ53=4,G53,0)</f>
        <v>0</v>
      </c>
      <c r="BE53" s="232">
        <f>IF(AZ53=5,G53,0)</f>
        <v>0</v>
      </c>
      <c r="CA53" s="257">
        <v>1</v>
      </c>
      <c r="CB53" s="257">
        <v>1</v>
      </c>
    </row>
    <row r="54" spans="1:80">
      <c r="A54" s="258">
        <v>20</v>
      </c>
      <c r="B54" s="259" t="s">
        <v>140</v>
      </c>
      <c r="C54" s="260" t="s">
        <v>1991</v>
      </c>
      <c r="D54" s="261" t="s">
        <v>118</v>
      </c>
      <c r="E54" s="262">
        <v>12.645</v>
      </c>
      <c r="F54" s="262">
        <v>0</v>
      </c>
      <c r="G54" s="263">
        <f>E54*F54</f>
        <v>0</v>
      </c>
      <c r="H54" s="264">
        <v>0</v>
      </c>
      <c r="I54" s="265">
        <f>E54*H54</f>
        <v>0</v>
      </c>
      <c r="J54" s="264">
        <v>0</v>
      </c>
      <c r="K54" s="265">
        <f>E54*J54</f>
        <v>0</v>
      </c>
      <c r="O54" s="257">
        <v>2</v>
      </c>
      <c r="AA54" s="232">
        <v>1</v>
      </c>
      <c r="AB54" s="232">
        <v>1</v>
      </c>
      <c r="AC54" s="232">
        <v>1</v>
      </c>
      <c r="AZ54" s="232">
        <v>1</v>
      </c>
      <c r="BA54" s="232">
        <f>IF(AZ54=1,G54,0)</f>
        <v>0</v>
      </c>
      <c r="BB54" s="232">
        <f>IF(AZ54=2,G54,0)</f>
        <v>0</v>
      </c>
      <c r="BC54" s="232">
        <f>IF(AZ54=3,G54,0)</f>
        <v>0</v>
      </c>
      <c r="BD54" s="232">
        <f>IF(AZ54=4,G54,0)</f>
        <v>0</v>
      </c>
      <c r="BE54" s="232">
        <f>IF(AZ54=5,G54,0)</f>
        <v>0</v>
      </c>
      <c r="CA54" s="257">
        <v>1</v>
      </c>
      <c r="CB54" s="257">
        <v>1</v>
      </c>
    </row>
    <row r="55" spans="1:80">
      <c r="A55" s="258">
        <v>21</v>
      </c>
      <c r="B55" s="259" t="s">
        <v>1992</v>
      </c>
      <c r="C55" s="260" t="s">
        <v>1993</v>
      </c>
      <c r="D55" s="261" t="s">
        <v>732</v>
      </c>
      <c r="E55" s="262">
        <v>0.45119999999999999</v>
      </c>
      <c r="F55" s="262">
        <v>0</v>
      </c>
      <c r="G55" s="263">
        <f>E55*F55</f>
        <v>0</v>
      </c>
      <c r="H55" s="264">
        <v>0</v>
      </c>
      <c r="I55" s="265">
        <f>E55*H55</f>
        <v>0</v>
      </c>
      <c r="J55" s="264">
        <v>0</v>
      </c>
      <c r="K55" s="265">
        <f>E55*J55</f>
        <v>0</v>
      </c>
      <c r="O55" s="257">
        <v>2</v>
      </c>
      <c r="AA55" s="232">
        <v>1</v>
      </c>
      <c r="AB55" s="232">
        <v>1</v>
      </c>
      <c r="AC55" s="232">
        <v>1</v>
      </c>
      <c r="AZ55" s="232">
        <v>1</v>
      </c>
      <c r="BA55" s="232">
        <f>IF(AZ55=1,G55,0)</f>
        <v>0</v>
      </c>
      <c r="BB55" s="232">
        <f>IF(AZ55=2,G55,0)</f>
        <v>0</v>
      </c>
      <c r="BC55" s="232">
        <f>IF(AZ55=3,G55,0)</f>
        <v>0</v>
      </c>
      <c r="BD55" s="232">
        <f>IF(AZ55=4,G55,0)</f>
        <v>0</v>
      </c>
      <c r="BE55" s="232">
        <f>IF(AZ55=5,G55,0)</f>
        <v>0</v>
      </c>
      <c r="CA55" s="257">
        <v>1</v>
      </c>
      <c r="CB55" s="257">
        <v>1</v>
      </c>
    </row>
    <row r="56" spans="1:80">
      <c r="A56" s="266"/>
      <c r="B56" s="269"/>
      <c r="C56" s="325" t="s">
        <v>1994</v>
      </c>
      <c r="D56" s="326"/>
      <c r="E56" s="270">
        <v>0.45119999999999999</v>
      </c>
      <c r="F56" s="271"/>
      <c r="G56" s="272"/>
      <c r="H56" s="273"/>
      <c r="I56" s="267"/>
      <c r="J56" s="274"/>
      <c r="K56" s="267"/>
      <c r="M56" s="268" t="s">
        <v>1994</v>
      </c>
      <c r="O56" s="257"/>
    </row>
    <row r="57" spans="1:80">
      <c r="A57" s="258">
        <v>22</v>
      </c>
      <c r="B57" s="259" t="s">
        <v>1995</v>
      </c>
      <c r="C57" s="260" t="s">
        <v>1996</v>
      </c>
      <c r="D57" s="261" t="s">
        <v>1826</v>
      </c>
      <c r="E57" s="262">
        <v>16.78</v>
      </c>
      <c r="F57" s="262">
        <v>0</v>
      </c>
      <c r="G57" s="263">
        <f>E57*F57</f>
        <v>0</v>
      </c>
      <c r="H57" s="264">
        <v>0</v>
      </c>
      <c r="I57" s="265">
        <f>E57*H57</f>
        <v>0</v>
      </c>
      <c r="J57" s="264">
        <v>0</v>
      </c>
      <c r="K57" s="265">
        <f>E57*J57</f>
        <v>0</v>
      </c>
      <c r="O57" s="257">
        <v>2</v>
      </c>
      <c r="AA57" s="232">
        <v>1</v>
      </c>
      <c r="AB57" s="232">
        <v>1</v>
      </c>
      <c r="AC57" s="232">
        <v>1</v>
      </c>
      <c r="AZ57" s="232">
        <v>1</v>
      </c>
      <c r="BA57" s="232">
        <f>IF(AZ57=1,G57,0)</f>
        <v>0</v>
      </c>
      <c r="BB57" s="232">
        <f>IF(AZ57=2,G57,0)</f>
        <v>0</v>
      </c>
      <c r="BC57" s="232">
        <f>IF(AZ57=3,G57,0)</f>
        <v>0</v>
      </c>
      <c r="BD57" s="232">
        <f>IF(AZ57=4,G57,0)</f>
        <v>0</v>
      </c>
      <c r="BE57" s="232">
        <f>IF(AZ57=5,G57,0)</f>
        <v>0</v>
      </c>
      <c r="CA57" s="257">
        <v>1</v>
      </c>
      <c r="CB57" s="257">
        <v>1</v>
      </c>
    </row>
    <row r="58" spans="1:80">
      <c r="A58" s="266"/>
      <c r="B58" s="269"/>
      <c r="C58" s="325" t="s">
        <v>1997</v>
      </c>
      <c r="D58" s="326"/>
      <c r="E58" s="270">
        <v>16.78</v>
      </c>
      <c r="F58" s="271"/>
      <c r="G58" s="272"/>
      <c r="H58" s="273"/>
      <c r="I58" s="267"/>
      <c r="J58" s="274"/>
      <c r="K58" s="267"/>
      <c r="M58" s="268" t="s">
        <v>1997</v>
      </c>
      <c r="O58" s="257"/>
    </row>
    <row r="59" spans="1:80">
      <c r="A59" s="258">
        <v>23</v>
      </c>
      <c r="B59" s="259" t="s">
        <v>1998</v>
      </c>
      <c r="C59" s="260" t="s">
        <v>1999</v>
      </c>
      <c r="D59" s="261" t="s">
        <v>153</v>
      </c>
      <c r="E59" s="262">
        <v>3.96</v>
      </c>
      <c r="F59" s="262">
        <v>0</v>
      </c>
      <c r="G59" s="263">
        <f>E59*F59</f>
        <v>0</v>
      </c>
      <c r="H59" s="264">
        <v>0</v>
      </c>
      <c r="I59" s="265">
        <f>E59*H59</f>
        <v>0</v>
      </c>
      <c r="J59" s="264">
        <v>0</v>
      </c>
      <c r="K59" s="265">
        <f>E59*J59</f>
        <v>0</v>
      </c>
      <c r="O59" s="257">
        <v>2</v>
      </c>
      <c r="AA59" s="232">
        <v>1</v>
      </c>
      <c r="AB59" s="232">
        <v>1</v>
      </c>
      <c r="AC59" s="232">
        <v>1</v>
      </c>
      <c r="AZ59" s="232">
        <v>1</v>
      </c>
      <c r="BA59" s="232">
        <f>IF(AZ59=1,G59,0)</f>
        <v>0</v>
      </c>
      <c r="BB59" s="232">
        <f>IF(AZ59=2,G59,0)</f>
        <v>0</v>
      </c>
      <c r="BC59" s="232">
        <f>IF(AZ59=3,G59,0)</f>
        <v>0</v>
      </c>
      <c r="BD59" s="232">
        <f>IF(AZ59=4,G59,0)</f>
        <v>0</v>
      </c>
      <c r="BE59" s="232">
        <f>IF(AZ59=5,G59,0)</f>
        <v>0</v>
      </c>
      <c r="CA59" s="257">
        <v>1</v>
      </c>
      <c r="CB59" s="257">
        <v>1</v>
      </c>
    </row>
    <row r="60" spans="1:80">
      <c r="A60" s="266"/>
      <c r="B60" s="269"/>
      <c r="C60" s="325" t="s">
        <v>2000</v>
      </c>
      <c r="D60" s="326"/>
      <c r="E60" s="270">
        <v>3.96</v>
      </c>
      <c r="F60" s="271"/>
      <c r="G60" s="272"/>
      <c r="H60" s="273"/>
      <c r="I60" s="267"/>
      <c r="J60" s="274"/>
      <c r="K60" s="267"/>
      <c r="M60" s="268" t="s">
        <v>2000</v>
      </c>
      <c r="O60" s="257"/>
    </row>
    <row r="61" spans="1:80">
      <c r="A61" s="275"/>
      <c r="B61" s="276" t="s">
        <v>101</v>
      </c>
      <c r="C61" s="277" t="s">
        <v>109</v>
      </c>
      <c r="D61" s="278"/>
      <c r="E61" s="279"/>
      <c r="F61" s="280"/>
      <c r="G61" s="281">
        <f>SUM(G7:G60)</f>
        <v>0</v>
      </c>
      <c r="H61" s="282"/>
      <c r="I61" s="283">
        <f>SUM(I7:I60)</f>
        <v>0</v>
      </c>
      <c r="J61" s="282"/>
      <c r="K61" s="283">
        <f>SUM(K7:K60)</f>
        <v>0</v>
      </c>
      <c r="O61" s="257">
        <v>4</v>
      </c>
      <c r="BA61" s="284">
        <f>SUM(BA7:BA60)</f>
        <v>0</v>
      </c>
      <c r="BB61" s="284">
        <f>SUM(BB7:BB60)</f>
        <v>0</v>
      </c>
      <c r="BC61" s="284">
        <f>SUM(BC7:BC60)</f>
        <v>0</v>
      </c>
      <c r="BD61" s="284">
        <f>SUM(BD7:BD60)</f>
        <v>0</v>
      </c>
      <c r="BE61" s="284">
        <f>SUM(BE7:BE60)</f>
        <v>0</v>
      </c>
    </row>
    <row r="62" spans="1:80">
      <c r="A62" s="247" t="s">
        <v>97</v>
      </c>
      <c r="B62" s="248" t="s">
        <v>1505</v>
      </c>
      <c r="C62" s="249" t="s">
        <v>2001</v>
      </c>
      <c r="D62" s="250"/>
      <c r="E62" s="251"/>
      <c r="F62" s="251"/>
      <c r="G62" s="252"/>
      <c r="H62" s="253"/>
      <c r="I62" s="254"/>
      <c r="J62" s="255"/>
      <c r="K62" s="256"/>
      <c r="O62" s="257">
        <v>1</v>
      </c>
    </row>
    <row r="63" spans="1:80" ht="20.399999999999999">
      <c r="A63" s="258">
        <v>24</v>
      </c>
      <c r="B63" s="259" t="s">
        <v>2003</v>
      </c>
      <c r="C63" s="260" t="s">
        <v>2004</v>
      </c>
      <c r="D63" s="261" t="s">
        <v>112</v>
      </c>
      <c r="E63" s="262">
        <v>3.6</v>
      </c>
      <c r="F63" s="262">
        <v>0</v>
      </c>
      <c r="G63" s="263">
        <f>E63*F63</f>
        <v>0</v>
      </c>
      <c r="H63" s="264">
        <v>0</v>
      </c>
      <c r="I63" s="265">
        <f>E63*H63</f>
        <v>0</v>
      </c>
      <c r="J63" s="264">
        <v>0</v>
      </c>
      <c r="K63" s="265">
        <f>E63*J63</f>
        <v>0</v>
      </c>
      <c r="O63" s="257">
        <v>2</v>
      </c>
      <c r="AA63" s="232">
        <v>1</v>
      </c>
      <c r="AB63" s="232">
        <v>1</v>
      </c>
      <c r="AC63" s="232">
        <v>1</v>
      </c>
      <c r="AZ63" s="232">
        <v>1</v>
      </c>
      <c r="BA63" s="232">
        <f>IF(AZ63=1,G63,0)</f>
        <v>0</v>
      </c>
      <c r="BB63" s="232">
        <f>IF(AZ63=2,G63,0)</f>
        <v>0</v>
      </c>
      <c r="BC63" s="232">
        <f>IF(AZ63=3,G63,0)</f>
        <v>0</v>
      </c>
      <c r="BD63" s="232">
        <f>IF(AZ63=4,G63,0)</f>
        <v>0</v>
      </c>
      <c r="BE63" s="232">
        <f>IF(AZ63=5,G63,0)</f>
        <v>0</v>
      </c>
      <c r="CA63" s="257">
        <v>1</v>
      </c>
      <c r="CB63" s="257">
        <v>1</v>
      </c>
    </row>
    <row r="64" spans="1:80">
      <c r="A64" s="266"/>
      <c r="B64" s="269"/>
      <c r="C64" s="325" t="s">
        <v>2005</v>
      </c>
      <c r="D64" s="326"/>
      <c r="E64" s="270">
        <v>3.2</v>
      </c>
      <c r="F64" s="271"/>
      <c r="G64" s="272"/>
      <c r="H64" s="273"/>
      <c r="I64" s="267"/>
      <c r="J64" s="274"/>
      <c r="K64" s="267"/>
      <c r="M64" s="268" t="s">
        <v>2005</v>
      </c>
      <c r="O64" s="257"/>
    </row>
    <row r="65" spans="1:80">
      <c r="A65" s="266"/>
      <c r="B65" s="269"/>
      <c r="C65" s="325" t="s">
        <v>2006</v>
      </c>
      <c r="D65" s="326"/>
      <c r="E65" s="270">
        <v>0.4</v>
      </c>
      <c r="F65" s="271"/>
      <c r="G65" s="272"/>
      <c r="H65" s="273"/>
      <c r="I65" s="267"/>
      <c r="J65" s="274"/>
      <c r="K65" s="267"/>
      <c r="M65" s="268" t="s">
        <v>2006</v>
      </c>
      <c r="O65" s="257"/>
    </row>
    <row r="66" spans="1:80" ht="20.399999999999999">
      <c r="A66" s="258">
        <v>25</v>
      </c>
      <c r="B66" s="259" t="s">
        <v>2007</v>
      </c>
      <c r="C66" s="260" t="s">
        <v>2008</v>
      </c>
      <c r="D66" s="261" t="s">
        <v>112</v>
      </c>
      <c r="E66" s="262">
        <v>3.6</v>
      </c>
      <c r="F66" s="262">
        <v>0</v>
      </c>
      <c r="G66" s="263">
        <f>E66*F66</f>
        <v>0</v>
      </c>
      <c r="H66" s="264">
        <v>0</v>
      </c>
      <c r="I66" s="265">
        <f>E66*H66</f>
        <v>0</v>
      </c>
      <c r="J66" s="264">
        <v>0</v>
      </c>
      <c r="K66" s="265">
        <f>E66*J66</f>
        <v>0</v>
      </c>
      <c r="O66" s="257">
        <v>2</v>
      </c>
      <c r="AA66" s="232">
        <v>1</v>
      </c>
      <c r="AB66" s="232">
        <v>1</v>
      </c>
      <c r="AC66" s="232">
        <v>1</v>
      </c>
      <c r="AZ66" s="232">
        <v>1</v>
      </c>
      <c r="BA66" s="232">
        <f>IF(AZ66=1,G66,0)</f>
        <v>0</v>
      </c>
      <c r="BB66" s="232">
        <f>IF(AZ66=2,G66,0)</f>
        <v>0</v>
      </c>
      <c r="BC66" s="232">
        <f>IF(AZ66=3,G66,0)</f>
        <v>0</v>
      </c>
      <c r="BD66" s="232">
        <f>IF(AZ66=4,G66,0)</f>
        <v>0</v>
      </c>
      <c r="BE66" s="232">
        <f>IF(AZ66=5,G66,0)</f>
        <v>0</v>
      </c>
      <c r="CA66" s="257">
        <v>1</v>
      </c>
      <c r="CB66" s="257">
        <v>1</v>
      </c>
    </row>
    <row r="67" spans="1:80" ht="20.399999999999999">
      <c r="A67" s="258">
        <v>26</v>
      </c>
      <c r="B67" s="259" t="s">
        <v>2009</v>
      </c>
      <c r="C67" s="260" t="s">
        <v>2010</v>
      </c>
      <c r="D67" s="261" t="s">
        <v>112</v>
      </c>
      <c r="E67" s="262">
        <v>5.4</v>
      </c>
      <c r="F67" s="262">
        <v>0</v>
      </c>
      <c r="G67" s="263">
        <f>E67*F67</f>
        <v>0</v>
      </c>
      <c r="H67" s="264">
        <v>0</v>
      </c>
      <c r="I67" s="265">
        <f>E67*H67</f>
        <v>0</v>
      </c>
      <c r="J67" s="264">
        <v>0</v>
      </c>
      <c r="K67" s="265">
        <f>E67*J67</f>
        <v>0</v>
      </c>
      <c r="O67" s="257">
        <v>2</v>
      </c>
      <c r="AA67" s="232">
        <v>1</v>
      </c>
      <c r="AB67" s="232">
        <v>1</v>
      </c>
      <c r="AC67" s="232">
        <v>1</v>
      </c>
      <c r="AZ67" s="232">
        <v>1</v>
      </c>
      <c r="BA67" s="232">
        <f>IF(AZ67=1,G67,0)</f>
        <v>0</v>
      </c>
      <c r="BB67" s="232">
        <f>IF(AZ67=2,G67,0)</f>
        <v>0</v>
      </c>
      <c r="BC67" s="232">
        <f>IF(AZ67=3,G67,0)</f>
        <v>0</v>
      </c>
      <c r="BD67" s="232">
        <f>IF(AZ67=4,G67,0)</f>
        <v>0</v>
      </c>
      <c r="BE67" s="232">
        <f>IF(AZ67=5,G67,0)</f>
        <v>0</v>
      </c>
      <c r="CA67" s="257">
        <v>1</v>
      </c>
      <c r="CB67" s="257">
        <v>1</v>
      </c>
    </row>
    <row r="68" spans="1:80">
      <c r="A68" s="266"/>
      <c r="B68" s="269"/>
      <c r="C68" s="325" t="s">
        <v>2011</v>
      </c>
      <c r="D68" s="326"/>
      <c r="E68" s="270">
        <v>4.8</v>
      </c>
      <c r="F68" s="271"/>
      <c r="G68" s="272"/>
      <c r="H68" s="273"/>
      <c r="I68" s="267"/>
      <c r="J68" s="274"/>
      <c r="K68" s="267"/>
      <c r="M68" s="268" t="s">
        <v>2011</v>
      </c>
      <c r="O68" s="257"/>
    </row>
    <row r="69" spans="1:80">
      <c r="A69" s="266"/>
      <c r="B69" s="269"/>
      <c r="C69" s="325" t="s">
        <v>2012</v>
      </c>
      <c r="D69" s="326"/>
      <c r="E69" s="270">
        <v>0.6</v>
      </c>
      <c r="F69" s="271"/>
      <c r="G69" s="272"/>
      <c r="H69" s="273"/>
      <c r="I69" s="267"/>
      <c r="J69" s="274"/>
      <c r="K69" s="267"/>
      <c r="M69" s="268" t="s">
        <v>2012</v>
      </c>
      <c r="O69" s="257"/>
    </row>
    <row r="70" spans="1:80">
      <c r="A70" s="275"/>
      <c r="B70" s="276" t="s">
        <v>101</v>
      </c>
      <c r="C70" s="277" t="s">
        <v>2002</v>
      </c>
      <c r="D70" s="278"/>
      <c r="E70" s="279"/>
      <c r="F70" s="280"/>
      <c r="G70" s="281">
        <f>SUM(G62:G69)</f>
        <v>0</v>
      </c>
      <c r="H70" s="282"/>
      <c r="I70" s="283">
        <f>SUM(I62:I69)</f>
        <v>0</v>
      </c>
      <c r="J70" s="282"/>
      <c r="K70" s="283">
        <f>SUM(K62:K69)</f>
        <v>0</v>
      </c>
      <c r="O70" s="257">
        <v>4</v>
      </c>
      <c r="BA70" s="284">
        <f>SUM(BA62:BA69)</f>
        <v>0</v>
      </c>
      <c r="BB70" s="284">
        <f>SUM(BB62:BB69)</f>
        <v>0</v>
      </c>
      <c r="BC70" s="284">
        <f>SUM(BC62:BC69)</f>
        <v>0</v>
      </c>
      <c r="BD70" s="284">
        <f>SUM(BD62:BD69)</f>
        <v>0</v>
      </c>
      <c r="BE70" s="284">
        <f>SUM(BE62:BE69)</f>
        <v>0</v>
      </c>
    </row>
    <row r="71" spans="1:80">
      <c r="A71" s="247" t="s">
        <v>97</v>
      </c>
      <c r="B71" s="248" t="s">
        <v>1577</v>
      </c>
      <c r="C71" s="249" t="s">
        <v>1828</v>
      </c>
      <c r="D71" s="250"/>
      <c r="E71" s="251"/>
      <c r="F71" s="251"/>
      <c r="G71" s="252"/>
      <c r="H71" s="253"/>
      <c r="I71" s="254"/>
      <c r="J71" s="255"/>
      <c r="K71" s="256"/>
      <c r="O71" s="257">
        <v>1</v>
      </c>
    </row>
    <row r="72" spans="1:80" ht="20.399999999999999">
      <c r="A72" s="258">
        <v>27</v>
      </c>
      <c r="B72" s="259" t="s">
        <v>1830</v>
      </c>
      <c r="C72" s="260" t="s">
        <v>2013</v>
      </c>
      <c r="D72" s="261" t="s">
        <v>118</v>
      </c>
      <c r="E72" s="262">
        <v>1.8640000000000001</v>
      </c>
      <c r="F72" s="262">
        <v>0</v>
      </c>
      <c r="G72" s="263">
        <f>E72*F72</f>
        <v>0</v>
      </c>
      <c r="H72" s="264">
        <v>0</v>
      </c>
      <c r="I72" s="265">
        <f>E72*H72</f>
        <v>0</v>
      </c>
      <c r="J72" s="264">
        <v>0</v>
      </c>
      <c r="K72" s="265">
        <f>E72*J72</f>
        <v>0</v>
      </c>
      <c r="O72" s="257">
        <v>2</v>
      </c>
      <c r="AA72" s="232">
        <v>1</v>
      </c>
      <c r="AB72" s="232">
        <v>1</v>
      </c>
      <c r="AC72" s="232">
        <v>1</v>
      </c>
      <c r="AZ72" s="232">
        <v>1</v>
      </c>
      <c r="BA72" s="232">
        <f>IF(AZ72=1,G72,0)</f>
        <v>0</v>
      </c>
      <c r="BB72" s="232">
        <f>IF(AZ72=2,G72,0)</f>
        <v>0</v>
      </c>
      <c r="BC72" s="232">
        <f>IF(AZ72=3,G72,0)</f>
        <v>0</v>
      </c>
      <c r="BD72" s="232">
        <f>IF(AZ72=4,G72,0)</f>
        <v>0</v>
      </c>
      <c r="BE72" s="232">
        <f>IF(AZ72=5,G72,0)</f>
        <v>0</v>
      </c>
      <c r="CA72" s="257">
        <v>1</v>
      </c>
      <c r="CB72" s="257">
        <v>1</v>
      </c>
    </row>
    <row r="73" spans="1:80">
      <c r="A73" s="266"/>
      <c r="B73" s="269"/>
      <c r="C73" s="325" t="s">
        <v>2014</v>
      </c>
      <c r="D73" s="326"/>
      <c r="E73" s="270">
        <v>1.8640000000000001</v>
      </c>
      <c r="F73" s="271"/>
      <c r="G73" s="272"/>
      <c r="H73" s="273"/>
      <c r="I73" s="267"/>
      <c r="J73" s="274"/>
      <c r="K73" s="267"/>
      <c r="M73" s="268" t="s">
        <v>2014</v>
      </c>
      <c r="O73" s="257"/>
    </row>
    <row r="74" spans="1:80">
      <c r="A74" s="275"/>
      <c r="B74" s="276" t="s">
        <v>101</v>
      </c>
      <c r="C74" s="277" t="s">
        <v>1829</v>
      </c>
      <c r="D74" s="278"/>
      <c r="E74" s="279"/>
      <c r="F74" s="280"/>
      <c r="G74" s="281">
        <f>SUM(G71:G73)</f>
        <v>0</v>
      </c>
      <c r="H74" s="282"/>
      <c r="I74" s="283">
        <f>SUM(I71:I73)</f>
        <v>0</v>
      </c>
      <c r="J74" s="282"/>
      <c r="K74" s="283">
        <f>SUM(K71:K73)</f>
        <v>0</v>
      </c>
      <c r="O74" s="257">
        <v>4</v>
      </c>
      <c r="BA74" s="284">
        <f>SUM(BA71:BA73)</f>
        <v>0</v>
      </c>
      <c r="BB74" s="284">
        <f>SUM(BB71:BB73)</f>
        <v>0</v>
      </c>
      <c r="BC74" s="284">
        <f>SUM(BC71:BC73)</f>
        <v>0</v>
      </c>
      <c r="BD74" s="284">
        <f>SUM(BD71:BD73)</f>
        <v>0</v>
      </c>
      <c r="BE74" s="284">
        <f>SUM(BE71:BE73)</f>
        <v>0</v>
      </c>
    </row>
    <row r="75" spans="1:80">
      <c r="A75" s="247" t="s">
        <v>97</v>
      </c>
      <c r="B75" s="248" t="s">
        <v>1602</v>
      </c>
      <c r="C75" s="249" t="s">
        <v>2015</v>
      </c>
      <c r="D75" s="250"/>
      <c r="E75" s="251"/>
      <c r="F75" s="251"/>
      <c r="G75" s="252"/>
      <c r="H75" s="253"/>
      <c r="I75" s="254"/>
      <c r="J75" s="255"/>
      <c r="K75" s="256"/>
      <c r="O75" s="257">
        <v>1</v>
      </c>
    </row>
    <row r="76" spans="1:80" ht="20.399999999999999">
      <c r="A76" s="258">
        <v>28</v>
      </c>
      <c r="B76" s="259" t="s">
        <v>2017</v>
      </c>
      <c r="C76" s="260" t="s">
        <v>2018</v>
      </c>
      <c r="D76" s="261" t="s">
        <v>153</v>
      </c>
      <c r="E76" s="262">
        <v>1.8</v>
      </c>
      <c r="F76" s="262">
        <v>0</v>
      </c>
      <c r="G76" s="263">
        <f>E76*F76</f>
        <v>0</v>
      </c>
      <c r="H76" s="264">
        <v>0</v>
      </c>
      <c r="I76" s="265">
        <f>E76*H76</f>
        <v>0</v>
      </c>
      <c r="J76" s="264">
        <v>0</v>
      </c>
      <c r="K76" s="265">
        <f>E76*J76</f>
        <v>0</v>
      </c>
      <c r="O76" s="257">
        <v>2</v>
      </c>
      <c r="AA76" s="232">
        <v>1</v>
      </c>
      <c r="AB76" s="232">
        <v>1</v>
      </c>
      <c r="AC76" s="232">
        <v>1</v>
      </c>
      <c r="AZ76" s="232">
        <v>1</v>
      </c>
      <c r="BA76" s="232">
        <f>IF(AZ76=1,G76,0)</f>
        <v>0</v>
      </c>
      <c r="BB76" s="232">
        <f>IF(AZ76=2,G76,0)</f>
        <v>0</v>
      </c>
      <c r="BC76" s="232">
        <f>IF(AZ76=3,G76,0)</f>
        <v>0</v>
      </c>
      <c r="BD76" s="232">
        <f>IF(AZ76=4,G76,0)</f>
        <v>0</v>
      </c>
      <c r="BE76" s="232">
        <f>IF(AZ76=5,G76,0)</f>
        <v>0</v>
      </c>
      <c r="CA76" s="257">
        <v>1</v>
      </c>
      <c r="CB76" s="257">
        <v>1</v>
      </c>
    </row>
    <row r="77" spans="1:80">
      <c r="A77" s="266"/>
      <c r="B77" s="269"/>
      <c r="C77" s="325" t="s">
        <v>2019</v>
      </c>
      <c r="D77" s="326"/>
      <c r="E77" s="270">
        <v>1.6</v>
      </c>
      <c r="F77" s="271"/>
      <c r="G77" s="272"/>
      <c r="H77" s="273"/>
      <c r="I77" s="267"/>
      <c r="J77" s="274"/>
      <c r="K77" s="267"/>
      <c r="M77" s="268" t="s">
        <v>2019</v>
      </c>
      <c r="O77" s="257"/>
    </row>
    <row r="78" spans="1:80">
      <c r="A78" s="266"/>
      <c r="B78" s="269"/>
      <c r="C78" s="325" t="s">
        <v>2020</v>
      </c>
      <c r="D78" s="326"/>
      <c r="E78" s="270">
        <v>0.2</v>
      </c>
      <c r="F78" s="271"/>
      <c r="G78" s="272"/>
      <c r="H78" s="273"/>
      <c r="I78" s="267"/>
      <c r="J78" s="274"/>
      <c r="K78" s="267"/>
      <c r="M78" s="268" t="s">
        <v>2020</v>
      </c>
      <c r="O78" s="257"/>
    </row>
    <row r="79" spans="1:80" ht="20.399999999999999">
      <c r="A79" s="258">
        <v>29</v>
      </c>
      <c r="B79" s="259" t="s">
        <v>2021</v>
      </c>
      <c r="C79" s="260" t="s">
        <v>2022</v>
      </c>
      <c r="D79" s="261" t="s">
        <v>153</v>
      </c>
      <c r="E79" s="262">
        <v>0.84599999999999997</v>
      </c>
      <c r="F79" s="262">
        <v>0</v>
      </c>
      <c r="G79" s="263">
        <f>E79*F79</f>
        <v>0</v>
      </c>
      <c r="H79" s="264">
        <v>0</v>
      </c>
      <c r="I79" s="265">
        <f>E79*H79</f>
        <v>0</v>
      </c>
      <c r="J79" s="264">
        <v>0</v>
      </c>
      <c r="K79" s="265">
        <f>E79*J79</f>
        <v>0</v>
      </c>
      <c r="O79" s="257">
        <v>2</v>
      </c>
      <c r="AA79" s="232">
        <v>1</v>
      </c>
      <c r="AB79" s="232">
        <v>1</v>
      </c>
      <c r="AC79" s="232">
        <v>1</v>
      </c>
      <c r="AZ79" s="232">
        <v>1</v>
      </c>
      <c r="BA79" s="232">
        <f>IF(AZ79=1,G79,0)</f>
        <v>0</v>
      </c>
      <c r="BB79" s="232">
        <f>IF(AZ79=2,G79,0)</f>
        <v>0</v>
      </c>
      <c r="BC79" s="232">
        <f>IF(AZ79=3,G79,0)</f>
        <v>0</v>
      </c>
      <c r="BD79" s="232">
        <f>IF(AZ79=4,G79,0)</f>
        <v>0</v>
      </c>
      <c r="BE79" s="232">
        <f>IF(AZ79=5,G79,0)</f>
        <v>0</v>
      </c>
      <c r="CA79" s="257">
        <v>1</v>
      </c>
      <c r="CB79" s="257">
        <v>1</v>
      </c>
    </row>
    <row r="80" spans="1:80">
      <c r="A80" s="266"/>
      <c r="B80" s="269"/>
      <c r="C80" s="325" t="s">
        <v>2023</v>
      </c>
      <c r="D80" s="326"/>
      <c r="E80" s="270">
        <v>0.752</v>
      </c>
      <c r="F80" s="271"/>
      <c r="G80" s="272"/>
      <c r="H80" s="273"/>
      <c r="I80" s="267"/>
      <c r="J80" s="274"/>
      <c r="K80" s="267"/>
      <c r="M80" s="268" t="s">
        <v>2023</v>
      </c>
      <c r="O80" s="257"/>
    </row>
    <row r="81" spans="1:80">
      <c r="A81" s="266"/>
      <c r="B81" s="269"/>
      <c r="C81" s="325" t="s">
        <v>2024</v>
      </c>
      <c r="D81" s="326"/>
      <c r="E81" s="270">
        <v>9.4E-2</v>
      </c>
      <c r="F81" s="271"/>
      <c r="G81" s="272"/>
      <c r="H81" s="273"/>
      <c r="I81" s="267"/>
      <c r="J81" s="274"/>
      <c r="K81" s="267"/>
      <c r="M81" s="268" t="s">
        <v>2024</v>
      </c>
      <c r="O81" s="257"/>
    </row>
    <row r="82" spans="1:80">
      <c r="A82" s="275"/>
      <c r="B82" s="276" t="s">
        <v>101</v>
      </c>
      <c r="C82" s="277" t="s">
        <v>2016</v>
      </c>
      <c r="D82" s="278"/>
      <c r="E82" s="279"/>
      <c r="F82" s="280"/>
      <c r="G82" s="281">
        <f>SUM(G75:G81)</f>
        <v>0</v>
      </c>
      <c r="H82" s="282"/>
      <c r="I82" s="283">
        <f>SUM(I75:I81)</f>
        <v>0</v>
      </c>
      <c r="J82" s="282"/>
      <c r="K82" s="283">
        <f>SUM(K75:K81)</f>
        <v>0</v>
      </c>
      <c r="O82" s="257">
        <v>4</v>
      </c>
      <c r="BA82" s="284">
        <f>SUM(BA75:BA81)</f>
        <v>0</v>
      </c>
      <c r="BB82" s="284">
        <f>SUM(BB75:BB81)</f>
        <v>0</v>
      </c>
      <c r="BC82" s="284">
        <f>SUM(BC75:BC81)</f>
        <v>0</v>
      </c>
      <c r="BD82" s="284">
        <f>SUM(BD75:BD81)</f>
        <v>0</v>
      </c>
      <c r="BE82" s="284">
        <f>SUM(BE75:BE81)</f>
        <v>0</v>
      </c>
    </row>
    <row r="83" spans="1:80">
      <c r="A83" s="247" t="s">
        <v>97</v>
      </c>
      <c r="B83" s="248" t="s">
        <v>1605</v>
      </c>
      <c r="C83" s="249" t="s">
        <v>2025</v>
      </c>
      <c r="D83" s="250"/>
      <c r="E83" s="251"/>
      <c r="F83" s="251"/>
      <c r="G83" s="252"/>
      <c r="H83" s="253"/>
      <c r="I83" s="254"/>
      <c r="J83" s="255"/>
      <c r="K83" s="256"/>
      <c r="O83" s="257">
        <v>1</v>
      </c>
    </row>
    <row r="84" spans="1:80" ht="20.399999999999999">
      <c r="A84" s="258">
        <v>30</v>
      </c>
      <c r="B84" s="259" t="s">
        <v>2027</v>
      </c>
      <c r="C84" s="260" t="s">
        <v>2028</v>
      </c>
      <c r="D84" s="261" t="s">
        <v>112</v>
      </c>
      <c r="E84" s="262">
        <v>5.4</v>
      </c>
      <c r="F84" s="262">
        <v>0</v>
      </c>
      <c r="G84" s="263">
        <f>E84*F84</f>
        <v>0</v>
      </c>
      <c r="H84" s="264">
        <v>0</v>
      </c>
      <c r="I84" s="265">
        <f>E84*H84</f>
        <v>0</v>
      </c>
      <c r="J84" s="264">
        <v>0</v>
      </c>
      <c r="K84" s="265">
        <f>E84*J84</f>
        <v>0</v>
      </c>
      <c r="O84" s="257">
        <v>2</v>
      </c>
      <c r="AA84" s="232">
        <v>1</v>
      </c>
      <c r="AB84" s="232">
        <v>1</v>
      </c>
      <c r="AC84" s="232">
        <v>1</v>
      </c>
      <c r="AZ84" s="232">
        <v>1</v>
      </c>
      <c r="BA84" s="232">
        <f>IF(AZ84=1,G84,0)</f>
        <v>0</v>
      </c>
      <c r="BB84" s="232">
        <f>IF(AZ84=2,G84,0)</f>
        <v>0</v>
      </c>
      <c r="BC84" s="232">
        <f>IF(AZ84=3,G84,0)</f>
        <v>0</v>
      </c>
      <c r="BD84" s="232">
        <f>IF(AZ84=4,G84,0)</f>
        <v>0</v>
      </c>
      <c r="BE84" s="232">
        <f>IF(AZ84=5,G84,0)</f>
        <v>0</v>
      </c>
      <c r="CA84" s="257">
        <v>1</v>
      </c>
      <c r="CB84" s="257">
        <v>1</v>
      </c>
    </row>
    <row r="85" spans="1:80" ht="20.399999999999999">
      <c r="A85" s="258">
        <v>31</v>
      </c>
      <c r="B85" s="259" t="s">
        <v>2029</v>
      </c>
      <c r="C85" s="260" t="s">
        <v>2030</v>
      </c>
      <c r="D85" s="261" t="s">
        <v>112</v>
      </c>
      <c r="E85" s="262">
        <v>3.6</v>
      </c>
      <c r="F85" s="262">
        <v>0</v>
      </c>
      <c r="G85" s="263">
        <f>E85*F85</f>
        <v>0</v>
      </c>
      <c r="H85" s="264">
        <v>0</v>
      </c>
      <c r="I85" s="265">
        <f>E85*H85</f>
        <v>0</v>
      </c>
      <c r="J85" s="264">
        <v>0</v>
      </c>
      <c r="K85" s="265">
        <f>E85*J85</f>
        <v>0</v>
      </c>
      <c r="O85" s="257">
        <v>2</v>
      </c>
      <c r="AA85" s="232">
        <v>1</v>
      </c>
      <c r="AB85" s="232">
        <v>1</v>
      </c>
      <c r="AC85" s="232">
        <v>1</v>
      </c>
      <c r="AZ85" s="232">
        <v>1</v>
      </c>
      <c r="BA85" s="232">
        <f>IF(AZ85=1,G85,0)</f>
        <v>0</v>
      </c>
      <c r="BB85" s="232">
        <f>IF(AZ85=2,G85,0)</f>
        <v>0</v>
      </c>
      <c r="BC85" s="232">
        <f>IF(AZ85=3,G85,0)</f>
        <v>0</v>
      </c>
      <c r="BD85" s="232">
        <f>IF(AZ85=4,G85,0)</f>
        <v>0</v>
      </c>
      <c r="BE85" s="232">
        <f>IF(AZ85=5,G85,0)</f>
        <v>0</v>
      </c>
      <c r="CA85" s="257">
        <v>1</v>
      </c>
      <c r="CB85" s="257">
        <v>1</v>
      </c>
    </row>
    <row r="86" spans="1:80" ht="20.399999999999999">
      <c r="A86" s="258">
        <v>32</v>
      </c>
      <c r="B86" s="259" t="s">
        <v>2031</v>
      </c>
      <c r="C86" s="260" t="s">
        <v>2032</v>
      </c>
      <c r="D86" s="261" t="s">
        <v>112</v>
      </c>
      <c r="E86" s="262">
        <v>5.4</v>
      </c>
      <c r="F86" s="262">
        <v>0</v>
      </c>
      <c r="G86" s="263">
        <f>E86*F86</f>
        <v>0</v>
      </c>
      <c r="H86" s="264">
        <v>0</v>
      </c>
      <c r="I86" s="265">
        <f>E86*H86</f>
        <v>0</v>
      </c>
      <c r="J86" s="264">
        <v>0</v>
      </c>
      <c r="K86" s="265">
        <f>E86*J86</f>
        <v>0</v>
      </c>
      <c r="O86" s="257">
        <v>2</v>
      </c>
      <c r="AA86" s="232">
        <v>1</v>
      </c>
      <c r="AB86" s="232">
        <v>1</v>
      </c>
      <c r="AC86" s="232">
        <v>1</v>
      </c>
      <c r="AZ86" s="232">
        <v>1</v>
      </c>
      <c r="BA86" s="232">
        <f>IF(AZ86=1,G86,0)</f>
        <v>0</v>
      </c>
      <c r="BB86" s="232">
        <f>IF(AZ86=2,G86,0)</f>
        <v>0</v>
      </c>
      <c r="BC86" s="232">
        <f>IF(AZ86=3,G86,0)</f>
        <v>0</v>
      </c>
      <c r="BD86" s="232">
        <f>IF(AZ86=4,G86,0)</f>
        <v>0</v>
      </c>
      <c r="BE86" s="232">
        <f>IF(AZ86=5,G86,0)</f>
        <v>0</v>
      </c>
      <c r="CA86" s="257">
        <v>1</v>
      </c>
      <c r="CB86" s="257">
        <v>1</v>
      </c>
    </row>
    <row r="87" spans="1:80">
      <c r="A87" s="275"/>
      <c r="B87" s="276" t="s">
        <v>101</v>
      </c>
      <c r="C87" s="277" t="s">
        <v>2026</v>
      </c>
      <c r="D87" s="278"/>
      <c r="E87" s="279"/>
      <c r="F87" s="280"/>
      <c r="G87" s="281">
        <f>SUM(G83:G86)</f>
        <v>0</v>
      </c>
      <c r="H87" s="282"/>
      <c r="I87" s="283">
        <f>SUM(I83:I86)</f>
        <v>0</v>
      </c>
      <c r="J87" s="282"/>
      <c r="K87" s="283">
        <f>SUM(K83:K86)</f>
        <v>0</v>
      </c>
      <c r="O87" s="257">
        <v>4</v>
      </c>
      <c r="BA87" s="284">
        <f>SUM(BA83:BA86)</f>
        <v>0</v>
      </c>
      <c r="BB87" s="284">
        <f>SUM(BB83:BB86)</f>
        <v>0</v>
      </c>
      <c r="BC87" s="284">
        <f>SUM(BC83:BC86)</f>
        <v>0</v>
      </c>
      <c r="BD87" s="284">
        <f>SUM(BD83:BD86)</f>
        <v>0</v>
      </c>
      <c r="BE87" s="284">
        <f>SUM(BE83:BE86)</f>
        <v>0</v>
      </c>
    </row>
    <row r="88" spans="1:80">
      <c r="A88" s="247" t="s">
        <v>97</v>
      </c>
      <c r="B88" s="248" t="s">
        <v>1668</v>
      </c>
      <c r="C88" s="249" t="s">
        <v>1886</v>
      </c>
      <c r="D88" s="250"/>
      <c r="E88" s="251"/>
      <c r="F88" s="251"/>
      <c r="G88" s="252"/>
      <c r="H88" s="253"/>
      <c r="I88" s="254"/>
      <c r="J88" s="255"/>
      <c r="K88" s="256"/>
      <c r="O88" s="257">
        <v>1</v>
      </c>
    </row>
    <row r="89" spans="1:80" ht="20.399999999999999">
      <c r="A89" s="258">
        <v>33</v>
      </c>
      <c r="B89" s="259" t="s">
        <v>2033</v>
      </c>
      <c r="C89" s="260" t="s">
        <v>2034</v>
      </c>
      <c r="D89" s="261" t="s">
        <v>262</v>
      </c>
      <c r="E89" s="262">
        <v>23.3</v>
      </c>
      <c r="F89" s="262">
        <v>0</v>
      </c>
      <c r="G89" s="263">
        <f>E89*F89</f>
        <v>0</v>
      </c>
      <c r="H89" s="264">
        <v>0</v>
      </c>
      <c r="I89" s="265">
        <f>E89*H89</f>
        <v>0</v>
      </c>
      <c r="J89" s="264">
        <v>0</v>
      </c>
      <c r="K89" s="265">
        <f>E89*J89</f>
        <v>0</v>
      </c>
      <c r="O89" s="257">
        <v>2</v>
      </c>
      <c r="AA89" s="232">
        <v>1</v>
      </c>
      <c r="AB89" s="232">
        <v>1</v>
      </c>
      <c r="AC89" s="232">
        <v>1</v>
      </c>
      <c r="AZ89" s="232">
        <v>1</v>
      </c>
      <c r="BA89" s="232">
        <f>IF(AZ89=1,G89,0)</f>
        <v>0</v>
      </c>
      <c r="BB89" s="232">
        <f>IF(AZ89=2,G89,0)</f>
        <v>0</v>
      </c>
      <c r="BC89" s="232">
        <f>IF(AZ89=3,G89,0)</f>
        <v>0</v>
      </c>
      <c r="BD89" s="232">
        <f>IF(AZ89=4,G89,0)</f>
        <v>0</v>
      </c>
      <c r="BE89" s="232">
        <f>IF(AZ89=5,G89,0)</f>
        <v>0</v>
      </c>
      <c r="CA89" s="257">
        <v>1</v>
      </c>
      <c r="CB89" s="257">
        <v>1</v>
      </c>
    </row>
    <row r="90" spans="1:80" ht="20.399999999999999">
      <c r="A90" s="258">
        <v>34</v>
      </c>
      <c r="B90" s="259" t="s">
        <v>1117</v>
      </c>
      <c r="C90" s="260" t="s">
        <v>2035</v>
      </c>
      <c r="D90" s="261" t="s">
        <v>115</v>
      </c>
      <c r="E90" s="262">
        <v>2</v>
      </c>
      <c r="F90" s="262">
        <v>0</v>
      </c>
      <c r="G90" s="263">
        <f>E90*F90</f>
        <v>0</v>
      </c>
      <c r="H90" s="264">
        <v>0</v>
      </c>
      <c r="I90" s="265">
        <f>E90*H90</f>
        <v>0</v>
      </c>
      <c r="J90" s="264">
        <v>0</v>
      </c>
      <c r="K90" s="265">
        <f>E90*J90</f>
        <v>0</v>
      </c>
      <c r="O90" s="257">
        <v>2</v>
      </c>
      <c r="AA90" s="232">
        <v>1</v>
      </c>
      <c r="AB90" s="232">
        <v>1</v>
      </c>
      <c r="AC90" s="232">
        <v>1</v>
      </c>
      <c r="AZ90" s="232">
        <v>1</v>
      </c>
      <c r="BA90" s="232">
        <f>IF(AZ90=1,G90,0)</f>
        <v>0</v>
      </c>
      <c r="BB90" s="232">
        <f>IF(AZ90=2,G90,0)</f>
        <v>0</v>
      </c>
      <c r="BC90" s="232">
        <f>IF(AZ90=3,G90,0)</f>
        <v>0</v>
      </c>
      <c r="BD90" s="232">
        <f>IF(AZ90=4,G90,0)</f>
        <v>0</v>
      </c>
      <c r="BE90" s="232">
        <f>IF(AZ90=5,G90,0)</f>
        <v>0</v>
      </c>
      <c r="CA90" s="257">
        <v>1</v>
      </c>
      <c r="CB90" s="257">
        <v>1</v>
      </c>
    </row>
    <row r="91" spans="1:80" ht="20.399999999999999">
      <c r="A91" s="258">
        <v>35</v>
      </c>
      <c r="B91" s="259" t="s">
        <v>2036</v>
      </c>
      <c r="C91" s="260" t="s">
        <v>2037</v>
      </c>
      <c r="D91" s="261" t="s">
        <v>115</v>
      </c>
      <c r="E91" s="262">
        <v>4.2445000000000004</v>
      </c>
      <c r="F91" s="262">
        <v>0</v>
      </c>
      <c r="G91" s="263">
        <f>E91*F91</f>
        <v>0</v>
      </c>
      <c r="H91" s="264">
        <v>0</v>
      </c>
      <c r="I91" s="265">
        <f>E91*H91</f>
        <v>0</v>
      </c>
      <c r="J91" s="264"/>
      <c r="K91" s="265">
        <f>E91*J91</f>
        <v>0</v>
      </c>
      <c r="O91" s="257">
        <v>2</v>
      </c>
      <c r="AA91" s="232">
        <v>12</v>
      </c>
      <c r="AB91" s="232">
        <v>0</v>
      </c>
      <c r="AC91" s="232">
        <v>35</v>
      </c>
      <c r="AZ91" s="232">
        <v>1</v>
      </c>
      <c r="BA91" s="232">
        <f>IF(AZ91=1,G91,0)</f>
        <v>0</v>
      </c>
      <c r="BB91" s="232">
        <f>IF(AZ91=2,G91,0)</f>
        <v>0</v>
      </c>
      <c r="BC91" s="232">
        <f>IF(AZ91=3,G91,0)</f>
        <v>0</v>
      </c>
      <c r="BD91" s="232">
        <f>IF(AZ91=4,G91,0)</f>
        <v>0</v>
      </c>
      <c r="BE91" s="232">
        <f>IF(AZ91=5,G91,0)</f>
        <v>0</v>
      </c>
      <c r="CA91" s="257">
        <v>12</v>
      </c>
      <c r="CB91" s="257">
        <v>0</v>
      </c>
    </row>
    <row r="92" spans="1:80">
      <c r="A92" s="266"/>
      <c r="B92" s="269"/>
      <c r="C92" s="325" t="s">
        <v>2038</v>
      </c>
      <c r="D92" s="326"/>
      <c r="E92" s="270">
        <v>4.2445000000000004</v>
      </c>
      <c r="F92" s="271"/>
      <c r="G92" s="272"/>
      <c r="H92" s="273"/>
      <c r="I92" s="267"/>
      <c r="J92" s="274"/>
      <c r="K92" s="267"/>
      <c r="M92" s="268" t="s">
        <v>2038</v>
      </c>
      <c r="O92" s="257"/>
    </row>
    <row r="93" spans="1:80" ht="20.399999999999999">
      <c r="A93" s="258">
        <v>36</v>
      </c>
      <c r="B93" s="259" t="s">
        <v>2039</v>
      </c>
      <c r="C93" s="260" t="s">
        <v>2040</v>
      </c>
      <c r="D93" s="261" t="s">
        <v>115</v>
      </c>
      <c r="E93" s="262">
        <v>2.02</v>
      </c>
      <c r="F93" s="262">
        <v>0</v>
      </c>
      <c r="G93" s="263">
        <f>E93*F93</f>
        <v>0</v>
      </c>
      <c r="H93" s="264">
        <v>0</v>
      </c>
      <c r="I93" s="265">
        <f>E93*H93</f>
        <v>0</v>
      </c>
      <c r="J93" s="264"/>
      <c r="K93" s="265">
        <f>E93*J93</f>
        <v>0</v>
      </c>
      <c r="O93" s="257">
        <v>2</v>
      </c>
      <c r="AA93" s="232">
        <v>12</v>
      </c>
      <c r="AB93" s="232">
        <v>0</v>
      </c>
      <c r="AC93" s="232">
        <v>36</v>
      </c>
      <c r="AZ93" s="232">
        <v>1</v>
      </c>
      <c r="BA93" s="232">
        <f>IF(AZ93=1,G93,0)</f>
        <v>0</v>
      </c>
      <c r="BB93" s="232">
        <f>IF(AZ93=2,G93,0)</f>
        <v>0</v>
      </c>
      <c r="BC93" s="232">
        <f>IF(AZ93=3,G93,0)</f>
        <v>0</v>
      </c>
      <c r="BD93" s="232">
        <f>IF(AZ93=4,G93,0)</f>
        <v>0</v>
      </c>
      <c r="BE93" s="232">
        <f>IF(AZ93=5,G93,0)</f>
        <v>0</v>
      </c>
      <c r="CA93" s="257">
        <v>12</v>
      </c>
      <c r="CB93" s="257">
        <v>0</v>
      </c>
    </row>
    <row r="94" spans="1:80">
      <c r="A94" s="275"/>
      <c r="B94" s="276" t="s">
        <v>101</v>
      </c>
      <c r="C94" s="277" t="s">
        <v>1887</v>
      </c>
      <c r="D94" s="278"/>
      <c r="E94" s="279"/>
      <c r="F94" s="280"/>
      <c r="G94" s="281">
        <f>SUM(G88:G93)</f>
        <v>0</v>
      </c>
      <c r="H94" s="282"/>
      <c r="I94" s="283">
        <f>SUM(I88:I93)</f>
        <v>0</v>
      </c>
      <c r="J94" s="282"/>
      <c r="K94" s="283">
        <f>SUM(K88:K93)</f>
        <v>0</v>
      </c>
      <c r="O94" s="257">
        <v>4</v>
      </c>
      <c r="BA94" s="284">
        <f>SUM(BA88:BA93)</f>
        <v>0</v>
      </c>
      <c r="BB94" s="284">
        <f>SUM(BB88:BB93)</f>
        <v>0</v>
      </c>
      <c r="BC94" s="284">
        <f>SUM(BC88:BC93)</f>
        <v>0</v>
      </c>
      <c r="BD94" s="284">
        <f>SUM(BD88:BD93)</f>
        <v>0</v>
      </c>
      <c r="BE94" s="284">
        <f>SUM(BE88:BE93)</f>
        <v>0</v>
      </c>
    </row>
    <row r="95" spans="1:80">
      <c r="A95" s="247" t="s">
        <v>97</v>
      </c>
      <c r="B95" s="248" t="s">
        <v>1672</v>
      </c>
      <c r="C95" s="249" t="s">
        <v>2041</v>
      </c>
      <c r="D95" s="250"/>
      <c r="E95" s="251"/>
      <c r="F95" s="251"/>
      <c r="G95" s="252"/>
      <c r="H95" s="253"/>
      <c r="I95" s="254"/>
      <c r="J95" s="255"/>
      <c r="K95" s="256"/>
      <c r="O95" s="257">
        <v>1</v>
      </c>
    </row>
    <row r="96" spans="1:80" ht="20.399999999999999">
      <c r="A96" s="258">
        <v>37</v>
      </c>
      <c r="B96" s="259" t="s">
        <v>2043</v>
      </c>
      <c r="C96" s="260" t="s">
        <v>2044</v>
      </c>
      <c r="D96" s="261" t="s">
        <v>2045</v>
      </c>
      <c r="E96" s="262">
        <v>2</v>
      </c>
      <c r="F96" s="262">
        <v>0</v>
      </c>
      <c r="G96" s="263">
        <f>E96*F96</f>
        <v>0</v>
      </c>
      <c r="H96" s="264">
        <v>0</v>
      </c>
      <c r="I96" s="265">
        <f>E96*H96</f>
        <v>0</v>
      </c>
      <c r="J96" s="264">
        <v>0</v>
      </c>
      <c r="K96" s="265">
        <f>E96*J96</f>
        <v>0</v>
      </c>
      <c r="O96" s="257">
        <v>2</v>
      </c>
      <c r="AA96" s="232">
        <v>1</v>
      </c>
      <c r="AB96" s="232">
        <v>1</v>
      </c>
      <c r="AC96" s="232">
        <v>1</v>
      </c>
      <c r="AZ96" s="232">
        <v>1</v>
      </c>
      <c r="BA96" s="232">
        <f>IF(AZ96=1,G96,0)</f>
        <v>0</v>
      </c>
      <c r="BB96" s="232">
        <f>IF(AZ96=2,G96,0)</f>
        <v>0</v>
      </c>
      <c r="BC96" s="232">
        <f>IF(AZ96=3,G96,0)</f>
        <v>0</v>
      </c>
      <c r="BD96" s="232">
        <f>IF(AZ96=4,G96,0)</f>
        <v>0</v>
      </c>
      <c r="BE96" s="232">
        <f>IF(AZ96=5,G96,0)</f>
        <v>0</v>
      </c>
      <c r="CA96" s="257">
        <v>1</v>
      </c>
      <c r="CB96" s="257">
        <v>1</v>
      </c>
    </row>
    <row r="97" spans="1:80">
      <c r="A97" s="258">
        <v>38</v>
      </c>
      <c r="B97" s="259" t="s">
        <v>2046</v>
      </c>
      <c r="C97" s="260" t="s">
        <v>2047</v>
      </c>
      <c r="D97" s="261" t="s">
        <v>262</v>
      </c>
      <c r="E97" s="262">
        <v>23.3</v>
      </c>
      <c r="F97" s="262">
        <v>0</v>
      </c>
      <c r="G97" s="263">
        <f>E97*F97</f>
        <v>0</v>
      </c>
      <c r="H97" s="264">
        <v>0</v>
      </c>
      <c r="I97" s="265">
        <f>E97*H97</f>
        <v>0</v>
      </c>
      <c r="J97" s="264">
        <v>0</v>
      </c>
      <c r="K97" s="265">
        <f>E97*J97</f>
        <v>0</v>
      </c>
      <c r="O97" s="257">
        <v>2</v>
      </c>
      <c r="AA97" s="232">
        <v>1</v>
      </c>
      <c r="AB97" s="232">
        <v>1</v>
      </c>
      <c r="AC97" s="232">
        <v>1</v>
      </c>
      <c r="AZ97" s="232">
        <v>1</v>
      </c>
      <c r="BA97" s="232">
        <f>IF(AZ97=1,G97,0)</f>
        <v>0</v>
      </c>
      <c r="BB97" s="232">
        <f>IF(AZ97=2,G97,0)</f>
        <v>0</v>
      </c>
      <c r="BC97" s="232">
        <f>IF(AZ97=3,G97,0)</f>
        <v>0</v>
      </c>
      <c r="BD97" s="232">
        <f>IF(AZ97=4,G97,0)</f>
        <v>0</v>
      </c>
      <c r="BE97" s="232">
        <f>IF(AZ97=5,G97,0)</f>
        <v>0</v>
      </c>
      <c r="CA97" s="257">
        <v>1</v>
      </c>
      <c r="CB97" s="257">
        <v>1</v>
      </c>
    </row>
    <row r="98" spans="1:80" ht="20.399999999999999">
      <c r="A98" s="258">
        <v>39</v>
      </c>
      <c r="B98" s="259" t="s">
        <v>2048</v>
      </c>
      <c r="C98" s="260" t="s">
        <v>2049</v>
      </c>
      <c r="D98" s="261" t="s">
        <v>115</v>
      </c>
      <c r="E98" s="262">
        <v>1</v>
      </c>
      <c r="F98" s="262">
        <v>0</v>
      </c>
      <c r="G98" s="263">
        <f>E98*F98</f>
        <v>0</v>
      </c>
      <c r="H98" s="264">
        <v>0</v>
      </c>
      <c r="I98" s="265">
        <f>E98*H98</f>
        <v>0</v>
      </c>
      <c r="J98" s="264"/>
      <c r="K98" s="265">
        <f>E98*J98</f>
        <v>0</v>
      </c>
      <c r="O98" s="257">
        <v>2</v>
      </c>
      <c r="AA98" s="232">
        <v>12</v>
      </c>
      <c r="AB98" s="232">
        <v>0</v>
      </c>
      <c r="AC98" s="232">
        <v>39</v>
      </c>
      <c r="AZ98" s="232">
        <v>1</v>
      </c>
      <c r="BA98" s="232">
        <f>IF(AZ98=1,G98,0)</f>
        <v>0</v>
      </c>
      <c r="BB98" s="232">
        <f>IF(AZ98=2,G98,0)</f>
        <v>0</v>
      </c>
      <c r="BC98" s="232">
        <f>IF(AZ98=3,G98,0)</f>
        <v>0</v>
      </c>
      <c r="BD98" s="232">
        <f>IF(AZ98=4,G98,0)</f>
        <v>0</v>
      </c>
      <c r="BE98" s="232">
        <f>IF(AZ98=5,G98,0)</f>
        <v>0</v>
      </c>
      <c r="CA98" s="257">
        <v>12</v>
      </c>
      <c r="CB98" s="257">
        <v>0</v>
      </c>
    </row>
    <row r="99" spans="1:80" ht="20.399999999999999">
      <c r="A99" s="258">
        <v>40</v>
      </c>
      <c r="B99" s="259" t="s">
        <v>2050</v>
      </c>
      <c r="C99" s="260" t="s">
        <v>2051</v>
      </c>
      <c r="D99" s="261" t="s">
        <v>115</v>
      </c>
      <c r="E99" s="262">
        <v>1</v>
      </c>
      <c r="F99" s="262">
        <v>0</v>
      </c>
      <c r="G99" s="263">
        <f>E99*F99</f>
        <v>0</v>
      </c>
      <c r="H99" s="264">
        <v>0</v>
      </c>
      <c r="I99" s="265">
        <f>E99*H99</f>
        <v>0</v>
      </c>
      <c r="J99" s="264">
        <v>0</v>
      </c>
      <c r="K99" s="265">
        <f>E99*J99</f>
        <v>0</v>
      </c>
      <c r="O99" s="257">
        <v>2</v>
      </c>
      <c r="AA99" s="232">
        <v>2</v>
      </c>
      <c r="AB99" s="232">
        <v>1</v>
      </c>
      <c r="AC99" s="232">
        <v>1</v>
      </c>
      <c r="AZ99" s="232">
        <v>1</v>
      </c>
      <c r="BA99" s="232">
        <f>IF(AZ99=1,G99,0)</f>
        <v>0</v>
      </c>
      <c r="BB99" s="232">
        <f>IF(AZ99=2,G99,0)</f>
        <v>0</v>
      </c>
      <c r="BC99" s="232">
        <f>IF(AZ99=3,G99,0)</f>
        <v>0</v>
      </c>
      <c r="BD99" s="232">
        <f>IF(AZ99=4,G99,0)</f>
        <v>0</v>
      </c>
      <c r="BE99" s="232">
        <f>IF(AZ99=5,G99,0)</f>
        <v>0</v>
      </c>
      <c r="CA99" s="257">
        <v>2</v>
      </c>
      <c r="CB99" s="257">
        <v>1</v>
      </c>
    </row>
    <row r="100" spans="1:80">
      <c r="A100" s="275"/>
      <c r="B100" s="276" t="s">
        <v>101</v>
      </c>
      <c r="C100" s="277" t="s">
        <v>2042</v>
      </c>
      <c r="D100" s="278"/>
      <c r="E100" s="279"/>
      <c r="F100" s="280"/>
      <c r="G100" s="281">
        <f>SUM(G95:G99)</f>
        <v>0</v>
      </c>
      <c r="H100" s="282"/>
      <c r="I100" s="283">
        <f>SUM(I95:I99)</f>
        <v>0</v>
      </c>
      <c r="J100" s="282"/>
      <c r="K100" s="283">
        <f>SUM(K95:K99)</f>
        <v>0</v>
      </c>
      <c r="O100" s="257">
        <v>4</v>
      </c>
      <c r="BA100" s="284">
        <f>SUM(BA95:BA99)</f>
        <v>0</v>
      </c>
      <c r="BB100" s="284">
        <f>SUM(BB95:BB99)</f>
        <v>0</v>
      </c>
      <c r="BC100" s="284">
        <f>SUM(BC95:BC99)</f>
        <v>0</v>
      </c>
      <c r="BD100" s="284">
        <f>SUM(BD95:BD99)</f>
        <v>0</v>
      </c>
      <c r="BE100" s="284">
        <f>SUM(BE95:BE99)</f>
        <v>0</v>
      </c>
    </row>
    <row r="101" spans="1:80">
      <c r="A101" s="247" t="s">
        <v>97</v>
      </c>
      <c r="B101" s="248" t="s">
        <v>1677</v>
      </c>
      <c r="C101" s="249" t="s">
        <v>2052</v>
      </c>
      <c r="D101" s="250"/>
      <c r="E101" s="251"/>
      <c r="F101" s="251"/>
      <c r="G101" s="252"/>
      <c r="H101" s="253"/>
      <c r="I101" s="254"/>
      <c r="J101" s="255"/>
      <c r="K101" s="256"/>
      <c r="O101" s="257">
        <v>1</v>
      </c>
    </row>
    <row r="102" spans="1:80">
      <c r="A102" s="258">
        <v>41</v>
      </c>
      <c r="B102" s="259" t="s">
        <v>2054</v>
      </c>
      <c r="C102" s="260" t="s">
        <v>2055</v>
      </c>
      <c r="D102" s="261" t="s">
        <v>262</v>
      </c>
      <c r="E102" s="262">
        <v>9</v>
      </c>
      <c r="F102" s="262">
        <v>0</v>
      </c>
      <c r="G102" s="263">
        <f>E102*F102</f>
        <v>0</v>
      </c>
      <c r="H102" s="264">
        <v>0</v>
      </c>
      <c r="I102" s="265">
        <f>E102*H102</f>
        <v>0</v>
      </c>
      <c r="J102" s="264">
        <v>0</v>
      </c>
      <c r="K102" s="265">
        <f>E102*J102</f>
        <v>0</v>
      </c>
      <c r="O102" s="257">
        <v>2</v>
      </c>
      <c r="AA102" s="232">
        <v>1</v>
      </c>
      <c r="AB102" s="232">
        <v>1</v>
      </c>
      <c r="AC102" s="232">
        <v>1</v>
      </c>
      <c r="AZ102" s="232">
        <v>1</v>
      </c>
      <c r="BA102" s="232">
        <f>IF(AZ102=1,G102,0)</f>
        <v>0</v>
      </c>
      <c r="BB102" s="232">
        <f>IF(AZ102=2,G102,0)</f>
        <v>0</v>
      </c>
      <c r="BC102" s="232">
        <f>IF(AZ102=3,G102,0)</f>
        <v>0</v>
      </c>
      <c r="BD102" s="232">
        <f>IF(AZ102=4,G102,0)</f>
        <v>0</v>
      </c>
      <c r="BE102" s="232">
        <f>IF(AZ102=5,G102,0)</f>
        <v>0</v>
      </c>
      <c r="CA102" s="257">
        <v>1</v>
      </c>
      <c r="CB102" s="257">
        <v>1</v>
      </c>
    </row>
    <row r="103" spans="1:80" ht="20.399999999999999">
      <c r="A103" s="258">
        <v>42</v>
      </c>
      <c r="B103" s="259" t="s">
        <v>2056</v>
      </c>
      <c r="C103" s="260" t="s">
        <v>2057</v>
      </c>
      <c r="D103" s="261" t="s">
        <v>262</v>
      </c>
      <c r="E103" s="262">
        <v>9</v>
      </c>
      <c r="F103" s="262">
        <v>0</v>
      </c>
      <c r="G103" s="263">
        <f>E103*F103</f>
        <v>0</v>
      </c>
      <c r="H103" s="264">
        <v>0</v>
      </c>
      <c r="I103" s="265">
        <f>E103*H103</f>
        <v>0</v>
      </c>
      <c r="J103" s="264">
        <v>0</v>
      </c>
      <c r="K103" s="265">
        <f>E103*J103</f>
        <v>0</v>
      </c>
      <c r="O103" s="257">
        <v>2</v>
      </c>
      <c r="AA103" s="232">
        <v>1</v>
      </c>
      <c r="AB103" s="232">
        <v>1</v>
      </c>
      <c r="AC103" s="232">
        <v>1</v>
      </c>
      <c r="AZ103" s="232">
        <v>1</v>
      </c>
      <c r="BA103" s="232">
        <f>IF(AZ103=1,G103,0)</f>
        <v>0</v>
      </c>
      <c r="BB103" s="232">
        <f>IF(AZ103=2,G103,0)</f>
        <v>0</v>
      </c>
      <c r="BC103" s="232">
        <f>IF(AZ103=3,G103,0)</f>
        <v>0</v>
      </c>
      <c r="BD103" s="232">
        <f>IF(AZ103=4,G103,0)</f>
        <v>0</v>
      </c>
      <c r="BE103" s="232">
        <f>IF(AZ103=5,G103,0)</f>
        <v>0</v>
      </c>
      <c r="CA103" s="257">
        <v>1</v>
      </c>
      <c r="CB103" s="257">
        <v>1</v>
      </c>
    </row>
    <row r="104" spans="1:80" ht="20.399999999999999">
      <c r="A104" s="258">
        <v>43</v>
      </c>
      <c r="B104" s="259" t="s">
        <v>2058</v>
      </c>
      <c r="C104" s="260" t="s">
        <v>2059</v>
      </c>
      <c r="D104" s="261" t="s">
        <v>262</v>
      </c>
      <c r="E104" s="262">
        <v>9</v>
      </c>
      <c r="F104" s="262">
        <v>0</v>
      </c>
      <c r="G104" s="263">
        <f>E104*F104</f>
        <v>0</v>
      </c>
      <c r="H104" s="264">
        <v>0</v>
      </c>
      <c r="I104" s="265">
        <f>E104*H104</f>
        <v>0</v>
      </c>
      <c r="J104" s="264">
        <v>0</v>
      </c>
      <c r="K104" s="265">
        <f>E104*J104</f>
        <v>0</v>
      </c>
      <c r="O104" s="257">
        <v>2</v>
      </c>
      <c r="AA104" s="232">
        <v>1</v>
      </c>
      <c r="AB104" s="232">
        <v>1</v>
      </c>
      <c r="AC104" s="232">
        <v>1</v>
      </c>
      <c r="AZ104" s="232">
        <v>1</v>
      </c>
      <c r="BA104" s="232">
        <f>IF(AZ104=1,G104,0)</f>
        <v>0</v>
      </c>
      <c r="BB104" s="232">
        <f>IF(AZ104=2,G104,0)</f>
        <v>0</v>
      </c>
      <c r="BC104" s="232">
        <f>IF(AZ104=3,G104,0)</f>
        <v>0</v>
      </c>
      <c r="BD104" s="232">
        <f>IF(AZ104=4,G104,0)</f>
        <v>0</v>
      </c>
      <c r="BE104" s="232">
        <f>IF(AZ104=5,G104,0)</f>
        <v>0</v>
      </c>
      <c r="CA104" s="257">
        <v>1</v>
      </c>
      <c r="CB104" s="257">
        <v>1</v>
      </c>
    </row>
    <row r="105" spans="1:80">
      <c r="A105" s="266"/>
      <c r="B105" s="269"/>
      <c r="C105" s="325" t="s">
        <v>2060</v>
      </c>
      <c r="D105" s="326"/>
      <c r="E105" s="270">
        <v>8</v>
      </c>
      <c r="F105" s="271"/>
      <c r="G105" s="272"/>
      <c r="H105" s="273"/>
      <c r="I105" s="267"/>
      <c r="J105" s="274"/>
      <c r="K105" s="267"/>
      <c r="M105" s="268" t="s">
        <v>2060</v>
      </c>
      <c r="O105" s="257"/>
    </row>
    <row r="106" spans="1:80">
      <c r="A106" s="266"/>
      <c r="B106" s="269"/>
      <c r="C106" s="325" t="s">
        <v>2061</v>
      </c>
      <c r="D106" s="326"/>
      <c r="E106" s="270">
        <v>1</v>
      </c>
      <c r="F106" s="271"/>
      <c r="G106" s="272"/>
      <c r="H106" s="273"/>
      <c r="I106" s="267"/>
      <c r="J106" s="274"/>
      <c r="K106" s="267"/>
      <c r="M106" s="268" t="s">
        <v>2061</v>
      </c>
      <c r="O106" s="257"/>
    </row>
    <row r="107" spans="1:80">
      <c r="A107" s="275"/>
      <c r="B107" s="276" t="s">
        <v>101</v>
      </c>
      <c r="C107" s="277" t="s">
        <v>2053</v>
      </c>
      <c r="D107" s="278"/>
      <c r="E107" s="279"/>
      <c r="F107" s="280"/>
      <c r="G107" s="281">
        <f>SUM(G101:G106)</f>
        <v>0</v>
      </c>
      <c r="H107" s="282"/>
      <c r="I107" s="283">
        <f>SUM(I101:I106)</f>
        <v>0</v>
      </c>
      <c r="J107" s="282"/>
      <c r="K107" s="283">
        <f>SUM(K101:K106)</f>
        <v>0</v>
      </c>
      <c r="O107" s="257">
        <v>4</v>
      </c>
      <c r="BA107" s="284">
        <f>SUM(BA101:BA106)</f>
        <v>0</v>
      </c>
      <c r="BB107" s="284">
        <f>SUM(BB101:BB106)</f>
        <v>0</v>
      </c>
      <c r="BC107" s="284">
        <f>SUM(BC101:BC106)</f>
        <v>0</v>
      </c>
      <c r="BD107" s="284">
        <f>SUM(BD101:BD106)</f>
        <v>0</v>
      </c>
      <c r="BE107" s="284">
        <f>SUM(BE101:BE106)</f>
        <v>0</v>
      </c>
    </row>
    <row r="108" spans="1:80">
      <c r="A108" s="247" t="s">
        <v>97</v>
      </c>
      <c r="B108" s="248" t="s">
        <v>2062</v>
      </c>
      <c r="C108" s="249" t="s">
        <v>2063</v>
      </c>
      <c r="D108" s="250"/>
      <c r="E108" s="251"/>
      <c r="F108" s="251"/>
      <c r="G108" s="252"/>
      <c r="H108" s="253"/>
      <c r="I108" s="254"/>
      <c r="J108" s="255"/>
      <c r="K108" s="256"/>
      <c r="O108" s="257">
        <v>1</v>
      </c>
    </row>
    <row r="109" spans="1:80" ht="20.399999999999999">
      <c r="A109" s="258">
        <v>44</v>
      </c>
      <c r="B109" s="259" t="s">
        <v>2065</v>
      </c>
      <c r="C109" s="260" t="s">
        <v>2066</v>
      </c>
      <c r="D109" s="261" t="s">
        <v>153</v>
      </c>
      <c r="E109" s="262">
        <v>3.5640000000000001</v>
      </c>
      <c r="F109" s="262">
        <v>0</v>
      </c>
      <c r="G109" s="263">
        <f>E109*F109</f>
        <v>0</v>
      </c>
      <c r="H109" s="264">
        <v>0</v>
      </c>
      <c r="I109" s="265">
        <f>E109*H109</f>
        <v>0</v>
      </c>
      <c r="J109" s="264">
        <v>0</v>
      </c>
      <c r="K109" s="265">
        <f>E109*J109</f>
        <v>0</v>
      </c>
      <c r="O109" s="257">
        <v>2</v>
      </c>
      <c r="AA109" s="232">
        <v>1</v>
      </c>
      <c r="AB109" s="232">
        <v>10</v>
      </c>
      <c r="AC109" s="232">
        <v>10</v>
      </c>
      <c r="AZ109" s="232">
        <v>1</v>
      </c>
      <c r="BA109" s="232">
        <f>IF(AZ109=1,G109,0)</f>
        <v>0</v>
      </c>
      <c r="BB109" s="232">
        <f>IF(AZ109=2,G109,0)</f>
        <v>0</v>
      </c>
      <c r="BC109" s="232">
        <f>IF(AZ109=3,G109,0)</f>
        <v>0</v>
      </c>
      <c r="BD109" s="232">
        <f>IF(AZ109=4,G109,0)</f>
        <v>0</v>
      </c>
      <c r="BE109" s="232">
        <f>IF(AZ109=5,G109,0)</f>
        <v>0</v>
      </c>
      <c r="CA109" s="257">
        <v>1</v>
      </c>
      <c r="CB109" s="257">
        <v>10</v>
      </c>
    </row>
    <row r="110" spans="1:80">
      <c r="A110" s="266"/>
      <c r="B110" s="269"/>
      <c r="C110" s="325" t="s">
        <v>2067</v>
      </c>
      <c r="D110" s="326"/>
      <c r="E110" s="270">
        <v>0</v>
      </c>
      <c r="F110" s="271"/>
      <c r="G110" s="272"/>
      <c r="H110" s="273"/>
      <c r="I110" s="267"/>
      <c r="J110" s="274"/>
      <c r="K110" s="267"/>
      <c r="M110" s="268" t="s">
        <v>2067</v>
      </c>
      <c r="O110" s="257"/>
    </row>
    <row r="111" spans="1:80">
      <c r="A111" s="266"/>
      <c r="B111" s="269"/>
      <c r="C111" s="325" t="s">
        <v>2068</v>
      </c>
      <c r="D111" s="326"/>
      <c r="E111" s="270">
        <v>3.5640000000000001</v>
      </c>
      <c r="F111" s="271"/>
      <c r="G111" s="272"/>
      <c r="H111" s="273"/>
      <c r="I111" s="267"/>
      <c r="J111" s="274"/>
      <c r="K111" s="267"/>
      <c r="M111" s="268" t="s">
        <v>2068</v>
      </c>
      <c r="O111" s="257"/>
    </row>
    <row r="112" spans="1:80" ht="20.399999999999999">
      <c r="A112" s="258">
        <v>45</v>
      </c>
      <c r="B112" s="259" t="s">
        <v>2069</v>
      </c>
      <c r="C112" s="260" t="s">
        <v>2070</v>
      </c>
      <c r="D112" s="261" t="s">
        <v>153</v>
      </c>
      <c r="E112" s="262">
        <v>32.076000000000001</v>
      </c>
      <c r="F112" s="262">
        <v>0</v>
      </c>
      <c r="G112" s="263">
        <f>E112*F112</f>
        <v>0</v>
      </c>
      <c r="H112" s="264">
        <v>0</v>
      </c>
      <c r="I112" s="265">
        <f>E112*H112</f>
        <v>0</v>
      </c>
      <c r="J112" s="264">
        <v>0</v>
      </c>
      <c r="K112" s="265">
        <f>E112*J112</f>
        <v>0</v>
      </c>
      <c r="O112" s="257">
        <v>2</v>
      </c>
      <c r="AA112" s="232">
        <v>1</v>
      </c>
      <c r="AB112" s="232">
        <v>10</v>
      </c>
      <c r="AC112" s="232">
        <v>10</v>
      </c>
      <c r="AZ112" s="232">
        <v>1</v>
      </c>
      <c r="BA112" s="232">
        <f>IF(AZ112=1,G112,0)</f>
        <v>0</v>
      </c>
      <c r="BB112" s="232">
        <f>IF(AZ112=2,G112,0)</f>
        <v>0</v>
      </c>
      <c r="BC112" s="232">
        <f>IF(AZ112=3,G112,0)</f>
        <v>0</v>
      </c>
      <c r="BD112" s="232">
        <f>IF(AZ112=4,G112,0)</f>
        <v>0</v>
      </c>
      <c r="BE112" s="232">
        <f>IF(AZ112=5,G112,0)</f>
        <v>0</v>
      </c>
      <c r="CA112" s="257">
        <v>1</v>
      </c>
      <c r="CB112" s="257">
        <v>10</v>
      </c>
    </row>
    <row r="113" spans="1:80">
      <c r="A113" s="266"/>
      <c r="B113" s="269"/>
      <c r="C113" s="325" t="s">
        <v>2067</v>
      </c>
      <c r="D113" s="326"/>
      <c r="E113" s="270">
        <v>0</v>
      </c>
      <c r="F113" s="271"/>
      <c r="G113" s="272"/>
      <c r="H113" s="273"/>
      <c r="I113" s="267"/>
      <c r="J113" s="274"/>
      <c r="K113" s="267"/>
      <c r="M113" s="268" t="s">
        <v>2067</v>
      </c>
      <c r="O113" s="257"/>
    </row>
    <row r="114" spans="1:80">
      <c r="A114" s="266"/>
      <c r="B114" s="269"/>
      <c r="C114" s="325" t="s">
        <v>2071</v>
      </c>
      <c r="D114" s="326"/>
      <c r="E114" s="270">
        <v>32.076000000000001</v>
      </c>
      <c r="F114" s="271"/>
      <c r="G114" s="272"/>
      <c r="H114" s="273"/>
      <c r="I114" s="267"/>
      <c r="J114" s="274"/>
      <c r="K114" s="267"/>
      <c r="M114" s="268" t="s">
        <v>2071</v>
      </c>
      <c r="O114" s="257"/>
    </row>
    <row r="115" spans="1:80">
      <c r="A115" s="258">
        <v>46</v>
      </c>
      <c r="B115" s="259" t="s">
        <v>2072</v>
      </c>
      <c r="C115" s="260" t="s">
        <v>2073</v>
      </c>
      <c r="D115" s="261" t="s">
        <v>153</v>
      </c>
      <c r="E115" s="262">
        <v>3.5640000000000001</v>
      </c>
      <c r="F115" s="262">
        <v>0</v>
      </c>
      <c r="G115" s="263">
        <f>E115*F115</f>
        <v>0</v>
      </c>
      <c r="H115" s="264">
        <v>0</v>
      </c>
      <c r="I115" s="265">
        <f>E115*H115</f>
        <v>0</v>
      </c>
      <c r="J115" s="264">
        <v>0</v>
      </c>
      <c r="K115" s="265">
        <f>E115*J115</f>
        <v>0</v>
      </c>
      <c r="O115" s="257">
        <v>2</v>
      </c>
      <c r="AA115" s="232">
        <v>1</v>
      </c>
      <c r="AB115" s="232">
        <v>10</v>
      </c>
      <c r="AC115" s="232">
        <v>10</v>
      </c>
      <c r="AZ115" s="232">
        <v>1</v>
      </c>
      <c r="BA115" s="232">
        <f>IF(AZ115=1,G115,0)</f>
        <v>0</v>
      </c>
      <c r="BB115" s="232">
        <f>IF(AZ115=2,G115,0)</f>
        <v>0</v>
      </c>
      <c r="BC115" s="232">
        <f>IF(AZ115=3,G115,0)</f>
        <v>0</v>
      </c>
      <c r="BD115" s="232">
        <f>IF(AZ115=4,G115,0)</f>
        <v>0</v>
      </c>
      <c r="BE115" s="232">
        <f>IF(AZ115=5,G115,0)</f>
        <v>0</v>
      </c>
      <c r="CA115" s="257">
        <v>1</v>
      </c>
      <c r="CB115" s="257">
        <v>10</v>
      </c>
    </row>
    <row r="116" spans="1:80">
      <c r="A116" s="266"/>
      <c r="B116" s="269"/>
      <c r="C116" s="325" t="s">
        <v>2067</v>
      </c>
      <c r="D116" s="326"/>
      <c r="E116" s="270">
        <v>0</v>
      </c>
      <c r="F116" s="271"/>
      <c r="G116" s="272"/>
      <c r="H116" s="273"/>
      <c r="I116" s="267"/>
      <c r="J116" s="274"/>
      <c r="K116" s="267"/>
      <c r="M116" s="268" t="s">
        <v>2067</v>
      </c>
      <c r="O116" s="257"/>
    </row>
    <row r="117" spans="1:80">
      <c r="A117" s="266"/>
      <c r="B117" s="269"/>
      <c r="C117" s="325" t="s">
        <v>2074</v>
      </c>
      <c r="D117" s="326"/>
      <c r="E117" s="270">
        <v>3.5640000000000001</v>
      </c>
      <c r="F117" s="271"/>
      <c r="G117" s="272"/>
      <c r="H117" s="273"/>
      <c r="I117" s="267"/>
      <c r="J117" s="274"/>
      <c r="K117" s="267"/>
      <c r="M117" s="268" t="s">
        <v>2074</v>
      </c>
      <c r="O117" s="257"/>
    </row>
    <row r="118" spans="1:80">
      <c r="A118" s="275"/>
      <c r="B118" s="276" t="s">
        <v>101</v>
      </c>
      <c r="C118" s="277" t="s">
        <v>2064</v>
      </c>
      <c r="D118" s="278"/>
      <c r="E118" s="279"/>
      <c r="F118" s="280"/>
      <c r="G118" s="281">
        <f>SUM(G108:G117)</f>
        <v>0</v>
      </c>
      <c r="H118" s="282"/>
      <c r="I118" s="283">
        <f>SUM(I108:I117)</f>
        <v>0</v>
      </c>
      <c r="J118" s="282"/>
      <c r="K118" s="283">
        <f>SUM(K108:K117)</f>
        <v>0</v>
      </c>
      <c r="O118" s="257">
        <v>4</v>
      </c>
      <c r="BA118" s="284">
        <f>SUM(BA108:BA117)</f>
        <v>0</v>
      </c>
      <c r="BB118" s="284">
        <f>SUM(BB108:BB117)</f>
        <v>0</v>
      </c>
      <c r="BC118" s="284">
        <f>SUM(BC108:BC117)</f>
        <v>0</v>
      </c>
      <c r="BD118" s="284">
        <f>SUM(BD108:BD117)</f>
        <v>0</v>
      </c>
      <c r="BE118" s="284">
        <f>SUM(BE108:BE117)</f>
        <v>0</v>
      </c>
    </row>
    <row r="119" spans="1:80">
      <c r="A119" s="247" t="s">
        <v>97</v>
      </c>
      <c r="B119" s="248" t="s">
        <v>456</v>
      </c>
      <c r="C119" s="249" t="s">
        <v>457</v>
      </c>
      <c r="D119" s="250"/>
      <c r="E119" s="251"/>
      <c r="F119" s="251"/>
      <c r="G119" s="252"/>
      <c r="H119" s="253"/>
      <c r="I119" s="254"/>
      <c r="J119" s="255"/>
      <c r="K119" s="256"/>
      <c r="O119" s="257">
        <v>1</v>
      </c>
    </row>
    <row r="120" spans="1:80">
      <c r="A120" s="258">
        <v>47</v>
      </c>
      <c r="B120" s="259" t="s">
        <v>1837</v>
      </c>
      <c r="C120" s="260" t="s">
        <v>1838</v>
      </c>
      <c r="D120" s="261" t="s">
        <v>153</v>
      </c>
      <c r="E120" s="262">
        <v>27.865300000000001</v>
      </c>
      <c r="F120" s="262">
        <v>0</v>
      </c>
      <c r="G120" s="263">
        <f>E120*F120</f>
        <v>0</v>
      </c>
      <c r="H120" s="264">
        <v>0</v>
      </c>
      <c r="I120" s="265">
        <f>E120*H120</f>
        <v>0</v>
      </c>
      <c r="J120" s="264">
        <v>0</v>
      </c>
      <c r="K120" s="265">
        <f>E120*J120</f>
        <v>0</v>
      </c>
      <c r="O120" s="257">
        <v>2</v>
      </c>
      <c r="AA120" s="232">
        <v>1</v>
      </c>
      <c r="AB120" s="232">
        <v>1</v>
      </c>
      <c r="AC120" s="232">
        <v>1</v>
      </c>
      <c r="AZ120" s="232">
        <v>1</v>
      </c>
      <c r="BA120" s="232">
        <f>IF(AZ120=1,G120,0)</f>
        <v>0</v>
      </c>
      <c r="BB120" s="232">
        <f>IF(AZ120=2,G120,0)</f>
        <v>0</v>
      </c>
      <c r="BC120" s="232">
        <f>IF(AZ120=3,G120,0)</f>
        <v>0</v>
      </c>
      <c r="BD120" s="232">
        <f>IF(AZ120=4,G120,0)</f>
        <v>0</v>
      </c>
      <c r="BE120" s="232">
        <f>IF(AZ120=5,G120,0)</f>
        <v>0</v>
      </c>
      <c r="CA120" s="257">
        <v>1</v>
      </c>
      <c r="CB120" s="257">
        <v>1</v>
      </c>
    </row>
    <row r="121" spans="1:80">
      <c r="A121" s="266"/>
      <c r="B121" s="269"/>
      <c r="C121" s="325" t="s">
        <v>2075</v>
      </c>
      <c r="D121" s="326"/>
      <c r="E121" s="270">
        <v>0</v>
      </c>
      <c r="F121" s="271"/>
      <c r="G121" s="272"/>
      <c r="H121" s="273"/>
      <c r="I121" s="267"/>
      <c r="J121" s="274"/>
      <c r="K121" s="267"/>
      <c r="M121" s="268" t="s">
        <v>2075</v>
      </c>
      <c r="O121" s="257"/>
    </row>
    <row r="122" spans="1:80">
      <c r="A122" s="266"/>
      <c r="B122" s="269"/>
      <c r="C122" s="325" t="s">
        <v>2076</v>
      </c>
      <c r="D122" s="326"/>
      <c r="E122" s="270">
        <v>27.865300000000001</v>
      </c>
      <c r="F122" s="271"/>
      <c r="G122" s="272"/>
      <c r="H122" s="273"/>
      <c r="I122" s="267"/>
      <c r="J122" s="274"/>
      <c r="K122" s="267"/>
      <c r="M122" s="268" t="s">
        <v>2076</v>
      </c>
      <c r="O122" s="257"/>
    </row>
    <row r="123" spans="1:80">
      <c r="A123" s="275"/>
      <c r="B123" s="276" t="s">
        <v>101</v>
      </c>
      <c r="C123" s="277" t="s">
        <v>458</v>
      </c>
      <c r="D123" s="278"/>
      <c r="E123" s="279"/>
      <c r="F123" s="280"/>
      <c r="G123" s="281">
        <f>SUM(G119:G122)</f>
        <v>0</v>
      </c>
      <c r="H123" s="282"/>
      <c r="I123" s="283">
        <f>SUM(I119:I122)</f>
        <v>0</v>
      </c>
      <c r="J123" s="282"/>
      <c r="K123" s="283">
        <f>SUM(K119:K122)</f>
        <v>0</v>
      </c>
      <c r="O123" s="257">
        <v>4</v>
      </c>
      <c r="BA123" s="284">
        <f>SUM(BA119:BA122)</f>
        <v>0</v>
      </c>
      <c r="BB123" s="284">
        <f>SUM(BB119:BB122)</f>
        <v>0</v>
      </c>
      <c r="BC123" s="284">
        <f>SUM(BC119:BC122)</f>
        <v>0</v>
      </c>
      <c r="BD123" s="284">
        <f>SUM(BD119:BD122)</f>
        <v>0</v>
      </c>
      <c r="BE123" s="284">
        <f>SUM(BE119:BE122)</f>
        <v>0</v>
      </c>
    </row>
    <row r="124" spans="1:80">
      <c r="E124" s="232"/>
    </row>
    <row r="125" spans="1:80">
      <c r="E125" s="232"/>
    </row>
    <row r="126" spans="1:80">
      <c r="E126" s="232"/>
    </row>
    <row r="127" spans="1:80">
      <c r="E127" s="232"/>
    </row>
    <row r="128" spans="1:80">
      <c r="E128" s="232"/>
    </row>
    <row r="129" spans="5:5">
      <c r="E129" s="232"/>
    </row>
    <row r="130" spans="5:5">
      <c r="E130" s="232"/>
    </row>
    <row r="131" spans="5:5">
      <c r="E131" s="232"/>
    </row>
    <row r="132" spans="5:5">
      <c r="E132" s="232"/>
    </row>
    <row r="133" spans="5:5">
      <c r="E133" s="232"/>
    </row>
    <row r="134" spans="5:5">
      <c r="E134" s="232"/>
    </row>
    <row r="135" spans="5:5">
      <c r="E135" s="232"/>
    </row>
    <row r="136" spans="5:5">
      <c r="E136" s="232"/>
    </row>
    <row r="137" spans="5:5">
      <c r="E137" s="232"/>
    </row>
    <row r="138" spans="5:5">
      <c r="E138" s="232"/>
    </row>
    <row r="139" spans="5:5">
      <c r="E139" s="232"/>
    </row>
    <row r="140" spans="5:5">
      <c r="E140" s="232"/>
    </row>
    <row r="141" spans="5:5">
      <c r="E141" s="232"/>
    </row>
    <row r="142" spans="5:5">
      <c r="E142" s="232"/>
    </row>
    <row r="143" spans="5:5">
      <c r="E143" s="232"/>
    </row>
    <row r="144" spans="5:5">
      <c r="E144" s="232"/>
    </row>
    <row r="145" spans="1:7">
      <c r="E145" s="232"/>
    </row>
    <row r="146" spans="1:7">
      <c r="E146" s="232"/>
    </row>
    <row r="147" spans="1:7">
      <c r="A147" s="274"/>
      <c r="B147" s="274"/>
      <c r="C147" s="274"/>
      <c r="D147" s="274"/>
      <c r="E147" s="274"/>
      <c r="F147" s="274"/>
      <c r="G147" s="274"/>
    </row>
    <row r="148" spans="1:7">
      <c r="A148" s="274"/>
      <c r="B148" s="274"/>
      <c r="C148" s="274"/>
      <c r="D148" s="274"/>
      <c r="E148" s="274"/>
      <c r="F148" s="274"/>
      <c r="G148" s="274"/>
    </row>
    <row r="149" spans="1:7">
      <c r="A149" s="274"/>
      <c r="B149" s="274"/>
      <c r="C149" s="274"/>
      <c r="D149" s="274"/>
      <c r="E149" s="274"/>
      <c r="F149" s="274"/>
      <c r="G149" s="274"/>
    </row>
    <row r="150" spans="1:7">
      <c r="A150" s="274"/>
      <c r="B150" s="274"/>
      <c r="C150" s="274"/>
      <c r="D150" s="274"/>
      <c r="E150" s="274"/>
      <c r="F150" s="274"/>
      <c r="G150" s="274"/>
    </row>
    <row r="151" spans="1:7">
      <c r="E151" s="232"/>
    </row>
    <row r="152" spans="1:7">
      <c r="E152" s="232"/>
    </row>
    <row r="153" spans="1:7">
      <c r="E153" s="232"/>
    </row>
    <row r="154" spans="1:7">
      <c r="E154" s="232"/>
    </row>
    <row r="155" spans="1:7">
      <c r="E155" s="232"/>
    </row>
    <row r="156" spans="1:7">
      <c r="E156" s="232"/>
    </row>
    <row r="157" spans="1:7">
      <c r="E157" s="232"/>
    </row>
    <row r="158" spans="1:7">
      <c r="E158" s="232"/>
    </row>
    <row r="159" spans="1:7">
      <c r="E159" s="232"/>
    </row>
    <row r="160" spans="1:7">
      <c r="E160" s="232"/>
    </row>
    <row r="161" spans="5:5">
      <c r="E161" s="232"/>
    </row>
    <row r="162" spans="5:5">
      <c r="E162" s="232"/>
    </row>
    <row r="163" spans="5:5">
      <c r="E163" s="232"/>
    </row>
    <row r="164" spans="5:5">
      <c r="E164" s="232"/>
    </row>
    <row r="165" spans="5:5">
      <c r="E165" s="232"/>
    </row>
    <row r="166" spans="5:5">
      <c r="E166" s="232"/>
    </row>
    <row r="167" spans="5:5">
      <c r="E167" s="232"/>
    </row>
    <row r="168" spans="5:5">
      <c r="E168" s="232"/>
    </row>
    <row r="169" spans="5:5">
      <c r="E169" s="232"/>
    </row>
    <row r="170" spans="5:5">
      <c r="E170" s="232"/>
    </row>
    <row r="171" spans="5:5">
      <c r="E171" s="232"/>
    </row>
    <row r="172" spans="5:5">
      <c r="E172" s="232"/>
    </row>
    <row r="173" spans="5:5">
      <c r="E173" s="232"/>
    </row>
    <row r="174" spans="5:5">
      <c r="E174" s="232"/>
    </row>
    <row r="175" spans="5:5">
      <c r="E175" s="232"/>
    </row>
    <row r="176" spans="5:5">
      <c r="E176" s="232"/>
    </row>
    <row r="177" spans="1:7">
      <c r="E177" s="232"/>
    </row>
    <row r="178" spans="1:7">
      <c r="E178" s="232"/>
    </row>
    <row r="179" spans="1:7">
      <c r="E179" s="232"/>
    </row>
    <row r="180" spans="1:7">
      <c r="E180" s="232"/>
    </row>
    <row r="181" spans="1:7">
      <c r="E181" s="232"/>
    </row>
    <row r="182" spans="1:7">
      <c r="A182" s="285"/>
      <c r="B182" s="285"/>
    </row>
    <row r="183" spans="1:7">
      <c r="A183" s="274"/>
      <c r="B183" s="274"/>
      <c r="C183" s="286"/>
      <c r="D183" s="286"/>
      <c r="E183" s="287"/>
      <c r="F183" s="286"/>
      <c r="G183" s="288"/>
    </row>
    <row r="184" spans="1:7">
      <c r="A184" s="289"/>
      <c r="B184" s="289"/>
      <c r="C184" s="274"/>
      <c r="D184" s="274"/>
      <c r="E184" s="290"/>
      <c r="F184" s="274"/>
      <c r="G184" s="274"/>
    </row>
    <row r="185" spans="1:7">
      <c r="A185" s="274"/>
      <c r="B185" s="274"/>
      <c r="C185" s="274"/>
      <c r="D185" s="274"/>
      <c r="E185" s="290"/>
      <c r="F185" s="274"/>
      <c r="G185" s="274"/>
    </row>
    <row r="186" spans="1:7">
      <c r="A186" s="274"/>
      <c r="B186" s="274"/>
      <c r="C186" s="274"/>
      <c r="D186" s="274"/>
      <c r="E186" s="290"/>
      <c r="F186" s="274"/>
      <c r="G186" s="274"/>
    </row>
    <row r="187" spans="1:7">
      <c r="A187" s="274"/>
      <c r="B187" s="274"/>
      <c r="C187" s="274"/>
      <c r="D187" s="274"/>
      <c r="E187" s="290"/>
      <c r="F187" s="274"/>
      <c r="G187" s="274"/>
    </row>
    <row r="188" spans="1:7">
      <c r="A188" s="274"/>
      <c r="B188" s="274"/>
      <c r="C188" s="274"/>
      <c r="D188" s="274"/>
      <c r="E188" s="290"/>
      <c r="F188" s="274"/>
      <c r="G188" s="274"/>
    </row>
    <row r="189" spans="1:7">
      <c r="A189" s="274"/>
      <c r="B189" s="274"/>
      <c r="C189" s="274"/>
      <c r="D189" s="274"/>
      <c r="E189" s="290"/>
      <c r="F189" s="274"/>
      <c r="G189" s="274"/>
    </row>
    <row r="190" spans="1:7">
      <c r="A190" s="274"/>
      <c r="B190" s="274"/>
      <c r="C190" s="274"/>
      <c r="D190" s="274"/>
      <c r="E190" s="290"/>
      <c r="F190" s="274"/>
      <c r="G190" s="274"/>
    </row>
    <row r="191" spans="1:7">
      <c r="A191" s="274"/>
      <c r="B191" s="274"/>
      <c r="C191" s="274"/>
      <c r="D191" s="274"/>
      <c r="E191" s="290"/>
      <c r="F191" s="274"/>
      <c r="G191" s="274"/>
    </row>
    <row r="192" spans="1:7">
      <c r="A192" s="274"/>
      <c r="B192" s="274"/>
      <c r="C192" s="274"/>
      <c r="D192" s="274"/>
      <c r="E192" s="290"/>
      <c r="F192" s="274"/>
      <c r="G192" s="274"/>
    </row>
    <row r="193" spans="1:7">
      <c r="A193" s="274"/>
      <c r="B193" s="274"/>
      <c r="C193" s="274"/>
      <c r="D193" s="274"/>
      <c r="E193" s="290"/>
      <c r="F193" s="274"/>
      <c r="G193" s="274"/>
    </row>
    <row r="194" spans="1:7">
      <c r="A194" s="274"/>
      <c r="B194" s="274"/>
      <c r="C194" s="274"/>
      <c r="D194" s="274"/>
      <c r="E194" s="290"/>
      <c r="F194" s="274"/>
      <c r="G194" s="274"/>
    </row>
    <row r="195" spans="1:7">
      <c r="A195" s="274"/>
      <c r="B195" s="274"/>
      <c r="C195" s="274"/>
      <c r="D195" s="274"/>
      <c r="E195" s="290"/>
      <c r="F195" s="274"/>
      <c r="G195" s="274"/>
    </row>
    <row r="196" spans="1:7">
      <c r="A196" s="274"/>
      <c r="B196" s="274"/>
      <c r="C196" s="274"/>
      <c r="D196" s="274"/>
      <c r="E196" s="290"/>
      <c r="F196" s="274"/>
      <c r="G196" s="274"/>
    </row>
  </sheetData>
  <mergeCells count="54">
    <mergeCell ref="C121:D121"/>
    <mergeCell ref="C122:D122"/>
    <mergeCell ref="C110:D110"/>
    <mergeCell ref="C111:D111"/>
    <mergeCell ref="C113:D113"/>
    <mergeCell ref="C114:D114"/>
    <mergeCell ref="C116:D116"/>
    <mergeCell ref="C117:D117"/>
    <mergeCell ref="C105:D105"/>
    <mergeCell ref="C106:D106"/>
    <mergeCell ref="C92:D92"/>
    <mergeCell ref="C73:D73"/>
    <mergeCell ref="C77:D77"/>
    <mergeCell ref="C78:D78"/>
    <mergeCell ref="C80:D80"/>
    <mergeCell ref="C81:D81"/>
    <mergeCell ref="C69:D69"/>
    <mergeCell ref="C42:D42"/>
    <mergeCell ref="C43:D43"/>
    <mergeCell ref="C45:D45"/>
    <mergeCell ref="C47:D47"/>
    <mergeCell ref="C50:D50"/>
    <mergeCell ref="C56:D56"/>
    <mergeCell ref="C58:D58"/>
    <mergeCell ref="C60:D60"/>
    <mergeCell ref="C64:D64"/>
    <mergeCell ref="C65:D65"/>
    <mergeCell ref="C68:D68"/>
    <mergeCell ref="C41:D41"/>
    <mergeCell ref="C28:D28"/>
    <mergeCell ref="C29:D29"/>
    <mergeCell ref="C30:D30"/>
    <mergeCell ref="C31:D31"/>
    <mergeCell ref="C32:D32"/>
    <mergeCell ref="C35:D35"/>
    <mergeCell ref="C36:D36"/>
    <mergeCell ref="C37:D37"/>
    <mergeCell ref="C38:D38"/>
    <mergeCell ref="C39:D39"/>
    <mergeCell ref="C40:D40"/>
    <mergeCell ref="C27:D27"/>
    <mergeCell ref="A1:G1"/>
    <mergeCell ref="A3:B3"/>
    <mergeCell ref="A4:B4"/>
    <mergeCell ref="E4:G4"/>
    <mergeCell ref="C11:D11"/>
    <mergeCell ref="C13:D13"/>
    <mergeCell ref="C15:D15"/>
    <mergeCell ref="C16:D16"/>
    <mergeCell ref="C17:D17"/>
    <mergeCell ref="C18:D18"/>
    <mergeCell ref="C19:D19"/>
    <mergeCell ref="C20:D20"/>
    <mergeCell ref="C21:D21"/>
  </mergeCells>
  <printOptions gridLinesSet="0"/>
  <pageMargins left="0.59055118110236227" right="0.39370078740157483" top="0.59055118110236227" bottom="0.98425196850393704" header="0.19685039370078741" footer="0.51181102362204722"/>
  <pageSetup paperSize="9" orientation="portrait" horizont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>
  <sheetPr codeName="List30"/>
  <dimension ref="A1:BE55"/>
  <sheetViews>
    <sheetView workbookViewId="0">
      <selection activeCell="K30" sqref="K30"/>
    </sheetView>
  </sheetViews>
  <sheetFormatPr defaultColWidth="9.109375" defaultRowHeight="13.2"/>
  <cols>
    <col min="1" max="1" width="2" style="1" customWidth="1"/>
    <col min="2" max="2" width="15" style="1" customWidth="1"/>
    <col min="3" max="3" width="15.88671875" style="1" customWidth="1"/>
    <col min="4" max="4" width="14.5546875" style="1" customWidth="1"/>
    <col min="5" max="5" width="13.5546875" style="1" customWidth="1"/>
    <col min="6" max="6" width="16.5546875" style="1" customWidth="1"/>
    <col min="7" max="7" width="15.33203125" style="1" customWidth="1"/>
    <col min="8" max="16384" width="9.109375" style="1"/>
  </cols>
  <sheetData>
    <row r="1" spans="1:57" ht="24.75" customHeight="1" thickBot="1">
      <c r="A1" s="94" t="s">
        <v>102</v>
      </c>
      <c r="B1" s="95"/>
      <c r="C1" s="95"/>
      <c r="D1" s="95"/>
      <c r="E1" s="95"/>
      <c r="F1" s="95"/>
      <c r="G1" s="95"/>
    </row>
    <row r="2" spans="1:57" ht="12.75" customHeight="1">
      <c r="A2" s="96" t="s">
        <v>32</v>
      </c>
      <c r="B2" s="97"/>
      <c r="C2" s="98">
        <v>10</v>
      </c>
      <c r="D2" s="98" t="s">
        <v>2078</v>
      </c>
      <c r="E2" s="97"/>
      <c r="F2" s="99" t="s">
        <v>33</v>
      </c>
      <c r="G2" s="100"/>
    </row>
    <row r="3" spans="1:57" ht="3" hidden="1" customHeight="1">
      <c r="A3" s="101"/>
      <c r="B3" s="102"/>
      <c r="C3" s="103"/>
      <c r="D3" s="103"/>
      <c r="E3" s="102"/>
      <c r="F3" s="104"/>
      <c r="G3" s="105"/>
    </row>
    <row r="4" spans="1:57" ht="12" customHeight="1">
      <c r="A4" s="106" t="s">
        <v>34</v>
      </c>
      <c r="B4" s="102"/>
      <c r="C4" s="103"/>
      <c r="D4" s="103"/>
      <c r="E4" s="102"/>
      <c r="F4" s="104" t="s">
        <v>35</v>
      </c>
      <c r="G4" s="107"/>
    </row>
    <row r="5" spans="1:57" ht="12.9" customHeight="1">
      <c r="A5" s="108" t="s">
        <v>98</v>
      </c>
      <c r="B5" s="109"/>
      <c r="C5" s="110" t="s">
        <v>105</v>
      </c>
      <c r="D5" s="111"/>
      <c r="E5" s="112"/>
      <c r="F5" s="104" t="s">
        <v>36</v>
      </c>
      <c r="G5" s="105"/>
    </row>
    <row r="6" spans="1:57" ht="12.9" customHeight="1">
      <c r="A6" s="106" t="s">
        <v>37</v>
      </c>
      <c r="B6" s="102"/>
      <c r="C6" s="103"/>
      <c r="D6" s="103"/>
      <c r="E6" s="102"/>
      <c r="F6" s="113" t="s">
        <v>38</v>
      </c>
      <c r="G6" s="114"/>
      <c r="O6" s="115"/>
    </row>
    <row r="7" spans="1:57" ht="12.9" customHeight="1">
      <c r="A7" s="116" t="s">
        <v>104</v>
      </c>
      <c r="B7" s="117"/>
      <c r="C7" s="118" t="s">
        <v>105</v>
      </c>
      <c r="D7" s="119"/>
      <c r="E7" s="119"/>
      <c r="F7" s="120" t="s">
        <v>39</v>
      </c>
      <c r="G7" s="114">
        <f>IF(G6=0,,ROUND((F30+F32)/G6,1))</f>
        <v>0</v>
      </c>
    </row>
    <row r="8" spans="1:57">
      <c r="A8" s="121" t="s">
        <v>40</v>
      </c>
      <c r="B8" s="104"/>
      <c r="C8" s="306"/>
      <c r="D8" s="306"/>
      <c r="E8" s="307"/>
      <c r="F8" s="122" t="s">
        <v>41</v>
      </c>
      <c r="G8" s="123"/>
      <c r="H8" s="124"/>
      <c r="I8" s="125"/>
    </row>
    <row r="9" spans="1:57">
      <c r="A9" s="121" t="s">
        <v>42</v>
      </c>
      <c r="B9" s="104"/>
      <c r="C9" s="306"/>
      <c r="D9" s="306"/>
      <c r="E9" s="307"/>
      <c r="F9" s="104"/>
      <c r="G9" s="126"/>
      <c r="H9" s="127"/>
    </row>
    <row r="10" spans="1:57">
      <c r="A10" s="121" t="s">
        <v>43</v>
      </c>
      <c r="B10" s="104"/>
      <c r="C10" s="306"/>
      <c r="D10" s="306"/>
      <c r="E10" s="306"/>
      <c r="F10" s="128"/>
      <c r="G10" s="129"/>
      <c r="H10" s="130"/>
    </row>
    <row r="11" spans="1:57" ht="13.5" customHeight="1">
      <c r="A11" s="121" t="s">
        <v>44</v>
      </c>
      <c r="B11" s="104"/>
      <c r="C11" s="306"/>
      <c r="D11" s="306"/>
      <c r="E11" s="306"/>
      <c r="F11" s="131" t="s">
        <v>45</v>
      </c>
      <c r="G11" s="132"/>
      <c r="H11" s="127"/>
      <c r="BA11" s="133"/>
      <c r="BB11" s="133"/>
      <c r="BC11" s="133"/>
      <c r="BD11" s="133"/>
      <c r="BE11" s="133"/>
    </row>
    <row r="12" spans="1:57" ht="12.75" customHeight="1">
      <c r="A12" s="134" t="s">
        <v>46</v>
      </c>
      <c r="B12" s="102"/>
      <c r="C12" s="308"/>
      <c r="D12" s="308"/>
      <c r="E12" s="308"/>
      <c r="F12" s="135" t="s">
        <v>47</v>
      </c>
      <c r="G12" s="136"/>
      <c r="H12" s="127"/>
    </row>
    <row r="13" spans="1:57" ht="28.5" customHeight="1" thickBot="1">
      <c r="A13" s="137" t="s">
        <v>48</v>
      </c>
      <c r="B13" s="138"/>
      <c r="C13" s="138"/>
      <c r="D13" s="138"/>
      <c r="E13" s="139"/>
      <c r="F13" s="139"/>
      <c r="G13" s="140"/>
      <c r="H13" s="127"/>
    </row>
    <row r="14" spans="1:57" ht="17.25" customHeight="1" thickBot="1">
      <c r="A14" s="141" t="s">
        <v>49</v>
      </c>
      <c r="B14" s="142"/>
      <c r="C14" s="143"/>
      <c r="D14" s="144" t="s">
        <v>50</v>
      </c>
      <c r="E14" s="145"/>
      <c r="F14" s="145"/>
      <c r="G14" s="143"/>
    </row>
    <row r="15" spans="1:57" ht="15.9" customHeight="1">
      <c r="A15" s="146"/>
      <c r="B15" s="147" t="s">
        <v>51</v>
      </c>
      <c r="C15" s="148">
        <f>'1 10 Rek'!E11</f>
        <v>0</v>
      </c>
      <c r="D15" s="149">
        <f>'1 10 Rek'!A19</f>
        <v>0</v>
      </c>
      <c r="E15" s="150"/>
      <c r="F15" s="151"/>
      <c r="G15" s="148">
        <f>'1 10 Rek'!I19</f>
        <v>0</v>
      </c>
    </row>
    <row r="16" spans="1:57" ht="15.9" customHeight="1">
      <c r="A16" s="146" t="s">
        <v>52</v>
      </c>
      <c r="B16" s="147" t="s">
        <v>53</v>
      </c>
      <c r="C16" s="148">
        <f>'1 10 Rek'!F11</f>
        <v>0</v>
      </c>
      <c r="D16" s="101"/>
      <c r="E16" s="152"/>
      <c r="F16" s="153"/>
      <c r="G16" s="148"/>
    </row>
    <row r="17" spans="1:7" ht="15.9" customHeight="1">
      <c r="A17" s="146" t="s">
        <v>54</v>
      </c>
      <c r="B17" s="147" t="s">
        <v>55</v>
      </c>
      <c r="C17" s="148">
        <f>'1 10 Rek'!H11</f>
        <v>0</v>
      </c>
      <c r="D17" s="101"/>
      <c r="E17" s="152"/>
      <c r="F17" s="153"/>
      <c r="G17" s="148"/>
    </row>
    <row r="18" spans="1:7" ht="15.9" customHeight="1">
      <c r="A18" s="154" t="s">
        <v>56</v>
      </c>
      <c r="B18" s="155" t="s">
        <v>57</v>
      </c>
      <c r="C18" s="148">
        <f>'1 10 Rek'!G11</f>
        <v>0</v>
      </c>
      <c r="D18" s="101"/>
      <c r="E18" s="152"/>
      <c r="F18" s="153"/>
      <c r="G18" s="148"/>
    </row>
    <row r="19" spans="1:7" ht="15.9" customHeight="1">
      <c r="A19" s="156" t="s">
        <v>58</v>
      </c>
      <c r="B19" s="147"/>
      <c r="C19" s="148">
        <f>SUM(C15:C18)</f>
        <v>0</v>
      </c>
      <c r="D19" s="101"/>
      <c r="E19" s="152"/>
      <c r="F19" s="153"/>
      <c r="G19" s="148"/>
    </row>
    <row r="20" spans="1:7" ht="15.9" customHeight="1">
      <c r="A20" s="156"/>
      <c r="B20" s="147"/>
      <c r="C20" s="148"/>
      <c r="D20" s="101"/>
      <c r="E20" s="152"/>
      <c r="F20" s="153"/>
      <c r="G20" s="148"/>
    </row>
    <row r="21" spans="1:7" ht="15.9" customHeight="1">
      <c r="A21" s="156" t="s">
        <v>29</v>
      </c>
      <c r="B21" s="147"/>
      <c r="C21" s="148">
        <f>'1 10 Rek'!I11</f>
        <v>0</v>
      </c>
      <c r="D21" s="101"/>
      <c r="E21" s="152"/>
      <c r="F21" s="153"/>
      <c r="G21" s="148"/>
    </row>
    <row r="22" spans="1:7" ht="15.9" customHeight="1">
      <c r="A22" s="157" t="s">
        <v>59</v>
      </c>
      <c r="B22" s="127"/>
      <c r="C22" s="148">
        <f>C19+C21</f>
        <v>0</v>
      </c>
      <c r="D22" s="101" t="s">
        <v>60</v>
      </c>
      <c r="E22" s="152"/>
      <c r="F22" s="153"/>
      <c r="G22" s="148">
        <f>G23-SUM(G15:G21)</f>
        <v>0</v>
      </c>
    </row>
    <row r="23" spans="1:7" ht="15.9" customHeight="1" thickBot="1">
      <c r="A23" s="309" t="s">
        <v>61</v>
      </c>
      <c r="B23" s="310"/>
      <c r="C23" s="158">
        <f>C22+G23</f>
        <v>0</v>
      </c>
      <c r="D23" s="159" t="s">
        <v>62</v>
      </c>
      <c r="E23" s="160"/>
      <c r="F23" s="161"/>
      <c r="G23" s="148">
        <f>'1 10 Rek'!H17</f>
        <v>0</v>
      </c>
    </row>
    <row r="24" spans="1:7">
      <c r="A24" s="162" t="s">
        <v>63</v>
      </c>
      <c r="B24" s="163"/>
      <c r="C24" s="164"/>
      <c r="D24" s="163" t="s">
        <v>64</v>
      </c>
      <c r="E24" s="163"/>
      <c r="F24" s="165" t="s">
        <v>65</v>
      </c>
      <c r="G24" s="166"/>
    </row>
    <row r="25" spans="1:7">
      <c r="A25" s="157" t="s">
        <v>66</v>
      </c>
      <c r="B25" s="127"/>
      <c r="C25" s="167"/>
      <c r="D25" s="127" t="s">
        <v>66</v>
      </c>
      <c r="F25" s="168" t="s">
        <v>66</v>
      </c>
      <c r="G25" s="169"/>
    </row>
    <row r="26" spans="1:7" ht="37.5" customHeight="1">
      <c r="A26" s="157" t="s">
        <v>67</v>
      </c>
      <c r="B26" s="170"/>
      <c r="C26" s="167"/>
      <c r="D26" s="127" t="s">
        <v>67</v>
      </c>
      <c r="F26" s="168" t="s">
        <v>67</v>
      </c>
      <c r="G26" s="169"/>
    </row>
    <row r="27" spans="1:7">
      <c r="A27" s="157"/>
      <c r="B27" s="171"/>
      <c r="C27" s="167"/>
      <c r="D27" s="127"/>
      <c r="F27" s="168"/>
      <c r="G27" s="169"/>
    </row>
    <row r="28" spans="1:7">
      <c r="A28" s="157" t="s">
        <v>68</v>
      </c>
      <c r="B28" s="127"/>
      <c r="C28" s="167"/>
      <c r="D28" s="168" t="s">
        <v>69</v>
      </c>
      <c r="E28" s="167"/>
      <c r="F28" s="172" t="s">
        <v>69</v>
      </c>
      <c r="G28" s="169"/>
    </row>
    <row r="29" spans="1:7" ht="69" customHeight="1">
      <c r="A29" s="157"/>
      <c r="B29" s="127"/>
      <c r="C29" s="173"/>
      <c r="D29" s="174"/>
      <c r="E29" s="173"/>
      <c r="F29" s="127"/>
      <c r="G29" s="169"/>
    </row>
    <row r="30" spans="1:7">
      <c r="A30" s="175" t="s">
        <v>11</v>
      </c>
      <c r="B30" s="176"/>
      <c r="C30" s="177">
        <v>15</v>
      </c>
      <c r="D30" s="176" t="s">
        <v>70</v>
      </c>
      <c r="E30" s="178"/>
      <c r="F30" s="311">
        <f>ROUND(C23-F32,0)</f>
        <v>0</v>
      </c>
      <c r="G30" s="312"/>
    </row>
    <row r="31" spans="1:7">
      <c r="A31" s="175" t="s">
        <v>71</v>
      </c>
      <c r="B31" s="176"/>
      <c r="C31" s="177">
        <f>C30</f>
        <v>15</v>
      </c>
      <c r="D31" s="176" t="s">
        <v>72</v>
      </c>
      <c r="E31" s="178"/>
      <c r="F31" s="311">
        <f>ROUND(PRODUCT(F30,C31/100),1)</f>
        <v>0</v>
      </c>
      <c r="G31" s="312"/>
    </row>
    <row r="32" spans="1:7">
      <c r="A32" s="175" t="s">
        <v>11</v>
      </c>
      <c r="B32" s="176"/>
      <c r="C32" s="177">
        <v>0</v>
      </c>
      <c r="D32" s="176" t="s">
        <v>72</v>
      </c>
      <c r="E32" s="178"/>
      <c r="F32" s="311">
        <v>0</v>
      </c>
      <c r="G32" s="312"/>
    </row>
    <row r="33" spans="1:8">
      <c r="A33" s="175" t="s">
        <v>71</v>
      </c>
      <c r="B33" s="179"/>
      <c r="C33" s="180">
        <f>C32</f>
        <v>0</v>
      </c>
      <c r="D33" s="176" t="s">
        <v>72</v>
      </c>
      <c r="E33" s="153"/>
      <c r="F33" s="311">
        <f>ROUND(PRODUCT(F32,C33/100),1)</f>
        <v>0</v>
      </c>
      <c r="G33" s="312"/>
    </row>
    <row r="34" spans="1:8" s="184" customFormat="1" ht="19.5" customHeight="1" thickBot="1">
      <c r="A34" s="181" t="s">
        <v>73</v>
      </c>
      <c r="B34" s="182"/>
      <c r="C34" s="182"/>
      <c r="D34" s="182"/>
      <c r="E34" s="183"/>
      <c r="F34" s="313">
        <f>CEILING(SUM(F30:F33),IF(SUM(F30:F33)&gt;=0,1,-1))</f>
        <v>0</v>
      </c>
      <c r="G34" s="314"/>
    </row>
    <row r="36" spans="1:8">
      <c r="A36" s="2" t="s">
        <v>74</v>
      </c>
      <c r="B36" s="2"/>
      <c r="C36" s="2"/>
      <c r="D36" s="2"/>
      <c r="E36" s="2"/>
      <c r="F36" s="2"/>
      <c r="G36" s="2"/>
      <c r="H36" s="1" t="s">
        <v>1</v>
      </c>
    </row>
    <row r="37" spans="1:8" ht="14.25" customHeight="1">
      <c r="A37" s="2"/>
      <c r="B37" s="305"/>
      <c r="C37" s="305"/>
      <c r="D37" s="305"/>
      <c r="E37" s="305"/>
      <c r="F37" s="305"/>
      <c r="G37" s="305"/>
      <c r="H37" s="1" t="s">
        <v>1</v>
      </c>
    </row>
    <row r="38" spans="1:8" ht="12.75" customHeight="1">
      <c r="A38" s="185"/>
      <c r="B38" s="305"/>
      <c r="C38" s="305"/>
      <c r="D38" s="305"/>
      <c r="E38" s="305"/>
      <c r="F38" s="305"/>
      <c r="G38" s="305"/>
      <c r="H38" s="1" t="s">
        <v>1</v>
      </c>
    </row>
    <row r="39" spans="1:8">
      <c r="A39" s="185"/>
      <c r="B39" s="305"/>
      <c r="C39" s="305"/>
      <c r="D39" s="305"/>
      <c r="E39" s="305"/>
      <c r="F39" s="305"/>
      <c r="G39" s="305"/>
      <c r="H39" s="1" t="s">
        <v>1</v>
      </c>
    </row>
    <row r="40" spans="1:8">
      <c r="A40" s="185"/>
      <c r="B40" s="305"/>
      <c r="C40" s="305"/>
      <c r="D40" s="305"/>
      <c r="E40" s="305"/>
      <c r="F40" s="305"/>
      <c r="G40" s="305"/>
      <c r="H40" s="1" t="s">
        <v>1</v>
      </c>
    </row>
    <row r="41" spans="1:8">
      <c r="A41" s="185"/>
      <c r="B41" s="305"/>
      <c r="C41" s="305"/>
      <c r="D41" s="305"/>
      <c r="E41" s="305"/>
      <c r="F41" s="305"/>
      <c r="G41" s="305"/>
      <c r="H41" s="1" t="s">
        <v>1</v>
      </c>
    </row>
    <row r="42" spans="1:8">
      <c r="A42" s="185"/>
      <c r="B42" s="305"/>
      <c r="C42" s="305"/>
      <c r="D42" s="305"/>
      <c r="E42" s="305"/>
      <c r="F42" s="305"/>
      <c r="G42" s="305"/>
      <c r="H42" s="1" t="s">
        <v>1</v>
      </c>
    </row>
    <row r="43" spans="1:8">
      <c r="A43" s="185"/>
      <c r="B43" s="305"/>
      <c r="C43" s="305"/>
      <c r="D43" s="305"/>
      <c r="E43" s="305"/>
      <c r="F43" s="305"/>
      <c r="G43" s="305"/>
      <c r="H43" s="1" t="s">
        <v>1</v>
      </c>
    </row>
    <row r="44" spans="1:8">
      <c r="A44" s="185"/>
      <c r="B44" s="305"/>
      <c r="C44" s="305"/>
      <c r="D44" s="305"/>
      <c r="E44" s="305"/>
      <c r="F44" s="305"/>
      <c r="G44" s="305"/>
      <c r="H44" s="1" t="s">
        <v>1</v>
      </c>
    </row>
    <row r="45" spans="1:8" ht="0.75" customHeight="1">
      <c r="A45" s="185"/>
      <c r="B45" s="305"/>
      <c r="C45" s="305"/>
      <c r="D45" s="305"/>
      <c r="E45" s="305"/>
      <c r="F45" s="305"/>
      <c r="G45" s="305"/>
      <c r="H45" s="1" t="s">
        <v>1</v>
      </c>
    </row>
    <row r="46" spans="1:8">
      <c r="B46" s="315"/>
      <c r="C46" s="315"/>
      <c r="D46" s="315"/>
      <c r="E46" s="315"/>
      <c r="F46" s="315"/>
      <c r="G46" s="315"/>
    </row>
    <row r="47" spans="1:8">
      <c r="B47" s="315"/>
      <c r="C47" s="315"/>
      <c r="D47" s="315"/>
      <c r="E47" s="315"/>
      <c r="F47" s="315"/>
      <c r="G47" s="315"/>
    </row>
    <row r="48" spans="1:8">
      <c r="B48" s="315"/>
      <c r="C48" s="315"/>
      <c r="D48" s="315"/>
      <c r="E48" s="315"/>
      <c r="F48" s="315"/>
      <c r="G48" s="315"/>
    </row>
    <row r="49" spans="2:7">
      <c r="B49" s="315"/>
      <c r="C49" s="315"/>
      <c r="D49" s="315"/>
      <c r="E49" s="315"/>
      <c r="F49" s="315"/>
      <c r="G49" s="315"/>
    </row>
    <row r="50" spans="2:7">
      <c r="B50" s="315"/>
      <c r="C50" s="315"/>
      <c r="D50" s="315"/>
      <c r="E50" s="315"/>
      <c r="F50" s="315"/>
      <c r="G50" s="315"/>
    </row>
    <row r="51" spans="2:7">
      <c r="B51" s="315"/>
      <c r="C51" s="315"/>
      <c r="D51" s="315"/>
      <c r="E51" s="315"/>
      <c r="F51" s="315"/>
      <c r="G51" s="315"/>
    </row>
    <row r="52" spans="2:7">
      <c r="B52" s="315"/>
      <c r="C52" s="315"/>
      <c r="D52" s="315"/>
      <c r="E52" s="315"/>
      <c r="F52" s="315"/>
      <c r="G52" s="315"/>
    </row>
    <row r="53" spans="2:7">
      <c r="B53" s="315"/>
      <c r="C53" s="315"/>
      <c r="D53" s="315"/>
      <c r="E53" s="315"/>
      <c r="F53" s="315"/>
      <c r="G53" s="315"/>
    </row>
    <row r="54" spans="2:7">
      <c r="B54" s="315"/>
      <c r="C54" s="315"/>
      <c r="D54" s="315"/>
      <c r="E54" s="315"/>
      <c r="F54" s="315"/>
      <c r="G54" s="315"/>
    </row>
    <row r="55" spans="2:7">
      <c r="B55" s="315"/>
      <c r="C55" s="315"/>
      <c r="D55" s="315"/>
      <c r="E55" s="315"/>
      <c r="F55" s="315"/>
      <c r="G55" s="315"/>
    </row>
  </sheetData>
  <mergeCells count="22">
    <mergeCell ref="B52:G52"/>
    <mergeCell ref="B53:G53"/>
    <mergeCell ref="B54:G54"/>
    <mergeCell ref="B55:G55"/>
    <mergeCell ref="B46:G46"/>
    <mergeCell ref="B47:G47"/>
    <mergeCell ref="B48:G48"/>
    <mergeCell ref="B49:G49"/>
    <mergeCell ref="B50:G50"/>
    <mergeCell ref="B51:G51"/>
    <mergeCell ref="B37:G45"/>
    <mergeCell ref="C8:E8"/>
    <mergeCell ref="C9:E9"/>
    <mergeCell ref="C10:E10"/>
    <mergeCell ref="C11:E11"/>
    <mergeCell ref="C12:E12"/>
    <mergeCell ref="A23:B23"/>
    <mergeCell ref="F30:G30"/>
    <mergeCell ref="F31:G31"/>
    <mergeCell ref="F32:G32"/>
    <mergeCell ref="F33:G33"/>
    <mergeCell ref="F34:G34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>
  <sheetPr codeName="List40"/>
  <dimension ref="A1:BE68"/>
  <sheetViews>
    <sheetView workbookViewId="0">
      <selection sqref="A1:B1"/>
    </sheetView>
  </sheetViews>
  <sheetFormatPr defaultColWidth="9.109375" defaultRowHeight="13.2"/>
  <cols>
    <col min="1" max="1" width="5.88671875" style="1" customWidth="1"/>
    <col min="2" max="2" width="6.109375" style="1" customWidth="1"/>
    <col min="3" max="3" width="11.44140625" style="1" customWidth="1"/>
    <col min="4" max="4" width="15.88671875" style="1" customWidth="1"/>
    <col min="5" max="5" width="11.33203125" style="1" customWidth="1"/>
    <col min="6" max="6" width="10.88671875" style="1" customWidth="1"/>
    <col min="7" max="7" width="11" style="1" customWidth="1"/>
    <col min="8" max="8" width="11.109375" style="1" customWidth="1"/>
    <col min="9" max="9" width="10.6640625" style="1" customWidth="1"/>
    <col min="10" max="16384" width="9.109375" style="1"/>
  </cols>
  <sheetData>
    <row r="1" spans="1:57" ht="13.8" thickTop="1">
      <c r="A1" s="316" t="s">
        <v>2</v>
      </c>
      <c r="B1" s="317"/>
      <c r="C1" s="186" t="s">
        <v>106</v>
      </c>
      <c r="D1" s="187"/>
      <c r="E1" s="188"/>
      <c r="F1" s="187"/>
      <c r="G1" s="189" t="s">
        <v>75</v>
      </c>
      <c r="H1" s="190">
        <v>10</v>
      </c>
      <c r="I1" s="191"/>
    </row>
    <row r="2" spans="1:57" ht="13.8" thickBot="1">
      <c r="A2" s="318" t="s">
        <v>76</v>
      </c>
      <c r="B2" s="319"/>
      <c r="C2" s="192" t="s">
        <v>107</v>
      </c>
      <c r="D2" s="193"/>
      <c r="E2" s="194"/>
      <c r="F2" s="193"/>
      <c r="G2" s="320" t="s">
        <v>2078</v>
      </c>
      <c r="H2" s="321"/>
      <c r="I2" s="322"/>
    </row>
    <row r="3" spans="1:57" ht="13.8" thickTop="1">
      <c r="F3" s="127"/>
    </row>
    <row r="4" spans="1:57" ht="19.5" customHeight="1">
      <c r="A4" s="195" t="s">
        <v>77</v>
      </c>
      <c r="B4" s="196"/>
      <c r="C4" s="196"/>
      <c r="D4" s="196"/>
      <c r="E4" s="197"/>
      <c r="F4" s="196"/>
      <c r="G4" s="196"/>
      <c r="H4" s="196"/>
      <c r="I4" s="196"/>
    </row>
    <row r="5" spans="1:57" ht="13.8" thickBot="1"/>
    <row r="6" spans="1:57" s="127" customFormat="1" ht="13.8" thickBot="1">
      <c r="A6" s="198"/>
      <c r="B6" s="199" t="s">
        <v>78</v>
      </c>
      <c r="C6" s="199"/>
      <c r="D6" s="200"/>
      <c r="E6" s="201" t="s">
        <v>25</v>
      </c>
      <c r="F6" s="202" t="s">
        <v>26</v>
      </c>
      <c r="G6" s="202" t="s">
        <v>27</v>
      </c>
      <c r="H6" s="202" t="s">
        <v>28</v>
      </c>
      <c r="I6" s="203" t="s">
        <v>29</v>
      </c>
    </row>
    <row r="7" spans="1:57" s="127" customFormat="1">
      <c r="A7" s="291" t="str">
        <f>'1 10 Pol'!B7</f>
        <v>1</v>
      </c>
      <c r="B7" s="62" t="str">
        <f>'1 10 Pol'!C7</f>
        <v>Zemní práce</v>
      </c>
      <c r="D7" s="204"/>
      <c r="E7" s="292">
        <f>'1 10 Pol'!BA26</f>
        <v>0</v>
      </c>
      <c r="F7" s="293">
        <f>'1 10 Pol'!BB26</f>
        <v>0</v>
      </c>
      <c r="G7" s="293">
        <f>'1 10 Pol'!BC26</f>
        <v>0</v>
      </c>
      <c r="H7" s="293">
        <f>'1 10 Pol'!BD26</f>
        <v>0</v>
      </c>
      <c r="I7" s="294">
        <f>'1 10 Pol'!BE26</f>
        <v>0</v>
      </c>
    </row>
    <row r="8" spans="1:57" s="127" customFormat="1">
      <c r="A8" s="291" t="str">
        <f>'1 10 Pol'!B27</f>
        <v>45</v>
      </c>
      <c r="B8" s="62" t="str">
        <f>'1 10 Pol'!C27</f>
        <v>Podkladní a vedlejší konstrukce</v>
      </c>
      <c r="D8" s="204"/>
      <c r="E8" s="292">
        <f>'1 10 Pol'!BA34</f>
        <v>0</v>
      </c>
      <c r="F8" s="293">
        <f>'1 10 Pol'!BB34</f>
        <v>0</v>
      </c>
      <c r="G8" s="293">
        <f>'1 10 Pol'!BC34</f>
        <v>0</v>
      </c>
      <c r="H8" s="293">
        <f>'1 10 Pol'!BD34</f>
        <v>0</v>
      </c>
      <c r="I8" s="294">
        <f>'1 10 Pol'!BE34</f>
        <v>0</v>
      </c>
    </row>
    <row r="9" spans="1:57" s="127" customFormat="1">
      <c r="A9" s="291" t="str">
        <f>'1 10 Pol'!B35</f>
        <v>89</v>
      </c>
      <c r="B9" s="62" t="str">
        <f>'1 10 Pol'!C35</f>
        <v>Ostatní konstrukce na trubním vedení</v>
      </c>
      <c r="D9" s="204"/>
      <c r="E9" s="292">
        <f>'1 10 Pol'!BA37</f>
        <v>0</v>
      </c>
      <c r="F9" s="293">
        <f>'1 10 Pol'!BB37</f>
        <v>0</v>
      </c>
      <c r="G9" s="293">
        <f>'1 10 Pol'!BC37</f>
        <v>0</v>
      </c>
      <c r="H9" s="293">
        <f>'1 10 Pol'!BD37</f>
        <v>0</v>
      </c>
      <c r="I9" s="294">
        <f>'1 10 Pol'!BE37</f>
        <v>0</v>
      </c>
    </row>
    <row r="10" spans="1:57" s="127" customFormat="1" ht="13.8" thickBot="1">
      <c r="A10" s="291" t="str">
        <f>'1 10 Pol'!B38</f>
        <v>99</v>
      </c>
      <c r="B10" s="62" t="str">
        <f>'1 10 Pol'!C38</f>
        <v>Staveništní přesun hmot</v>
      </c>
      <c r="D10" s="204"/>
      <c r="E10" s="292">
        <f>'1 10 Pol'!BA43</f>
        <v>0</v>
      </c>
      <c r="F10" s="293">
        <f>'1 10 Pol'!BB43</f>
        <v>0</v>
      </c>
      <c r="G10" s="293">
        <f>'1 10 Pol'!BC43</f>
        <v>0</v>
      </c>
      <c r="H10" s="293">
        <f>'1 10 Pol'!BD43</f>
        <v>0</v>
      </c>
      <c r="I10" s="294">
        <f>'1 10 Pol'!BE43</f>
        <v>0</v>
      </c>
    </row>
    <row r="11" spans="1:57" s="14" customFormat="1" ht="13.8" thickBot="1">
      <c r="A11" s="205"/>
      <c r="B11" s="206" t="s">
        <v>79</v>
      </c>
      <c r="C11" s="206"/>
      <c r="D11" s="207"/>
      <c r="E11" s="208">
        <f>SUM(E7:E10)</f>
        <v>0</v>
      </c>
      <c r="F11" s="209">
        <f>SUM(F7:F10)</f>
        <v>0</v>
      </c>
      <c r="G11" s="209">
        <f>SUM(G7:G10)</f>
        <v>0</v>
      </c>
      <c r="H11" s="209">
        <f>SUM(H7:H10)</f>
        <v>0</v>
      </c>
      <c r="I11" s="210">
        <f>SUM(I7:I10)</f>
        <v>0</v>
      </c>
    </row>
    <row r="12" spans="1:57">
      <c r="A12" s="127"/>
      <c r="B12" s="127"/>
      <c r="C12" s="127"/>
      <c r="D12" s="127"/>
      <c r="E12" s="127"/>
      <c r="F12" s="127"/>
      <c r="G12" s="127"/>
      <c r="H12" s="127"/>
      <c r="I12" s="127"/>
    </row>
    <row r="13" spans="1:57" ht="19.5" customHeight="1">
      <c r="A13" s="196" t="s">
        <v>80</v>
      </c>
      <c r="B13" s="196"/>
      <c r="C13" s="196"/>
      <c r="D13" s="196"/>
      <c r="E13" s="196"/>
      <c r="F13" s="196"/>
      <c r="G13" s="211"/>
      <c r="H13" s="196"/>
      <c r="I13" s="196"/>
      <c r="BA13" s="133"/>
      <c r="BB13" s="133"/>
      <c r="BC13" s="133"/>
      <c r="BD13" s="133"/>
      <c r="BE13" s="133"/>
    </row>
    <row r="14" spans="1:57" ht="13.8" thickBot="1"/>
    <row r="15" spans="1:57">
      <c r="A15" s="162" t="s">
        <v>81</v>
      </c>
      <c r="B15" s="163"/>
      <c r="C15" s="163"/>
      <c r="D15" s="212"/>
      <c r="E15" s="213" t="s">
        <v>82</v>
      </c>
      <c r="F15" s="214" t="s">
        <v>12</v>
      </c>
      <c r="G15" s="215" t="s">
        <v>83</v>
      </c>
      <c r="H15" s="216"/>
      <c r="I15" s="217" t="s">
        <v>82</v>
      </c>
    </row>
    <row r="16" spans="1:57">
      <c r="A16" s="156"/>
      <c r="B16" s="147"/>
      <c r="C16" s="147"/>
      <c r="D16" s="218"/>
      <c r="E16" s="219"/>
      <c r="F16" s="220"/>
      <c r="G16" s="221">
        <f>CHOOSE(BA16+1,E11+F11,E11+F11+H11,E11+F11+G11+H11,E11,F11,H11,G11,H11+G11,0)</f>
        <v>0</v>
      </c>
      <c r="H16" s="222"/>
      <c r="I16" s="223">
        <f>E16+F16*G16/100</f>
        <v>0</v>
      </c>
      <c r="BA16" s="1">
        <v>8</v>
      </c>
    </row>
    <row r="17" spans="1:9" ht="13.8" thickBot="1">
      <c r="A17" s="224"/>
      <c r="B17" s="225" t="s">
        <v>84</v>
      </c>
      <c r="C17" s="226"/>
      <c r="D17" s="227"/>
      <c r="E17" s="228"/>
      <c r="F17" s="229"/>
      <c r="G17" s="229"/>
      <c r="H17" s="323">
        <f>SUM(I16:I16)</f>
        <v>0</v>
      </c>
      <c r="I17" s="324"/>
    </row>
    <row r="19" spans="1:9">
      <c r="B19" s="14"/>
      <c r="F19" s="230"/>
      <c r="G19" s="231"/>
      <c r="H19" s="231"/>
      <c r="I19" s="46"/>
    </row>
    <row r="20" spans="1:9">
      <c r="F20" s="230"/>
      <c r="G20" s="231"/>
      <c r="H20" s="231"/>
      <c r="I20" s="46"/>
    </row>
    <row r="21" spans="1:9">
      <c r="F21" s="230"/>
      <c r="G21" s="231"/>
      <c r="H21" s="231"/>
      <c r="I21" s="46"/>
    </row>
    <row r="22" spans="1:9">
      <c r="F22" s="230"/>
      <c r="G22" s="231"/>
      <c r="H22" s="231"/>
      <c r="I22" s="46"/>
    </row>
    <row r="23" spans="1:9">
      <c r="F23" s="230"/>
      <c r="G23" s="231"/>
      <c r="H23" s="231"/>
      <c r="I23" s="46"/>
    </row>
    <row r="24" spans="1:9">
      <c r="F24" s="230"/>
      <c r="G24" s="231"/>
      <c r="H24" s="231"/>
      <c r="I24" s="46"/>
    </row>
    <row r="25" spans="1:9">
      <c r="F25" s="230"/>
      <c r="G25" s="231"/>
      <c r="H25" s="231"/>
      <c r="I25" s="46"/>
    </row>
    <row r="26" spans="1:9">
      <c r="F26" s="230"/>
      <c r="G26" s="231"/>
      <c r="H26" s="231"/>
      <c r="I26" s="46"/>
    </row>
    <row r="27" spans="1:9">
      <c r="F27" s="230"/>
      <c r="G27" s="231"/>
      <c r="H27" s="231"/>
      <c r="I27" s="46"/>
    </row>
    <row r="28" spans="1:9">
      <c r="F28" s="230"/>
      <c r="G28" s="231"/>
      <c r="H28" s="231"/>
      <c r="I28" s="46"/>
    </row>
    <row r="29" spans="1:9">
      <c r="F29" s="230"/>
      <c r="G29" s="231"/>
      <c r="H29" s="231"/>
      <c r="I29" s="46"/>
    </row>
    <row r="30" spans="1:9">
      <c r="F30" s="230"/>
      <c r="G30" s="231"/>
      <c r="H30" s="231"/>
      <c r="I30" s="46"/>
    </row>
    <row r="31" spans="1:9">
      <c r="F31" s="230"/>
      <c r="G31" s="231"/>
      <c r="H31" s="231"/>
      <c r="I31" s="46"/>
    </row>
    <row r="32" spans="1:9">
      <c r="F32" s="230"/>
      <c r="G32" s="231"/>
      <c r="H32" s="231"/>
      <c r="I32" s="46"/>
    </row>
    <row r="33" spans="6:9">
      <c r="F33" s="230"/>
      <c r="G33" s="231"/>
      <c r="H33" s="231"/>
      <c r="I33" s="46"/>
    </row>
    <row r="34" spans="6:9">
      <c r="F34" s="230"/>
      <c r="G34" s="231"/>
      <c r="H34" s="231"/>
      <c r="I34" s="46"/>
    </row>
    <row r="35" spans="6:9">
      <c r="F35" s="230"/>
      <c r="G35" s="231"/>
      <c r="H35" s="231"/>
      <c r="I35" s="46"/>
    </row>
    <row r="36" spans="6:9">
      <c r="F36" s="230"/>
      <c r="G36" s="231"/>
      <c r="H36" s="231"/>
      <c r="I36" s="46"/>
    </row>
    <row r="37" spans="6:9">
      <c r="F37" s="230"/>
      <c r="G37" s="231"/>
      <c r="H37" s="231"/>
      <c r="I37" s="46"/>
    </row>
    <row r="38" spans="6:9">
      <c r="F38" s="230"/>
      <c r="G38" s="231"/>
      <c r="H38" s="231"/>
      <c r="I38" s="46"/>
    </row>
    <row r="39" spans="6:9">
      <c r="F39" s="230"/>
      <c r="G39" s="231"/>
      <c r="H39" s="231"/>
      <c r="I39" s="46"/>
    </row>
    <row r="40" spans="6:9">
      <c r="F40" s="230"/>
      <c r="G40" s="231"/>
      <c r="H40" s="231"/>
      <c r="I40" s="46"/>
    </row>
    <row r="41" spans="6:9">
      <c r="F41" s="230"/>
      <c r="G41" s="231"/>
      <c r="H41" s="231"/>
      <c r="I41" s="46"/>
    </row>
    <row r="42" spans="6:9">
      <c r="F42" s="230"/>
      <c r="G42" s="231"/>
      <c r="H42" s="231"/>
      <c r="I42" s="46"/>
    </row>
    <row r="43" spans="6:9">
      <c r="F43" s="230"/>
      <c r="G43" s="231"/>
      <c r="H43" s="231"/>
      <c r="I43" s="46"/>
    </row>
    <row r="44" spans="6:9">
      <c r="F44" s="230"/>
      <c r="G44" s="231"/>
      <c r="H44" s="231"/>
      <c r="I44" s="46"/>
    </row>
    <row r="45" spans="6:9">
      <c r="F45" s="230"/>
      <c r="G45" s="231"/>
      <c r="H45" s="231"/>
      <c r="I45" s="46"/>
    </row>
    <row r="46" spans="6:9">
      <c r="F46" s="230"/>
      <c r="G46" s="231"/>
      <c r="H46" s="231"/>
      <c r="I46" s="46"/>
    </row>
    <row r="47" spans="6:9">
      <c r="F47" s="230"/>
      <c r="G47" s="231"/>
      <c r="H47" s="231"/>
      <c r="I47" s="46"/>
    </row>
    <row r="48" spans="6:9">
      <c r="F48" s="230"/>
      <c r="G48" s="231"/>
      <c r="H48" s="231"/>
      <c r="I48" s="46"/>
    </row>
    <row r="49" spans="6:9">
      <c r="F49" s="230"/>
      <c r="G49" s="231"/>
      <c r="H49" s="231"/>
      <c r="I49" s="46"/>
    </row>
    <row r="50" spans="6:9">
      <c r="F50" s="230"/>
      <c r="G50" s="231"/>
      <c r="H50" s="231"/>
      <c r="I50" s="46"/>
    </row>
    <row r="51" spans="6:9">
      <c r="F51" s="230"/>
      <c r="G51" s="231"/>
      <c r="H51" s="231"/>
      <c r="I51" s="46"/>
    </row>
    <row r="52" spans="6:9">
      <c r="F52" s="230"/>
      <c r="G52" s="231"/>
      <c r="H52" s="231"/>
      <c r="I52" s="46"/>
    </row>
    <row r="53" spans="6:9">
      <c r="F53" s="230"/>
      <c r="G53" s="231"/>
      <c r="H53" s="231"/>
      <c r="I53" s="46"/>
    </row>
    <row r="54" spans="6:9">
      <c r="F54" s="230"/>
      <c r="G54" s="231"/>
      <c r="H54" s="231"/>
      <c r="I54" s="46"/>
    </row>
    <row r="55" spans="6:9">
      <c r="F55" s="230"/>
      <c r="G55" s="231"/>
      <c r="H55" s="231"/>
      <c r="I55" s="46"/>
    </row>
    <row r="56" spans="6:9">
      <c r="F56" s="230"/>
      <c r="G56" s="231"/>
      <c r="H56" s="231"/>
      <c r="I56" s="46"/>
    </row>
    <row r="57" spans="6:9">
      <c r="F57" s="230"/>
      <c r="G57" s="231"/>
      <c r="H57" s="231"/>
      <c r="I57" s="46"/>
    </row>
    <row r="58" spans="6:9">
      <c r="F58" s="230"/>
      <c r="G58" s="231"/>
      <c r="H58" s="231"/>
      <c r="I58" s="46"/>
    </row>
    <row r="59" spans="6:9">
      <c r="F59" s="230"/>
      <c r="G59" s="231"/>
      <c r="H59" s="231"/>
      <c r="I59" s="46"/>
    </row>
    <row r="60" spans="6:9">
      <c r="F60" s="230"/>
      <c r="G60" s="231"/>
      <c r="H60" s="231"/>
      <c r="I60" s="46"/>
    </row>
    <row r="61" spans="6:9">
      <c r="F61" s="230"/>
      <c r="G61" s="231"/>
      <c r="H61" s="231"/>
      <c r="I61" s="46"/>
    </row>
    <row r="62" spans="6:9">
      <c r="F62" s="230"/>
      <c r="G62" s="231"/>
      <c r="H62" s="231"/>
      <c r="I62" s="46"/>
    </row>
    <row r="63" spans="6:9">
      <c r="F63" s="230"/>
      <c r="G63" s="231"/>
      <c r="H63" s="231"/>
      <c r="I63" s="46"/>
    </row>
    <row r="64" spans="6:9">
      <c r="F64" s="230"/>
      <c r="G64" s="231"/>
      <c r="H64" s="231"/>
      <c r="I64" s="46"/>
    </row>
    <row r="65" spans="6:9">
      <c r="F65" s="230"/>
      <c r="G65" s="231"/>
      <c r="H65" s="231"/>
      <c r="I65" s="46"/>
    </row>
    <row r="66" spans="6:9">
      <c r="F66" s="230"/>
      <c r="G66" s="231"/>
      <c r="H66" s="231"/>
      <c r="I66" s="46"/>
    </row>
    <row r="67" spans="6:9">
      <c r="F67" s="230"/>
      <c r="G67" s="231"/>
      <c r="H67" s="231"/>
      <c r="I67" s="46"/>
    </row>
    <row r="68" spans="6:9">
      <c r="F68" s="230"/>
      <c r="G68" s="231"/>
      <c r="H68" s="231"/>
      <c r="I68" s="46"/>
    </row>
  </sheetData>
  <mergeCells count="4">
    <mergeCell ref="A1:B1"/>
    <mergeCell ref="A2:B2"/>
    <mergeCell ref="G2:I2"/>
    <mergeCell ref="H17:I17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>
  <sheetPr codeName="List11"/>
  <dimension ref="A1:CB116"/>
  <sheetViews>
    <sheetView showGridLines="0" showZeros="0" zoomScaleSheetLayoutView="100" workbookViewId="0">
      <selection activeCell="C13" sqref="C13"/>
    </sheetView>
  </sheetViews>
  <sheetFormatPr defaultColWidth="9.109375" defaultRowHeight="13.2"/>
  <cols>
    <col min="1" max="1" width="4.44140625" style="232" customWidth="1"/>
    <col min="2" max="2" width="11.5546875" style="232" customWidth="1"/>
    <col min="3" max="3" width="40.44140625" style="232" customWidth="1"/>
    <col min="4" max="4" width="5.5546875" style="232" customWidth="1"/>
    <col min="5" max="5" width="8.5546875" style="240" customWidth="1"/>
    <col min="6" max="6" width="9.88671875" style="232" customWidth="1"/>
    <col min="7" max="7" width="13.88671875" style="232" customWidth="1"/>
    <col min="8" max="8" width="11.6640625" style="232" hidden="1" customWidth="1"/>
    <col min="9" max="9" width="11.5546875" style="232" hidden="1" customWidth="1"/>
    <col min="10" max="10" width="11" style="232" hidden="1" customWidth="1"/>
    <col min="11" max="11" width="10.44140625" style="232" hidden="1" customWidth="1"/>
    <col min="12" max="12" width="75.44140625" style="232" customWidth="1"/>
    <col min="13" max="13" width="45.33203125" style="232" customWidth="1"/>
    <col min="14" max="16384" width="9.109375" style="232"/>
  </cols>
  <sheetData>
    <row r="1" spans="1:80" ht="15.6">
      <c r="A1" s="328" t="s">
        <v>103</v>
      </c>
      <c r="B1" s="328"/>
      <c r="C1" s="328"/>
      <c r="D1" s="328"/>
      <c r="E1" s="328"/>
      <c r="F1" s="328"/>
      <c r="G1" s="328"/>
    </row>
    <row r="2" spans="1:80" ht="14.25" customHeight="1" thickBot="1">
      <c r="B2" s="233"/>
      <c r="C2" s="234"/>
      <c r="D2" s="234"/>
      <c r="E2" s="235"/>
      <c r="F2" s="234"/>
      <c r="G2" s="234"/>
    </row>
    <row r="3" spans="1:80" ht="13.8" thickTop="1">
      <c r="A3" s="316" t="s">
        <v>2</v>
      </c>
      <c r="B3" s="317"/>
      <c r="C3" s="186" t="s">
        <v>106</v>
      </c>
      <c r="D3" s="187"/>
      <c r="E3" s="236" t="s">
        <v>85</v>
      </c>
      <c r="F3" s="237">
        <f>'1 10 Rek'!H1</f>
        <v>10</v>
      </c>
      <c r="G3" s="238"/>
    </row>
    <row r="4" spans="1:80" ht="13.8" thickBot="1">
      <c r="A4" s="329" t="s">
        <v>76</v>
      </c>
      <c r="B4" s="319"/>
      <c r="C4" s="192" t="s">
        <v>107</v>
      </c>
      <c r="D4" s="193"/>
      <c r="E4" s="330" t="str">
        <f>'1 10 Rek'!G2</f>
        <v>Čistírna odpadních vod</v>
      </c>
      <c r="F4" s="331"/>
      <c r="G4" s="332"/>
    </row>
    <row r="5" spans="1:80" ht="13.8" thickTop="1">
      <c r="A5" s="239"/>
      <c r="G5" s="241"/>
    </row>
    <row r="6" spans="1:80" ht="27" customHeight="1">
      <c r="A6" s="242" t="s">
        <v>86</v>
      </c>
      <c r="B6" s="243" t="s">
        <v>87</v>
      </c>
      <c r="C6" s="243" t="s">
        <v>88</v>
      </c>
      <c r="D6" s="243" t="s">
        <v>89</v>
      </c>
      <c r="E6" s="244" t="s">
        <v>90</v>
      </c>
      <c r="F6" s="243" t="s">
        <v>91</v>
      </c>
      <c r="G6" s="245" t="s">
        <v>92</v>
      </c>
      <c r="H6" s="246" t="s">
        <v>93</v>
      </c>
      <c r="I6" s="246" t="s">
        <v>94</v>
      </c>
      <c r="J6" s="246" t="s">
        <v>95</v>
      </c>
      <c r="K6" s="246" t="s">
        <v>96</v>
      </c>
    </row>
    <row r="7" spans="1:80">
      <c r="A7" s="247" t="s">
        <v>97</v>
      </c>
      <c r="B7" s="248" t="s">
        <v>98</v>
      </c>
      <c r="C7" s="249" t="s">
        <v>99</v>
      </c>
      <c r="D7" s="250"/>
      <c r="E7" s="251"/>
      <c r="F7" s="251"/>
      <c r="G7" s="252"/>
      <c r="H7" s="253"/>
      <c r="I7" s="254"/>
      <c r="J7" s="255"/>
      <c r="K7" s="256"/>
      <c r="O7" s="257">
        <v>1</v>
      </c>
    </row>
    <row r="8" spans="1:80">
      <c r="A8" s="258">
        <v>1</v>
      </c>
      <c r="B8" s="259" t="s">
        <v>122</v>
      </c>
      <c r="C8" s="260" t="s">
        <v>2079</v>
      </c>
      <c r="D8" s="261" t="s">
        <v>118</v>
      </c>
      <c r="E8" s="262">
        <v>13.8172</v>
      </c>
      <c r="F8" s="262">
        <v>0</v>
      </c>
      <c r="G8" s="263">
        <f>E8*F8</f>
        <v>0</v>
      </c>
      <c r="H8" s="264">
        <v>0</v>
      </c>
      <c r="I8" s="265">
        <f>E8*H8</f>
        <v>0</v>
      </c>
      <c r="J8" s="264">
        <v>0</v>
      </c>
      <c r="K8" s="265">
        <f>E8*J8</f>
        <v>0</v>
      </c>
      <c r="O8" s="257">
        <v>2</v>
      </c>
      <c r="AA8" s="232">
        <v>1</v>
      </c>
      <c r="AB8" s="232">
        <v>1</v>
      </c>
      <c r="AC8" s="232">
        <v>1</v>
      </c>
      <c r="AZ8" s="232">
        <v>1</v>
      </c>
      <c r="BA8" s="232">
        <f>IF(AZ8=1,G8,0)</f>
        <v>0</v>
      </c>
      <c r="BB8" s="232">
        <f>IF(AZ8=2,G8,0)</f>
        <v>0</v>
      </c>
      <c r="BC8" s="232">
        <f>IF(AZ8=3,G8,0)</f>
        <v>0</v>
      </c>
      <c r="BD8" s="232">
        <f>IF(AZ8=4,G8,0)</f>
        <v>0</v>
      </c>
      <c r="BE8" s="232">
        <f>IF(AZ8=5,G8,0)</f>
        <v>0</v>
      </c>
      <c r="CA8" s="257">
        <v>1</v>
      </c>
      <c r="CB8" s="257">
        <v>1</v>
      </c>
    </row>
    <row r="9" spans="1:80">
      <c r="A9" s="266"/>
      <c r="B9" s="269"/>
      <c r="C9" s="325" t="s">
        <v>2080</v>
      </c>
      <c r="D9" s="326"/>
      <c r="E9" s="270">
        <v>13.8172</v>
      </c>
      <c r="F9" s="271"/>
      <c r="G9" s="272"/>
      <c r="H9" s="273"/>
      <c r="I9" s="267"/>
      <c r="J9" s="274"/>
      <c r="K9" s="267"/>
      <c r="M9" s="268" t="s">
        <v>2080</v>
      </c>
      <c r="O9" s="257"/>
    </row>
    <row r="10" spans="1:80">
      <c r="A10" s="258">
        <v>2</v>
      </c>
      <c r="B10" s="259" t="s">
        <v>2081</v>
      </c>
      <c r="C10" s="260" t="s">
        <v>2082</v>
      </c>
      <c r="D10" s="261" t="s">
        <v>118</v>
      </c>
      <c r="E10" s="262">
        <v>13.8172</v>
      </c>
      <c r="F10" s="262">
        <v>0</v>
      </c>
      <c r="G10" s="263">
        <f>E10*F10</f>
        <v>0</v>
      </c>
      <c r="H10" s="264">
        <v>0</v>
      </c>
      <c r="I10" s="265">
        <f>E10*H10</f>
        <v>0</v>
      </c>
      <c r="J10" s="264">
        <v>0</v>
      </c>
      <c r="K10" s="265">
        <f>E10*J10</f>
        <v>0</v>
      </c>
      <c r="O10" s="257">
        <v>2</v>
      </c>
      <c r="AA10" s="232">
        <v>1</v>
      </c>
      <c r="AB10" s="232">
        <v>1</v>
      </c>
      <c r="AC10" s="232">
        <v>1</v>
      </c>
      <c r="AZ10" s="232">
        <v>1</v>
      </c>
      <c r="BA10" s="232">
        <f>IF(AZ10=1,G10,0)</f>
        <v>0</v>
      </c>
      <c r="BB10" s="232">
        <f>IF(AZ10=2,G10,0)</f>
        <v>0</v>
      </c>
      <c r="BC10" s="232">
        <f>IF(AZ10=3,G10,0)</f>
        <v>0</v>
      </c>
      <c r="BD10" s="232">
        <f>IF(AZ10=4,G10,0)</f>
        <v>0</v>
      </c>
      <c r="BE10" s="232">
        <f>IF(AZ10=5,G10,0)</f>
        <v>0</v>
      </c>
      <c r="CA10" s="257">
        <v>1</v>
      </c>
      <c r="CB10" s="257">
        <v>1</v>
      </c>
    </row>
    <row r="11" spans="1:80">
      <c r="A11" s="258">
        <v>3</v>
      </c>
      <c r="B11" s="259" t="s">
        <v>2083</v>
      </c>
      <c r="C11" s="260" t="s">
        <v>2084</v>
      </c>
      <c r="D11" s="261" t="s">
        <v>118</v>
      </c>
      <c r="E11" s="262">
        <v>13.8172</v>
      </c>
      <c r="F11" s="262">
        <v>0</v>
      </c>
      <c r="G11" s="263">
        <f>E11*F11</f>
        <v>0</v>
      </c>
      <c r="H11" s="264">
        <v>0</v>
      </c>
      <c r="I11" s="265">
        <f>E11*H11</f>
        <v>0</v>
      </c>
      <c r="J11" s="264">
        <v>0</v>
      </c>
      <c r="K11" s="265">
        <f>E11*J11</f>
        <v>0</v>
      </c>
      <c r="O11" s="257">
        <v>2</v>
      </c>
      <c r="AA11" s="232">
        <v>1</v>
      </c>
      <c r="AB11" s="232">
        <v>1</v>
      </c>
      <c r="AC11" s="232">
        <v>1</v>
      </c>
      <c r="AZ11" s="232">
        <v>1</v>
      </c>
      <c r="BA11" s="232">
        <f>IF(AZ11=1,G11,0)</f>
        <v>0</v>
      </c>
      <c r="BB11" s="232">
        <f>IF(AZ11=2,G11,0)</f>
        <v>0</v>
      </c>
      <c r="BC11" s="232">
        <f>IF(AZ11=3,G11,0)</f>
        <v>0</v>
      </c>
      <c r="BD11" s="232">
        <f>IF(AZ11=4,G11,0)</f>
        <v>0</v>
      </c>
      <c r="BE11" s="232">
        <f>IF(AZ11=5,G11,0)</f>
        <v>0</v>
      </c>
      <c r="CA11" s="257">
        <v>1</v>
      </c>
      <c r="CB11" s="257">
        <v>1</v>
      </c>
    </row>
    <row r="12" spans="1:80">
      <c r="A12" s="258">
        <v>4</v>
      </c>
      <c r="B12" s="259" t="s">
        <v>2085</v>
      </c>
      <c r="C12" s="260" t="s">
        <v>2086</v>
      </c>
      <c r="D12" s="261" t="s">
        <v>118</v>
      </c>
      <c r="E12" s="262">
        <v>13.8172</v>
      </c>
      <c r="F12" s="262">
        <v>0</v>
      </c>
      <c r="G12" s="263">
        <f>E12*F12</f>
        <v>0</v>
      </c>
      <c r="H12" s="264">
        <v>0</v>
      </c>
      <c r="I12" s="265">
        <f>E12*H12</f>
        <v>0</v>
      </c>
      <c r="J12" s="264">
        <v>0</v>
      </c>
      <c r="K12" s="265">
        <f>E12*J12</f>
        <v>0</v>
      </c>
      <c r="O12" s="257">
        <v>2</v>
      </c>
      <c r="AA12" s="232">
        <v>1</v>
      </c>
      <c r="AB12" s="232">
        <v>1</v>
      </c>
      <c r="AC12" s="232">
        <v>1</v>
      </c>
      <c r="AZ12" s="232">
        <v>1</v>
      </c>
      <c r="BA12" s="232">
        <f>IF(AZ12=1,G12,0)</f>
        <v>0</v>
      </c>
      <c r="BB12" s="232">
        <f>IF(AZ12=2,G12,0)</f>
        <v>0</v>
      </c>
      <c r="BC12" s="232">
        <f>IF(AZ12=3,G12,0)</f>
        <v>0</v>
      </c>
      <c r="BD12" s="232">
        <f>IF(AZ12=4,G12,0)</f>
        <v>0</v>
      </c>
      <c r="BE12" s="232">
        <f>IF(AZ12=5,G12,0)</f>
        <v>0</v>
      </c>
      <c r="CA12" s="257">
        <v>1</v>
      </c>
      <c r="CB12" s="257">
        <v>1</v>
      </c>
    </row>
    <row r="13" spans="1:80" ht="20.399999999999999">
      <c r="A13" s="258">
        <v>5</v>
      </c>
      <c r="B13" s="259" t="s">
        <v>1805</v>
      </c>
      <c r="C13" s="260" t="s">
        <v>1960</v>
      </c>
      <c r="D13" s="261" t="s">
        <v>118</v>
      </c>
      <c r="E13" s="262">
        <v>6.6144999999999996</v>
      </c>
      <c r="F13" s="262">
        <v>0</v>
      </c>
      <c r="G13" s="263">
        <f>E13*F13</f>
        <v>0</v>
      </c>
      <c r="H13" s="264">
        <v>0</v>
      </c>
      <c r="I13" s="265">
        <f>E13*H13</f>
        <v>0</v>
      </c>
      <c r="J13" s="264">
        <v>0</v>
      </c>
      <c r="K13" s="265">
        <f>E13*J13</f>
        <v>0</v>
      </c>
      <c r="O13" s="257">
        <v>2</v>
      </c>
      <c r="AA13" s="232">
        <v>1</v>
      </c>
      <c r="AB13" s="232">
        <v>1</v>
      </c>
      <c r="AC13" s="232">
        <v>1</v>
      </c>
      <c r="AZ13" s="232">
        <v>1</v>
      </c>
      <c r="BA13" s="232">
        <f>IF(AZ13=1,G13,0)</f>
        <v>0</v>
      </c>
      <c r="BB13" s="232">
        <f>IF(AZ13=2,G13,0)</f>
        <v>0</v>
      </c>
      <c r="BC13" s="232">
        <f>IF(AZ13=3,G13,0)</f>
        <v>0</v>
      </c>
      <c r="BD13" s="232">
        <f>IF(AZ13=4,G13,0)</f>
        <v>0</v>
      </c>
      <c r="BE13" s="232">
        <f>IF(AZ13=5,G13,0)</f>
        <v>0</v>
      </c>
      <c r="CA13" s="257">
        <v>1</v>
      </c>
      <c r="CB13" s="257">
        <v>1</v>
      </c>
    </row>
    <row r="14" spans="1:80">
      <c r="A14" s="266"/>
      <c r="B14" s="269"/>
      <c r="C14" s="325" t="s">
        <v>1961</v>
      </c>
      <c r="D14" s="326"/>
      <c r="E14" s="270">
        <v>0</v>
      </c>
      <c r="F14" s="271"/>
      <c r="G14" s="272"/>
      <c r="H14" s="273"/>
      <c r="I14" s="267"/>
      <c r="J14" s="274"/>
      <c r="K14" s="267"/>
      <c r="M14" s="268" t="s">
        <v>1961</v>
      </c>
      <c r="O14" s="257"/>
    </row>
    <row r="15" spans="1:80">
      <c r="A15" s="266"/>
      <c r="B15" s="269"/>
      <c r="C15" s="325" t="s">
        <v>2087</v>
      </c>
      <c r="D15" s="326"/>
      <c r="E15" s="270">
        <v>27.634499999999999</v>
      </c>
      <c r="F15" s="271"/>
      <c r="G15" s="272"/>
      <c r="H15" s="273"/>
      <c r="I15" s="267"/>
      <c r="J15" s="274"/>
      <c r="K15" s="267"/>
      <c r="M15" s="268" t="s">
        <v>2087</v>
      </c>
      <c r="O15" s="257"/>
    </row>
    <row r="16" spans="1:80">
      <c r="A16" s="266"/>
      <c r="B16" s="269"/>
      <c r="C16" s="325" t="s">
        <v>1963</v>
      </c>
      <c r="D16" s="326"/>
      <c r="E16" s="270">
        <v>0</v>
      </c>
      <c r="F16" s="271"/>
      <c r="G16" s="272"/>
      <c r="H16" s="273"/>
      <c r="I16" s="267"/>
      <c r="J16" s="274"/>
      <c r="K16" s="267"/>
      <c r="M16" s="268" t="s">
        <v>1963</v>
      </c>
      <c r="O16" s="257"/>
    </row>
    <row r="17" spans="1:80">
      <c r="A17" s="266"/>
      <c r="B17" s="269"/>
      <c r="C17" s="325" t="s">
        <v>2088</v>
      </c>
      <c r="D17" s="326"/>
      <c r="E17" s="270">
        <v>-21.02</v>
      </c>
      <c r="F17" s="271"/>
      <c r="G17" s="272"/>
      <c r="H17" s="273"/>
      <c r="I17" s="267"/>
      <c r="J17" s="274"/>
      <c r="K17" s="267"/>
      <c r="M17" s="268" t="s">
        <v>2088</v>
      </c>
      <c r="O17" s="257"/>
    </row>
    <row r="18" spans="1:80" ht="20.399999999999999">
      <c r="A18" s="258">
        <v>6</v>
      </c>
      <c r="B18" s="259" t="s">
        <v>1810</v>
      </c>
      <c r="C18" s="260" t="s">
        <v>1967</v>
      </c>
      <c r="D18" s="261" t="s">
        <v>118</v>
      </c>
      <c r="E18" s="262">
        <v>6.6144999999999996</v>
      </c>
      <c r="F18" s="262">
        <v>0</v>
      </c>
      <c r="G18" s="263">
        <f>E18*F18</f>
        <v>0</v>
      </c>
      <c r="H18" s="264">
        <v>0</v>
      </c>
      <c r="I18" s="265">
        <f>E18*H18</f>
        <v>0</v>
      </c>
      <c r="J18" s="264">
        <v>0</v>
      </c>
      <c r="K18" s="265">
        <f>E18*J18</f>
        <v>0</v>
      </c>
      <c r="O18" s="257">
        <v>2</v>
      </c>
      <c r="AA18" s="232">
        <v>1</v>
      </c>
      <c r="AB18" s="232">
        <v>1</v>
      </c>
      <c r="AC18" s="232">
        <v>1</v>
      </c>
      <c r="AZ18" s="232">
        <v>1</v>
      </c>
      <c r="BA18" s="232">
        <f>IF(AZ18=1,G18,0)</f>
        <v>0</v>
      </c>
      <c r="BB18" s="232">
        <f>IF(AZ18=2,G18,0)</f>
        <v>0</v>
      </c>
      <c r="BC18" s="232">
        <f>IF(AZ18=3,G18,0)</f>
        <v>0</v>
      </c>
      <c r="BD18" s="232">
        <f>IF(AZ18=4,G18,0)</f>
        <v>0</v>
      </c>
      <c r="BE18" s="232">
        <f>IF(AZ18=5,G18,0)</f>
        <v>0</v>
      </c>
      <c r="CA18" s="257">
        <v>1</v>
      </c>
      <c r="CB18" s="257">
        <v>1</v>
      </c>
    </row>
    <row r="19" spans="1:80" ht="20.399999999999999">
      <c r="A19" s="258">
        <v>7</v>
      </c>
      <c r="B19" s="259" t="s">
        <v>1812</v>
      </c>
      <c r="C19" s="260" t="s">
        <v>1968</v>
      </c>
      <c r="D19" s="261" t="s">
        <v>118</v>
      </c>
      <c r="E19" s="262">
        <v>21.023299999999999</v>
      </c>
      <c r="F19" s="262">
        <v>0</v>
      </c>
      <c r="G19" s="263">
        <f>E19*F19</f>
        <v>0</v>
      </c>
      <c r="H19" s="264">
        <v>0</v>
      </c>
      <c r="I19" s="265">
        <f>E19*H19</f>
        <v>0</v>
      </c>
      <c r="J19" s="264">
        <v>0</v>
      </c>
      <c r="K19" s="265">
        <f>E19*J19</f>
        <v>0</v>
      </c>
      <c r="O19" s="257">
        <v>2</v>
      </c>
      <c r="AA19" s="232">
        <v>1</v>
      </c>
      <c r="AB19" s="232">
        <v>1</v>
      </c>
      <c r="AC19" s="232">
        <v>1</v>
      </c>
      <c r="AZ19" s="232">
        <v>1</v>
      </c>
      <c r="BA19" s="232">
        <f>IF(AZ19=1,G19,0)</f>
        <v>0</v>
      </c>
      <c r="BB19" s="232">
        <f>IF(AZ19=2,G19,0)</f>
        <v>0</v>
      </c>
      <c r="BC19" s="232">
        <f>IF(AZ19=3,G19,0)</f>
        <v>0</v>
      </c>
      <c r="BD19" s="232">
        <f>IF(AZ19=4,G19,0)</f>
        <v>0</v>
      </c>
      <c r="BE19" s="232">
        <f>IF(AZ19=5,G19,0)</f>
        <v>0</v>
      </c>
      <c r="CA19" s="257">
        <v>1</v>
      </c>
      <c r="CB19" s="257">
        <v>1</v>
      </c>
    </row>
    <row r="20" spans="1:80">
      <c r="A20" s="266"/>
      <c r="B20" s="269"/>
      <c r="C20" s="325" t="s">
        <v>1961</v>
      </c>
      <c r="D20" s="326"/>
      <c r="E20" s="270">
        <v>0</v>
      </c>
      <c r="F20" s="271"/>
      <c r="G20" s="272"/>
      <c r="H20" s="273"/>
      <c r="I20" s="267"/>
      <c r="J20" s="274"/>
      <c r="K20" s="267"/>
      <c r="M20" s="268" t="s">
        <v>1961</v>
      </c>
      <c r="O20" s="257"/>
    </row>
    <row r="21" spans="1:80">
      <c r="A21" s="266"/>
      <c r="B21" s="269"/>
      <c r="C21" s="325" t="s">
        <v>2087</v>
      </c>
      <c r="D21" s="326"/>
      <c r="E21" s="270">
        <v>27.634499999999999</v>
      </c>
      <c r="F21" s="271"/>
      <c r="G21" s="272"/>
      <c r="H21" s="273"/>
      <c r="I21" s="267"/>
      <c r="J21" s="274"/>
      <c r="K21" s="267"/>
      <c r="M21" s="268" t="s">
        <v>2087</v>
      </c>
      <c r="O21" s="257"/>
    </row>
    <row r="22" spans="1:80">
      <c r="A22" s="266"/>
      <c r="B22" s="269"/>
      <c r="C22" s="325" t="s">
        <v>1963</v>
      </c>
      <c r="D22" s="326"/>
      <c r="E22" s="270">
        <v>0</v>
      </c>
      <c r="F22" s="271"/>
      <c r="G22" s="272"/>
      <c r="H22" s="273"/>
      <c r="I22" s="267"/>
      <c r="J22" s="274"/>
      <c r="K22" s="267"/>
      <c r="M22" s="268" t="s">
        <v>1963</v>
      </c>
      <c r="O22" s="257"/>
    </row>
    <row r="23" spans="1:80">
      <c r="A23" s="266"/>
      <c r="B23" s="269"/>
      <c r="C23" s="325" t="s">
        <v>2089</v>
      </c>
      <c r="D23" s="326"/>
      <c r="E23" s="270">
        <v>0</v>
      </c>
      <c r="F23" s="271"/>
      <c r="G23" s="272"/>
      <c r="H23" s="273"/>
      <c r="I23" s="267"/>
      <c r="J23" s="274"/>
      <c r="K23" s="267"/>
      <c r="M23" s="268" t="s">
        <v>2089</v>
      </c>
      <c r="O23" s="257"/>
    </row>
    <row r="24" spans="1:80">
      <c r="A24" s="266"/>
      <c r="B24" s="269"/>
      <c r="C24" s="325" t="s">
        <v>2090</v>
      </c>
      <c r="D24" s="326"/>
      <c r="E24" s="270">
        <v>-6.6112000000000002</v>
      </c>
      <c r="F24" s="271"/>
      <c r="G24" s="272"/>
      <c r="H24" s="273"/>
      <c r="I24" s="267"/>
      <c r="J24" s="274"/>
      <c r="K24" s="267"/>
      <c r="M24" s="268" t="s">
        <v>2090</v>
      </c>
      <c r="O24" s="257"/>
    </row>
    <row r="25" spans="1:80">
      <c r="A25" s="258">
        <v>8</v>
      </c>
      <c r="B25" s="259" t="s">
        <v>140</v>
      </c>
      <c r="C25" s="260" t="s">
        <v>1991</v>
      </c>
      <c r="D25" s="261" t="s">
        <v>118</v>
      </c>
      <c r="E25" s="262">
        <v>6.6144999999999996</v>
      </c>
      <c r="F25" s="262">
        <v>0</v>
      </c>
      <c r="G25" s="263">
        <f>E25*F25</f>
        <v>0</v>
      </c>
      <c r="H25" s="264">
        <v>0</v>
      </c>
      <c r="I25" s="265">
        <f>E25*H25</f>
        <v>0</v>
      </c>
      <c r="J25" s="264">
        <v>0</v>
      </c>
      <c r="K25" s="265">
        <f>E25*J25</f>
        <v>0</v>
      </c>
      <c r="O25" s="257">
        <v>2</v>
      </c>
      <c r="AA25" s="232">
        <v>1</v>
      </c>
      <c r="AB25" s="232">
        <v>1</v>
      </c>
      <c r="AC25" s="232">
        <v>1</v>
      </c>
      <c r="AZ25" s="232">
        <v>1</v>
      </c>
      <c r="BA25" s="232">
        <f>IF(AZ25=1,G25,0)</f>
        <v>0</v>
      </c>
      <c r="BB25" s="232">
        <f>IF(AZ25=2,G25,0)</f>
        <v>0</v>
      </c>
      <c r="BC25" s="232">
        <f>IF(AZ25=3,G25,0)</f>
        <v>0</v>
      </c>
      <c r="BD25" s="232">
        <f>IF(AZ25=4,G25,0)</f>
        <v>0</v>
      </c>
      <c r="BE25" s="232">
        <f>IF(AZ25=5,G25,0)</f>
        <v>0</v>
      </c>
      <c r="CA25" s="257">
        <v>1</v>
      </c>
      <c r="CB25" s="257">
        <v>1</v>
      </c>
    </row>
    <row r="26" spans="1:80">
      <c r="A26" s="275"/>
      <c r="B26" s="276" t="s">
        <v>101</v>
      </c>
      <c r="C26" s="277" t="s">
        <v>109</v>
      </c>
      <c r="D26" s="278"/>
      <c r="E26" s="279"/>
      <c r="F26" s="280"/>
      <c r="G26" s="281">
        <f>SUM(G7:G25)</f>
        <v>0</v>
      </c>
      <c r="H26" s="282"/>
      <c r="I26" s="283">
        <f>SUM(I7:I25)</f>
        <v>0</v>
      </c>
      <c r="J26" s="282"/>
      <c r="K26" s="283">
        <f>SUM(K7:K25)</f>
        <v>0</v>
      </c>
      <c r="O26" s="257">
        <v>4</v>
      </c>
      <c r="BA26" s="284">
        <f>SUM(BA7:BA25)</f>
        <v>0</v>
      </c>
      <c r="BB26" s="284">
        <f>SUM(BB7:BB25)</f>
        <v>0</v>
      </c>
      <c r="BC26" s="284">
        <f>SUM(BC7:BC25)</f>
        <v>0</v>
      </c>
      <c r="BD26" s="284">
        <f>SUM(BD7:BD25)</f>
        <v>0</v>
      </c>
      <c r="BE26" s="284">
        <f>SUM(BE7:BE25)</f>
        <v>0</v>
      </c>
    </row>
    <row r="27" spans="1:80">
      <c r="A27" s="247" t="s">
        <v>97</v>
      </c>
      <c r="B27" s="248" t="s">
        <v>1577</v>
      </c>
      <c r="C27" s="249" t="s">
        <v>1828</v>
      </c>
      <c r="D27" s="250"/>
      <c r="E27" s="251"/>
      <c r="F27" s="251"/>
      <c r="G27" s="252"/>
      <c r="H27" s="253"/>
      <c r="I27" s="254"/>
      <c r="J27" s="255"/>
      <c r="K27" s="256"/>
      <c r="O27" s="257">
        <v>1</v>
      </c>
    </row>
    <row r="28" spans="1:80" ht="20.399999999999999">
      <c r="A28" s="258">
        <v>9</v>
      </c>
      <c r="B28" s="259" t="s">
        <v>2091</v>
      </c>
      <c r="C28" s="260" t="s">
        <v>2092</v>
      </c>
      <c r="D28" s="261" t="s">
        <v>118</v>
      </c>
      <c r="E28" s="262">
        <v>0.69340000000000002</v>
      </c>
      <c r="F28" s="262">
        <v>0</v>
      </c>
      <c r="G28" s="263">
        <f>E28*F28</f>
        <v>0</v>
      </c>
      <c r="H28" s="264">
        <v>0</v>
      </c>
      <c r="I28" s="265">
        <f>E28*H28</f>
        <v>0</v>
      </c>
      <c r="J28" s="264">
        <v>0</v>
      </c>
      <c r="K28" s="265">
        <f>E28*J28</f>
        <v>0</v>
      </c>
      <c r="O28" s="257">
        <v>2</v>
      </c>
      <c r="AA28" s="232">
        <v>1</v>
      </c>
      <c r="AB28" s="232">
        <v>1</v>
      </c>
      <c r="AC28" s="232">
        <v>1</v>
      </c>
      <c r="AZ28" s="232">
        <v>1</v>
      </c>
      <c r="BA28" s="232">
        <f>IF(AZ28=1,G28,0)</f>
        <v>0</v>
      </c>
      <c r="BB28" s="232">
        <f>IF(AZ28=2,G28,0)</f>
        <v>0</v>
      </c>
      <c r="BC28" s="232">
        <f>IF(AZ28=3,G28,0)</f>
        <v>0</v>
      </c>
      <c r="BD28" s="232">
        <f>IF(AZ28=4,G28,0)</f>
        <v>0</v>
      </c>
      <c r="BE28" s="232">
        <f>IF(AZ28=5,G28,0)</f>
        <v>0</v>
      </c>
      <c r="CA28" s="257">
        <v>1</v>
      </c>
      <c r="CB28" s="257">
        <v>1</v>
      </c>
    </row>
    <row r="29" spans="1:80">
      <c r="A29" s="266"/>
      <c r="B29" s="269"/>
      <c r="C29" s="325" t="s">
        <v>2093</v>
      </c>
      <c r="D29" s="326"/>
      <c r="E29" s="270">
        <v>0.69340000000000002</v>
      </c>
      <c r="F29" s="271"/>
      <c r="G29" s="272"/>
      <c r="H29" s="273"/>
      <c r="I29" s="267"/>
      <c r="J29" s="274"/>
      <c r="K29" s="267"/>
      <c r="M29" s="268" t="s">
        <v>2093</v>
      </c>
      <c r="O29" s="257"/>
    </row>
    <row r="30" spans="1:80" ht="20.399999999999999">
      <c r="A30" s="258">
        <v>10</v>
      </c>
      <c r="B30" s="259" t="s">
        <v>2094</v>
      </c>
      <c r="C30" s="260" t="s">
        <v>2095</v>
      </c>
      <c r="D30" s="261" t="s">
        <v>112</v>
      </c>
      <c r="E30" s="262">
        <v>1.29</v>
      </c>
      <c r="F30" s="262">
        <v>0</v>
      </c>
      <c r="G30" s="263">
        <f>E30*F30</f>
        <v>0</v>
      </c>
      <c r="H30" s="264">
        <v>0</v>
      </c>
      <c r="I30" s="265">
        <f>E30*H30</f>
        <v>0</v>
      </c>
      <c r="J30" s="264">
        <v>0</v>
      </c>
      <c r="K30" s="265">
        <f>E30*J30</f>
        <v>0</v>
      </c>
      <c r="O30" s="257">
        <v>2</v>
      </c>
      <c r="AA30" s="232">
        <v>1</v>
      </c>
      <c r="AB30" s="232">
        <v>1</v>
      </c>
      <c r="AC30" s="232">
        <v>1</v>
      </c>
      <c r="AZ30" s="232">
        <v>1</v>
      </c>
      <c r="BA30" s="232">
        <f>IF(AZ30=1,G30,0)</f>
        <v>0</v>
      </c>
      <c r="BB30" s="232">
        <f>IF(AZ30=2,G30,0)</f>
        <v>0</v>
      </c>
      <c r="BC30" s="232">
        <f>IF(AZ30=3,G30,0)</f>
        <v>0</v>
      </c>
      <c r="BD30" s="232">
        <f>IF(AZ30=4,G30,0)</f>
        <v>0</v>
      </c>
      <c r="BE30" s="232">
        <f>IF(AZ30=5,G30,0)</f>
        <v>0</v>
      </c>
      <c r="CA30" s="257">
        <v>1</v>
      </c>
      <c r="CB30" s="257">
        <v>1</v>
      </c>
    </row>
    <row r="31" spans="1:80">
      <c r="A31" s="266"/>
      <c r="B31" s="269"/>
      <c r="C31" s="325" t="s">
        <v>2096</v>
      </c>
      <c r="D31" s="326"/>
      <c r="E31" s="270">
        <v>1.29</v>
      </c>
      <c r="F31" s="271"/>
      <c r="G31" s="272"/>
      <c r="H31" s="273"/>
      <c r="I31" s="267"/>
      <c r="J31" s="274"/>
      <c r="K31" s="267"/>
      <c r="M31" s="268" t="s">
        <v>2096</v>
      </c>
      <c r="O31" s="257"/>
    </row>
    <row r="32" spans="1:80" ht="20.399999999999999">
      <c r="A32" s="258">
        <v>11</v>
      </c>
      <c r="B32" s="259" t="s">
        <v>2097</v>
      </c>
      <c r="C32" s="260" t="s">
        <v>2098</v>
      </c>
      <c r="D32" s="261" t="s">
        <v>153</v>
      </c>
      <c r="E32" s="262">
        <v>1.61E-2</v>
      </c>
      <c r="F32" s="262">
        <v>0</v>
      </c>
      <c r="G32" s="263">
        <f>E32*F32</f>
        <v>0</v>
      </c>
      <c r="H32" s="264">
        <v>0</v>
      </c>
      <c r="I32" s="265">
        <f>E32*H32</f>
        <v>0</v>
      </c>
      <c r="J32" s="264">
        <v>0</v>
      </c>
      <c r="K32" s="265">
        <f>E32*J32</f>
        <v>0</v>
      </c>
      <c r="O32" s="257">
        <v>2</v>
      </c>
      <c r="AA32" s="232">
        <v>1</v>
      </c>
      <c r="AB32" s="232">
        <v>1</v>
      </c>
      <c r="AC32" s="232">
        <v>1</v>
      </c>
      <c r="AZ32" s="232">
        <v>1</v>
      </c>
      <c r="BA32" s="232">
        <f>IF(AZ32=1,G32,0)</f>
        <v>0</v>
      </c>
      <c r="BB32" s="232">
        <f>IF(AZ32=2,G32,0)</f>
        <v>0</v>
      </c>
      <c r="BC32" s="232">
        <f>IF(AZ32=3,G32,0)</f>
        <v>0</v>
      </c>
      <c r="BD32" s="232">
        <f>IF(AZ32=4,G32,0)</f>
        <v>0</v>
      </c>
      <c r="BE32" s="232">
        <f>IF(AZ32=5,G32,0)</f>
        <v>0</v>
      </c>
      <c r="CA32" s="257">
        <v>1</v>
      </c>
      <c r="CB32" s="257">
        <v>1</v>
      </c>
    </row>
    <row r="33" spans="1:80">
      <c r="A33" s="266"/>
      <c r="B33" s="269"/>
      <c r="C33" s="325" t="s">
        <v>2099</v>
      </c>
      <c r="D33" s="326"/>
      <c r="E33" s="270">
        <v>1.61E-2</v>
      </c>
      <c r="F33" s="271"/>
      <c r="G33" s="272"/>
      <c r="H33" s="273"/>
      <c r="I33" s="267"/>
      <c r="J33" s="274"/>
      <c r="K33" s="267"/>
      <c r="M33" s="268" t="s">
        <v>2099</v>
      </c>
      <c r="O33" s="257"/>
    </row>
    <row r="34" spans="1:80">
      <c r="A34" s="275"/>
      <c r="B34" s="276" t="s">
        <v>101</v>
      </c>
      <c r="C34" s="277" t="s">
        <v>1829</v>
      </c>
      <c r="D34" s="278"/>
      <c r="E34" s="279"/>
      <c r="F34" s="280"/>
      <c r="G34" s="281">
        <f>SUM(G27:G33)</f>
        <v>0</v>
      </c>
      <c r="H34" s="282"/>
      <c r="I34" s="283">
        <f>SUM(I27:I33)</f>
        <v>0</v>
      </c>
      <c r="J34" s="282"/>
      <c r="K34" s="283">
        <f>SUM(K27:K33)</f>
        <v>0</v>
      </c>
      <c r="O34" s="257">
        <v>4</v>
      </c>
      <c r="BA34" s="284">
        <f>SUM(BA27:BA33)</f>
        <v>0</v>
      </c>
      <c r="BB34" s="284">
        <f>SUM(BB27:BB33)</f>
        <v>0</v>
      </c>
      <c r="BC34" s="284">
        <f>SUM(BC27:BC33)</f>
        <v>0</v>
      </c>
      <c r="BD34" s="284">
        <f>SUM(BD27:BD33)</f>
        <v>0</v>
      </c>
      <c r="BE34" s="284">
        <f>SUM(BE27:BE33)</f>
        <v>0</v>
      </c>
    </row>
    <row r="35" spans="1:80">
      <c r="A35" s="247" t="s">
        <v>97</v>
      </c>
      <c r="B35" s="248" t="s">
        <v>1672</v>
      </c>
      <c r="C35" s="249" t="s">
        <v>2041</v>
      </c>
      <c r="D35" s="250"/>
      <c r="E35" s="251"/>
      <c r="F35" s="251"/>
      <c r="G35" s="252"/>
      <c r="H35" s="253"/>
      <c r="I35" s="254"/>
      <c r="J35" s="255"/>
      <c r="K35" s="256"/>
      <c r="O35" s="257">
        <v>1</v>
      </c>
    </row>
    <row r="36" spans="1:80" ht="20.399999999999999">
      <c r="A36" s="258">
        <v>12</v>
      </c>
      <c r="B36" s="259" t="s">
        <v>2100</v>
      </c>
      <c r="C36" s="260" t="s">
        <v>2101</v>
      </c>
      <c r="D36" s="261" t="s">
        <v>240</v>
      </c>
      <c r="E36" s="262">
        <v>1</v>
      </c>
      <c r="F36" s="262">
        <v>0</v>
      </c>
      <c r="G36" s="263">
        <f>E36*F36</f>
        <v>0</v>
      </c>
      <c r="H36" s="264">
        <v>0</v>
      </c>
      <c r="I36" s="265">
        <f>E36*H36</f>
        <v>0</v>
      </c>
      <c r="J36" s="264"/>
      <c r="K36" s="265">
        <f>E36*J36</f>
        <v>0</v>
      </c>
      <c r="O36" s="257">
        <v>2</v>
      </c>
      <c r="AA36" s="232">
        <v>12</v>
      </c>
      <c r="AB36" s="232">
        <v>0</v>
      </c>
      <c r="AC36" s="232">
        <v>12</v>
      </c>
      <c r="AZ36" s="232">
        <v>1</v>
      </c>
      <c r="BA36" s="232">
        <f>IF(AZ36=1,G36,0)</f>
        <v>0</v>
      </c>
      <c r="BB36" s="232">
        <f>IF(AZ36=2,G36,0)</f>
        <v>0</v>
      </c>
      <c r="BC36" s="232">
        <f>IF(AZ36=3,G36,0)</f>
        <v>0</v>
      </c>
      <c r="BD36" s="232">
        <f>IF(AZ36=4,G36,0)</f>
        <v>0</v>
      </c>
      <c r="BE36" s="232">
        <f>IF(AZ36=5,G36,0)</f>
        <v>0</v>
      </c>
      <c r="CA36" s="257">
        <v>12</v>
      </c>
      <c r="CB36" s="257">
        <v>0</v>
      </c>
    </row>
    <row r="37" spans="1:80">
      <c r="A37" s="275"/>
      <c r="B37" s="276" t="s">
        <v>101</v>
      </c>
      <c r="C37" s="277" t="s">
        <v>2042</v>
      </c>
      <c r="D37" s="278"/>
      <c r="E37" s="279"/>
      <c r="F37" s="280"/>
      <c r="G37" s="281">
        <f>SUM(G35:G36)</f>
        <v>0</v>
      </c>
      <c r="H37" s="282"/>
      <c r="I37" s="283">
        <f>SUM(I35:I36)</f>
        <v>0</v>
      </c>
      <c r="J37" s="282"/>
      <c r="K37" s="283">
        <f>SUM(K35:K36)</f>
        <v>0</v>
      </c>
      <c r="O37" s="257">
        <v>4</v>
      </c>
      <c r="BA37" s="284">
        <f>SUM(BA35:BA36)</f>
        <v>0</v>
      </c>
      <c r="BB37" s="284">
        <f>SUM(BB35:BB36)</f>
        <v>0</v>
      </c>
      <c r="BC37" s="284">
        <f>SUM(BC35:BC36)</f>
        <v>0</v>
      </c>
      <c r="BD37" s="284">
        <f>SUM(BD35:BD36)</f>
        <v>0</v>
      </c>
      <c r="BE37" s="284">
        <f>SUM(BE35:BE36)</f>
        <v>0</v>
      </c>
    </row>
    <row r="38" spans="1:80">
      <c r="A38" s="247" t="s">
        <v>97</v>
      </c>
      <c r="B38" s="248" t="s">
        <v>456</v>
      </c>
      <c r="C38" s="249" t="s">
        <v>457</v>
      </c>
      <c r="D38" s="250"/>
      <c r="E38" s="251"/>
      <c r="F38" s="251"/>
      <c r="G38" s="252"/>
      <c r="H38" s="253"/>
      <c r="I38" s="254"/>
      <c r="J38" s="255"/>
      <c r="K38" s="256"/>
      <c r="O38" s="257">
        <v>1</v>
      </c>
    </row>
    <row r="39" spans="1:80">
      <c r="A39" s="258">
        <v>13</v>
      </c>
      <c r="B39" s="259" t="s">
        <v>2102</v>
      </c>
      <c r="C39" s="260" t="s">
        <v>2103</v>
      </c>
      <c r="D39" s="261" t="s">
        <v>153</v>
      </c>
      <c r="E39" s="262">
        <v>1.7562</v>
      </c>
      <c r="F39" s="262">
        <v>0</v>
      </c>
      <c r="G39" s="263">
        <f>E39*F39</f>
        <v>0</v>
      </c>
      <c r="H39" s="264">
        <v>0</v>
      </c>
      <c r="I39" s="265">
        <f>E39*H39</f>
        <v>0</v>
      </c>
      <c r="J39" s="264">
        <v>0</v>
      </c>
      <c r="K39" s="265">
        <f>E39*J39</f>
        <v>0</v>
      </c>
      <c r="O39" s="257">
        <v>2</v>
      </c>
      <c r="AA39" s="232">
        <v>1</v>
      </c>
      <c r="AB39" s="232">
        <v>1</v>
      </c>
      <c r="AC39" s="232">
        <v>1</v>
      </c>
      <c r="AZ39" s="232">
        <v>1</v>
      </c>
      <c r="BA39" s="232">
        <f>IF(AZ39=1,G39,0)</f>
        <v>0</v>
      </c>
      <c r="BB39" s="232">
        <f>IF(AZ39=2,G39,0)</f>
        <v>0</v>
      </c>
      <c r="BC39" s="232">
        <f>IF(AZ39=3,G39,0)</f>
        <v>0</v>
      </c>
      <c r="BD39" s="232">
        <f>IF(AZ39=4,G39,0)</f>
        <v>0</v>
      </c>
      <c r="BE39" s="232">
        <f>IF(AZ39=5,G39,0)</f>
        <v>0</v>
      </c>
      <c r="CA39" s="257">
        <v>1</v>
      </c>
      <c r="CB39" s="257">
        <v>1</v>
      </c>
    </row>
    <row r="40" spans="1:80">
      <c r="A40" s="266"/>
      <c r="B40" s="269"/>
      <c r="C40" s="325" t="s">
        <v>2104</v>
      </c>
      <c r="D40" s="326"/>
      <c r="E40" s="270">
        <v>0</v>
      </c>
      <c r="F40" s="271"/>
      <c r="G40" s="272"/>
      <c r="H40" s="273"/>
      <c r="I40" s="267"/>
      <c r="J40" s="274"/>
      <c r="K40" s="267"/>
      <c r="M40" s="268" t="s">
        <v>2104</v>
      </c>
      <c r="O40" s="257"/>
    </row>
    <row r="41" spans="1:80">
      <c r="A41" s="266"/>
      <c r="B41" s="269"/>
      <c r="C41" s="325" t="s">
        <v>2105</v>
      </c>
      <c r="D41" s="326"/>
      <c r="E41" s="270">
        <v>0</v>
      </c>
      <c r="F41" s="271"/>
      <c r="G41" s="272"/>
      <c r="H41" s="273"/>
      <c r="I41" s="267"/>
      <c r="J41" s="274"/>
      <c r="K41" s="267"/>
      <c r="M41" s="268" t="s">
        <v>2105</v>
      </c>
      <c r="O41" s="257"/>
    </row>
    <row r="42" spans="1:80">
      <c r="A42" s="266"/>
      <c r="B42" s="269"/>
      <c r="C42" s="325" t="s">
        <v>2106</v>
      </c>
      <c r="D42" s="326"/>
      <c r="E42" s="270">
        <v>1.7562</v>
      </c>
      <c r="F42" s="271"/>
      <c r="G42" s="272"/>
      <c r="H42" s="273"/>
      <c r="I42" s="267"/>
      <c r="J42" s="274"/>
      <c r="K42" s="267"/>
      <c r="M42" s="268" t="s">
        <v>2106</v>
      </c>
      <c r="O42" s="257"/>
    </row>
    <row r="43" spans="1:80">
      <c r="A43" s="275"/>
      <c r="B43" s="276" t="s">
        <v>101</v>
      </c>
      <c r="C43" s="277" t="s">
        <v>458</v>
      </c>
      <c r="D43" s="278"/>
      <c r="E43" s="279"/>
      <c r="F43" s="280"/>
      <c r="G43" s="281">
        <f>SUM(G38:G42)</f>
        <v>0</v>
      </c>
      <c r="H43" s="282"/>
      <c r="I43" s="283">
        <f>SUM(I38:I42)</f>
        <v>0</v>
      </c>
      <c r="J43" s="282"/>
      <c r="K43" s="283">
        <f>SUM(K38:K42)</f>
        <v>0</v>
      </c>
      <c r="O43" s="257">
        <v>4</v>
      </c>
      <c r="BA43" s="284">
        <f>SUM(BA38:BA42)</f>
        <v>0</v>
      </c>
      <c r="BB43" s="284">
        <f>SUM(BB38:BB42)</f>
        <v>0</v>
      </c>
      <c r="BC43" s="284">
        <f>SUM(BC38:BC42)</f>
        <v>0</v>
      </c>
      <c r="BD43" s="284">
        <f>SUM(BD38:BD42)</f>
        <v>0</v>
      </c>
      <c r="BE43" s="284">
        <f>SUM(BE38:BE42)</f>
        <v>0</v>
      </c>
    </row>
    <row r="44" spans="1:80">
      <c r="E44" s="232"/>
    </row>
    <row r="45" spans="1:80">
      <c r="E45" s="232"/>
    </row>
    <row r="46" spans="1:80">
      <c r="E46" s="232"/>
    </row>
    <row r="47" spans="1:80">
      <c r="E47" s="232"/>
    </row>
    <row r="48" spans="1:80">
      <c r="E48" s="232"/>
    </row>
    <row r="49" spans="5:5">
      <c r="E49" s="232"/>
    </row>
    <row r="50" spans="5:5">
      <c r="E50" s="232"/>
    </row>
    <row r="51" spans="5:5">
      <c r="E51" s="232"/>
    </row>
    <row r="52" spans="5:5">
      <c r="E52" s="232"/>
    </row>
    <row r="53" spans="5:5">
      <c r="E53" s="232"/>
    </row>
    <row r="54" spans="5:5">
      <c r="E54" s="232"/>
    </row>
    <row r="55" spans="5:5">
      <c r="E55" s="232"/>
    </row>
    <row r="56" spans="5:5">
      <c r="E56" s="232"/>
    </row>
    <row r="57" spans="5:5">
      <c r="E57" s="232"/>
    </row>
    <row r="58" spans="5:5">
      <c r="E58" s="232"/>
    </row>
    <row r="59" spans="5:5">
      <c r="E59" s="232"/>
    </row>
    <row r="60" spans="5:5">
      <c r="E60" s="232"/>
    </row>
    <row r="61" spans="5:5">
      <c r="E61" s="232"/>
    </row>
    <row r="62" spans="5:5">
      <c r="E62" s="232"/>
    </row>
    <row r="63" spans="5:5">
      <c r="E63" s="232"/>
    </row>
    <row r="64" spans="5:5">
      <c r="E64" s="232"/>
    </row>
    <row r="65" spans="1:7">
      <c r="E65" s="232"/>
    </row>
    <row r="66" spans="1:7">
      <c r="E66" s="232"/>
    </row>
    <row r="67" spans="1:7">
      <c r="A67" s="274"/>
      <c r="B67" s="274"/>
      <c r="C67" s="274"/>
      <c r="D67" s="274"/>
      <c r="E67" s="274"/>
      <c r="F67" s="274"/>
      <c r="G67" s="274"/>
    </row>
    <row r="68" spans="1:7">
      <c r="A68" s="274"/>
      <c r="B68" s="274"/>
      <c r="C68" s="274"/>
      <c r="D68" s="274"/>
      <c r="E68" s="274"/>
      <c r="F68" s="274"/>
      <c r="G68" s="274"/>
    </row>
    <row r="69" spans="1:7">
      <c r="A69" s="274"/>
      <c r="B69" s="274"/>
      <c r="C69" s="274"/>
      <c r="D69" s="274"/>
      <c r="E69" s="274"/>
      <c r="F69" s="274"/>
      <c r="G69" s="274"/>
    </row>
    <row r="70" spans="1:7">
      <c r="A70" s="274"/>
      <c r="B70" s="274"/>
      <c r="C70" s="274"/>
      <c r="D70" s="274"/>
      <c r="E70" s="274"/>
      <c r="F70" s="274"/>
      <c r="G70" s="274"/>
    </row>
    <row r="71" spans="1:7">
      <c r="E71" s="232"/>
    </row>
    <row r="72" spans="1:7">
      <c r="E72" s="232"/>
    </row>
    <row r="73" spans="1:7">
      <c r="E73" s="232"/>
    </row>
    <row r="74" spans="1:7">
      <c r="E74" s="232"/>
    </row>
    <row r="75" spans="1:7">
      <c r="E75" s="232"/>
    </row>
    <row r="76" spans="1:7">
      <c r="E76" s="232"/>
    </row>
    <row r="77" spans="1:7">
      <c r="E77" s="232"/>
    </row>
    <row r="78" spans="1:7">
      <c r="E78" s="232"/>
    </row>
    <row r="79" spans="1:7">
      <c r="E79" s="232"/>
    </row>
    <row r="80" spans="1:7">
      <c r="E80" s="232"/>
    </row>
    <row r="81" spans="5:5">
      <c r="E81" s="232"/>
    </row>
    <row r="82" spans="5:5">
      <c r="E82" s="232"/>
    </row>
    <row r="83" spans="5:5">
      <c r="E83" s="232"/>
    </row>
    <row r="84" spans="5:5">
      <c r="E84" s="232"/>
    </row>
    <row r="85" spans="5:5">
      <c r="E85" s="232"/>
    </row>
    <row r="86" spans="5:5">
      <c r="E86" s="232"/>
    </row>
    <row r="87" spans="5:5">
      <c r="E87" s="232"/>
    </row>
    <row r="88" spans="5:5">
      <c r="E88" s="232"/>
    </row>
    <row r="89" spans="5:5">
      <c r="E89" s="232"/>
    </row>
    <row r="90" spans="5:5">
      <c r="E90" s="232"/>
    </row>
    <row r="91" spans="5:5">
      <c r="E91" s="232"/>
    </row>
    <row r="92" spans="5:5">
      <c r="E92" s="232"/>
    </row>
    <row r="93" spans="5:5">
      <c r="E93" s="232"/>
    </row>
    <row r="94" spans="5:5">
      <c r="E94" s="232"/>
    </row>
    <row r="95" spans="5:5">
      <c r="E95" s="232"/>
    </row>
    <row r="96" spans="5:5">
      <c r="E96" s="232"/>
    </row>
    <row r="97" spans="1:7">
      <c r="E97" s="232"/>
    </row>
    <row r="98" spans="1:7">
      <c r="E98" s="232"/>
    </row>
    <row r="99" spans="1:7">
      <c r="E99" s="232"/>
    </row>
    <row r="100" spans="1:7">
      <c r="E100" s="232"/>
    </row>
    <row r="101" spans="1:7">
      <c r="E101" s="232"/>
    </row>
    <row r="102" spans="1:7">
      <c r="A102" s="285"/>
      <c r="B102" s="285"/>
    </row>
    <row r="103" spans="1:7">
      <c r="A103" s="274"/>
      <c r="B103" s="274"/>
      <c r="C103" s="286"/>
      <c r="D103" s="286"/>
      <c r="E103" s="287"/>
      <c r="F103" s="286"/>
      <c r="G103" s="288"/>
    </row>
    <row r="104" spans="1:7">
      <c r="A104" s="289"/>
      <c r="B104" s="289"/>
      <c r="C104" s="274"/>
      <c r="D104" s="274"/>
      <c r="E104" s="290"/>
      <c r="F104" s="274"/>
      <c r="G104" s="274"/>
    </row>
    <row r="105" spans="1:7">
      <c r="A105" s="274"/>
      <c r="B105" s="274"/>
      <c r="C105" s="274"/>
      <c r="D105" s="274"/>
      <c r="E105" s="290"/>
      <c r="F105" s="274"/>
      <c r="G105" s="274"/>
    </row>
    <row r="106" spans="1:7">
      <c r="A106" s="274"/>
      <c r="B106" s="274"/>
      <c r="C106" s="274"/>
      <c r="D106" s="274"/>
      <c r="E106" s="290"/>
      <c r="F106" s="274"/>
      <c r="G106" s="274"/>
    </row>
    <row r="107" spans="1:7">
      <c r="A107" s="274"/>
      <c r="B107" s="274"/>
      <c r="C107" s="274"/>
      <c r="D107" s="274"/>
      <c r="E107" s="290"/>
      <c r="F107" s="274"/>
      <c r="G107" s="274"/>
    </row>
    <row r="108" spans="1:7">
      <c r="A108" s="274"/>
      <c r="B108" s="274"/>
      <c r="C108" s="274"/>
      <c r="D108" s="274"/>
      <c r="E108" s="290"/>
      <c r="F108" s="274"/>
      <c r="G108" s="274"/>
    </row>
    <row r="109" spans="1:7">
      <c r="A109" s="274"/>
      <c r="B109" s="274"/>
      <c r="C109" s="274"/>
      <c r="D109" s="274"/>
      <c r="E109" s="290"/>
      <c r="F109" s="274"/>
      <c r="G109" s="274"/>
    </row>
    <row r="110" spans="1:7">
      <c r="A110" s="274"/>
      <c r="B110" s="274"/>
      <c r="C110" s="274"/>
      <c r="D110" s="274"/>
      <c r="E110" s="290"/>
      <c r="F110" s="274"/>
      <c r="G110" s="274"/>
    </row>
    <row r="111" spans="1:7">
      <c r="A111" s="274"/>
      <c r="B111" s="274"/>
      <c r="C111" s="274"/>
      <c r="D111" s="274"/>
      <c r="E111" s="290"/>
      <c r="F111" s="274"/>
      <c r="G111" s="274"/>
    </row>
    <row r="112" spans="1:7">
      <c r="A112" s="274"/>
      <c r="B112" s="274"/>
      <c r="C112" s="274"/>
      <c r="D112" s="274"/>
      <c r="E112" s="290"/>
      <c r="F112" s="274"/>
      <c r="G112" s="274"/>
    </row>
    <row r="113" spans="1:7">
      <c r="A113" s="274"/>
      <c r="B113" s="274"/>
      <c r="C113" s="274"/>
      <c r="D113" s="274"/>
      <c r="E113" s="290"/>
      <c r="F113" s="274"/>
      <c r="G113" s="274"/>
    </row>
    <row r="114" spans="1:7">
      <c r="A114" s="274"/>
      <c r="B114" s="274"/>
      <c r="C114" s="274"/>
      <c r="D114" s="274"/>
      <c r="E114" s="290"/>
      <c r="F114" s="274"/>
      <c r="G114" s="274"/>
    </row>
    <row r="115" spans="1:7">
      <c r="A115" s="274"/>
      <c r="B115" s="274"/>
      <c r="C115" s="274"/>
      <c r="D115" s="274"/>
      <c r="E115" s="290"/>
      <c r="F115" s="274"/>
      <c r="G115" s="274"/>
    </row>
    <row r="116" spans="1:7">
      <c r="A116" s="274"/>
      <c r="B116" s="274"/>
      <c r="C116" s="274"/>
      <c r="D116" s="274"/>
      <c r="E116" s="290"/>
      <c r="F116" s="274"/>
      <c r="G116" s="274"/>
    </row>
  </sheetData>
  <mergeCells count="20">
    <mergeCell ref="C40:D40"/>
    <mergeCell ref="C41:D41"/>
    <mergeCell ref="C42:D42"/>
    <mergeCell ref="C29:D29"/>
    <mergeCell ref="C31:D31"/>
    <mergeCell ref="C33:D33"/>
    <mergeCell ref="C24:D24"/>
    <mergeCell ref="A1:G1"/>
    <mergeCell ref="A3:B3"/>
    <mergeCell ref="A4:B4"/>
    <mergeCell ref="E4:G4"/>
    <mergeCell ref="C9:D9"/>
    <mergeCell ref="C14:D14"/>
    <mergeCell ref="C15:D15"/>
    <mergeCell ref="C16:D16"/>
    <mergeCell ref="C17:D17"/>
    <mergeCell ref="C20:D20"/>
    <mergeCell ref="C21:D21"/>
    <mergeCell ref="C22:D22"/>
    <mergeCell ref="C23:D23"/>
  </mergeCells>
  <printOptions gridLinesSet="0"/>
  <pageMargins left="0.59055118110236227" right="0.39370078740157483" top="0.59055118110236227" bottom="0.98425196850393704" header="0.19685039370078741" footer="0.51181102362204722"/>
  <pageSetup paperSize="9" orientation="portrait" horizontalDpi="300" r:id="rId1"/>
  <headerFooter alignWithMargins="0">
    <oddFooter>&amp;L&amp;9Zpracováno programem &amp;"Arial CE,Tučné"BUILDpower,  © RTS, a.s.&amp;R&amp;"Arial,Obyčejné"Strana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31</vt:i4>
      </vt:variant>
      <vt:variant>
        <vt:lpstr>Pojmenované oblasti</vt:lpstr>
      </vt:variant>
      <vt:variant>
        <vt:i4>72</vt:i4>
      </vt:variant>
    </vt:vector>
  </HeadingPairs>
  <TitlesOfParts>
    <vt:vector size="103" baseType="lpstr">
      <vt:lpstr>Stavba</vt:lpstr>
      <vt:lpstr>1 1 KL</vt:lpstr>
      <vt:lpstr>1 1 Rek</vt:lpstr>
      <vt:lpstr>1 1 Pol</vt:lpstr>
      <vt:lpstr>1 2 KL</vt:lpstr>
      <vt:lpstr>1 2 Rek</vt:lpstr>
      <vt:lpstr>1 2 Pol</vt:lpstr>
      <vt:lpstr>1 3 KL</vt:lpstr>
      <vt:lpstr>1 3 Rek</vt:lpstr>
      <vt:lpstr>1 3 Pol</vt:lpstr>
      <vt:lpstr>1 4 KL</vt:lpstr>
      <vt:lpstr>1 4 Rek</vt:lpstr>
      <vt:lpstr>1 4 Pol</vt:lpstr>
      <vt:lpstr>1 5 KL</vt:lpstr>
      <vt:lpstr>1 5 Rek</vt:lpstr>
      <vt:lpstr>1 5 Pol</vt:lpstr>
      <vt:lpstr>1 6 KL</vt:lpstr>
      <vt:lpstr>1 6 Rek</vt:lpstr>
      <vt:lpstr>1 6 Pol</vt:lpstr>
      <vt:lpstr>1 7 KL</vt:lpstr>
      <vt:lpstr>1 7 Rek</vt:lpstr>
      <vt:lpstr>1 7 Pol</vt:lpstr>
      <vt:lpstr>1 8 KL</vt:lpstr>
      <vt:lpstr>1 8 Rek</vt:lpstr>
      <vt:lpstr>1 8 Pol</vt:lpstr>
      <vt:lpstr>1 9 KL</vt:lpstr>
      <vt:lpstr>1 9 Rek</vt:lpstr>
      <vt:lpstr>1 9 Pol</vt:lpstr>
      <vt:lpstr>1 10 KL</vt:lpstr>
      <vt:lpstr>1 10 Rek</vt:lpstr>
      <vt:lpstr>1 10 Pol</vt:lpstr>
      <vt:lpstr>Stavba!CelkemObjekty</vt:lpstr>
      <vt:lpstr>Stavba!CisloStavby</vt:lpstr>
      <vt:lpstr>Stavba!dadresa</vt:lpstr>
      <vt:lpstr>Stavba!DIČ</vt:lpstr>
      <vt:lpstr>Stavba!dmisto</vt:lpstr>
      <vt:lpstr>Stavba!dpsc</vt:lpstr>
      <vt:lpstr>Stavba!IČO</vt:lpstr>
      <vt:lpstr>Stavba!NazevObjektu</vt:lpstr>
      <vt:lpstr>Stavba!NazevStavby</vt:lpstr>
      <vt:lpstr>'1 1 Pol'!Názvy_tisku</vt:lpstr>
      <vt:lpstr>'1 1 Rek'!Názvy_tisku</vt:lpstr>
      <vt:lpstr>'1 10 Pol'!Názvy_tisku</vt:lpstr>
      <vt:lpstr>'1 10 Rek'!Názvy_tisku</vt:lpstr>
      <vt:lpstr>'1 2 Pol'!Názvy_tisku</vt:lpstr>
      <vt:lpstr>'1 2 Rek'!Názvy_tisku</vt:lpstr>
      <vt:lpstr>'1 3 Pol'!Názvy_tisku</vt:lpstr>
      <vt:lpstr>'1 3 Rek'!Názvy_tisku</vt:lpstr>
      <vt:lpstr>'1 4 Pol'!Názvy_tisku</vt:lpstr>
      <vt:lpstr>'1 4 Rek'!Názvy_tisku</vt:lpstr>
      <vt:lpstr>'1 5 Pol'!Názvy_tisku</vt:lpstr>
      <vt:lpstr>'1 5 Rek'!Názvy_tisku</vt:lpstr>
      <vt:lpstr>'1 6 Pol'!Názvy_tisku</vt:lpstr>
      <vt:lpstr>'1 6 Rek'!Názvy_tisku</vt:lpstr>
      <vt:lpstr>'1 7 Pol'!Názvy_tisku</vt:lpstr>
      <vt:lpstr>'1 7 Rek'!Názvy_tisku</vt:lpstr>
      <vt:lpstr>'1 8 Pol'!Názvy_tisku</vt:lpstr>
      <vt:lpstr>'1 8 Rek'!Názvy_tisku</vt:lpstr>
      <vt:lpstr>'1 9 Pol'!Názvy_tisku</vt:lpstr>
      <vt:lpstr>'1 9 Rek'!Názvy_tisku</vt:lpstr>
      <vt:lpstr>Stavba!Objednatel</vt:lpstr>
      <vt:lpstr>Stavba!Objekt</vt:lpstr>
      <vt:lpstr>'1 1 KL'!Oblast_tisku</vt:lpstr>
      <vt:lpstr>'1 1 Pol'!Oblast_tisku</vt:lpstr>
      <vt:lpstr>'1 1 Rek'!Oblast_tisku</vt:lpstr>
      <vt:lpstr>'1 10 KL'!Oblast_tisku</vt:lpstr>
      <vt:lpstr>'1 10 Pol'!Oblast_tisku</vt:lpstr>
      <vt:lpstr>'1 10 Rek'!Oblast_tisku</vt:lpstr>
      <vt:lpstr>'1 2 KL'!Oblast_tisku</vt:lpstr>
      <vt:lpstr>'1 2 Pol'!Oblast_tisku</vt:lpstr>
      <vt:lpstr>'1 2 Rek'!Oblast_tisku</vt:lpstr>
      <vt:lpstr>'1 3 KL'!Oblast_tisku</vt:lpstr>
      <vt:lpstr>'1 3 Pol'!Oblast_tisku</vt:lpstr>
      <vt:lpstr>'1 3 Rek'!Oblast_tisku</vt:lpstr>
      <vt:lpstr>'1 4 KL'!Oblast_tisku</vt:lpstr>
      <vt:lpstr>'1 4 Pol'!Oblast_tisku</vt:lpstr>
      <vt:lpstr>'1 4 Rek'!Oblast_tisku</vt:lpstr>
      <vt:lpstr>'1 5 KL'!Oblast_tisku</vt:lpstr>
      <vt:lpstr>'1 5 Pol'!Oblast_tisku</vt:lpstr>
      <vt:lpstr>'1 5 Rek'!Oblast_tisku</vt:lpstr>
      <vt:lpstr>'1 6 KL'!Oblast_tisku</vt:lpstr>
      <vt:lpstr>'1 6 Pol'!Oblast_tisku</vt:lpstr>
      <vt:lpstr>'1 6 Rek'!Oblast_tisku</vt:lpstr>
      <vt:lpstr>'1 7 KL'!Oblast_tisku</vt:lpstr>
      <vt:lpstr>'1 7 Pol'!Oblast_tisku</vt:lpstr>
      <vt:lpstr>'1 7 Rek'!Oblast_tisku</vt:lpstr>
      <vt:lpstr>'1 8 KL'!Oblast_tisku</vt:lpstr>
      <vt:lpstr>'1 8 Pol'!Oblast_tisku</vt:lpstr>
      <vt:lpstr>'1 8 Rek'!Oblast_tisku</vt:lpstr>
      <vt:lpstr>'1 9 KL'!Oblast_tisku</vt:lpstr>
      <vt:lpstr>'1 9 Pol'!Oblast_tisku</vt:lpstr>
      <vt:lpstr>'1 9 Rek'!Oblast_tisku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Stavba!SazbaDPH1</vt:lpstr>
      <vt:lpstr>Stavba!SazbaDPH2</vt:lpstr>
      <vt:lpstr>Stavba!SoucetDilu</vt:lpstr>
      <vt:lpstr>Stavba!StavbaCelkem</vt:lpstr>
      <vt:lpstr>Stavba!Zhotovitel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</dc:creator>
  <cp:lastModifiedBy>Mgr. Magdalena Chmelařová</cp:lastModifiedBy>
  <dcterms:created xsi:type="dcterms:W3CDTF">2020-06-24T16:54:16Z</dcterms:created>
  <dcterms:modified xsi:type="dcterms:W3CDTF">2020-07-01T21:01:49Z</dcterms:modified>
</cp:coreProperties>
</file>