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 activeTab="4"/>
  </bookViews>
  <sheets>
    <sheet name="Rekapitulace úseku" sheetId="2" r:id="rId1"/>
    <sheet name="Materiál zhotovitel" sheetId="3" r:id="rId2"/>
    <sheet name="Dodávky zhotovitel" sheetId="5" r:id="rId3"/>
    <sheet name="Materiál  dodávky" sheetId="7" r:id="rId4"/>
    <sheet name="Oceněné práce" sheetId="8" r:id="rId5"/>
  </sheets>
  <calcPr calcId="124519"/>
</workbook>
</file>

<file path=xl/calcChain.xml><?xml version="1.0" encoding="utf-8"?>
<calcChain xmlns="http://schemas.openxmlformats.org/spreadsheetml/2006/main">
  <c r="I7" i="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H9" i="3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8"/>
  <c r="H9" i="7"/>
  <c r="H10"/>
  <c r="H11"/>
  <c r="H12"/>
  <c r="H13"/>
  <c r="H8"/>
  <c r="C35" i="2"/>
  <c r="C23"/>
  <c r="G20" i="5"/>
  <c r="C17" i="2" s="1"/>
  <c r="H39" i="3" l="1"/>
  <c r="I66" i="8"/>
  <c r="C20" i="2" s="1"/>
  <c r="H15" i="7"/>
  <c r="C19" i="2" s="1"/>
  <c r="C16" l="1"/>
  <c r="C18"/>
  <c r="C14" l="1"/>
  <c r="C41" s="1"/>
</calcChain>
</file>

<file path=xl/sharedStrings.xml><?xml version="1.0" encoding="utf-8"?>
<sst xmlns="http://schemas.openxmlformats.org/spreadsheetml/2006/main" count="490" uniqueCount="223">
  <si>
    <t>verze 41.00</t>
  </si>
  <si>
    <t>Označení (název) stavby dle zadávacího návrhu</t>
  </si>
  <si>
    <t>R.Horálek</t>
  </si>
  <si>
    <t>Číslo definice projektu dle zadávacího návrhu</t>
  </si>
  <si>
    <t>II.+III. Provozní soubory a stavební objekty</t>
  </si>
  <si>
    <t>VII. Ostatní náklady</t>
  </si>
  <si>
    <t>Vytýčení podzemních zařízení</t>
  </si>
  <si>
    <t>Doprava výkonového materiálu,odvoz zeminy</t>
  </si>
  <si>
    <t>Revize</t>
  </si>
  <si>
    <t>Skládkovné</t>
  </si>
  <si>
    <t>Koordinační činnost zhotovitele</t>
  </si>
  <si>
    <t>Archeologický dohled</t>
  </si>
  <si>
    <t>Dopravní značení</t>
  </si>
  <si>
    <t>IX. Jiné investice</t>
  </si>
  <si>
    <t>Geodetické zaměření skutečného stavu</t>
  </si>
  <si>
    <t>Dokumentace skutečného provedeni stavby (DSPS)</t>
  </si>
  <si>
    <t>REKAPITULACE NÁKLADŮ objektu v tisících Kč</t>
  </si>
  <si>
    <t>Kód a název objektu</t>
  </si>
  <si>
    <t>IE-12-2003587 - Návrh opravy VO ul. Lidická, Broumov - souběh s opravou komunikace  III / 30324</t>
  </si>
  <si>
    <t>Délka výkopu kabelových rýh dle PD v km</t>
  </si>
  <si>
    <t>Počet dní záboru</t>
  </si>
  <si>
    <t>Plocha záboru v m2</t>
  </si>
  <si>
    <t>Sazba pro zábor dle vyhlášek měst v Kč/m2/den</t>
  </si>
  <si>
    <t>Aut.výpočet</t>
  </si>
  <si>
    <t>Zábory veřejného prostranství, pronájmy ploch</t>
  </si>
  <si>
    <t>Manipulace,vypínání,diagnostika a činnost ČDS</t>
  </si>
  <si>
    <t>Celkové náklady objektu</t>
  </si>
  <si>
    <t>Východ</t>
  </si>
  <si>
    <t>Oblast ocenění:</t>
  </si>
  <si>
    <t>Projekt. firma:</t>
  </si>
  <si>
    <t>VČE - montáže, a.s.</t>
  </si>
  <si>
    <t>Kód materiálu</t>
  </si>
  <si>
    <t>Typ materiálu</t>
  </si>
  <si>
    <t>Popis</t>
  </si>
  <si>
    <t>Rozšířený popis</t>
  </si>
  <si>
    <t>Množství celkové</t>
  </si>
  <si>
    <t>MJ</t>
  </si>
  <si>
    <t>Cena jednotková</t>
  </si>
  <si>
    <t>Cena celková</t>
  </si>
  <si>
    <t>IE-12-2003587</t>
  </si>
  <si>
    <t>Návrh opravy VO ul. Lidická, Broumov - souběh s opravou komunikace  III / 30324</t>
  </si>
  <si>
    <t>vedl.</t>
  </si>
  <si>
    <t>M</t>
  </si>
  <si>
    <t>TRUBICE SMRST SR1F 25,4-12,7/1200 ZZ.</t>
  </si>
  <si>
    <t>KS</t>
  </si>
  <si>
    <t>OPT&gt;PASKA UPINACI NEREZ. LEHKA 9,5/0,4MM</t>
  </si>
  <si>
    <t>KLAHOS, B833/50 (B133)</t>
  </si>
  <si>
    <t>OPT&gt;SPONA UPINACI NEREZ. LEHKA 9,5MM</t>
  </si>
  <si>
    <t>KLAHOS, S 153</t>
  </si>
  <si>
    <t>PASKA ZEMNICI FEZN 30X4/48AM (BAL.25KG)</t>
  </si>
  <si>
    <t>KG</t>
  </si>
  <si>
    <t>SVORKA SR 2B  SPOJ. PASEK 30X4</t>
  </si>
  <si>
    <t>SVORKA SP1 VY - PRIPOJ. NA KONSTR.</t>
  </si>
  <si>
    <t>TRUBKA SMRST.RPK 40/16/1000  CERNA</t>
  </si>
  <si>
    <t>KABEL 1-CYKY-J 4X16 1000V</t>
  </si>
  <si>
    <t>FOLIE VYSTR. BLESK 330/0,4 CERVENA 125M</t>
  </si>
  <si>
    <t>FÓLIE VÝSTR.S BLESKEM 330X0,4 ČERV.</t>
  </si>
  <si>
    <t>TRUBKA KORUG.OHEBNA KORUFL. 75 CERNA 50M</t>
  </si>
  <si>
    <t>TRUBKA KORUG.OHEBNA KORUFL.110 CERNA 50M</t>
  </si>
  <si>
    <t>KABEL CYKY-J 3X1,5 750V</t>
  </si>
  <si>
    <t>OMEZOVAC LVA-440B-BLK PRICH.ALFE 16-70</t>
  </si>
  <si>
    <t>SVORKA ODB NN 16-70MM2 SM 2.11</t>
  </si>
  <si>
    <t>SVORKA PROUDOVA ODBOCNA ELBA  669 202</t>
  </si>
  <si>
    <t>ALST 2,7-9,4/6,6-9,4</t>
  </si>
  <si>
    <t>PRAMENEC OCELOVY 50 FE 540MPA, 25,4KN</t>
  </si>
  <si>
    <t>SKRIN PRIPOJKOVA SP100/NSP1P DCK</t>
  </si>
  <si>
    <t>SKRIN PRIPOJKOVA SP200/NSP1P DCK</t>
  </si>
  <si>
    <t>POJISTKA NOZOVA PNA000 16A GG</t>
  </si>
  <si>
    <t>NEO11</t>
  </si>
  <si>
    <t>hlav.</t>
  </si>
  <si>
    <t>Svítidlo dle specifikace</t>
  </si>
  <si>
    <t>NE13</t>
  </si>
  <si>
    <t>Vývodky cyky 3*1,5, práce - materiál</t>
  </si>
  <si>
    <t>NE15</t>
  </si>
  <si>
    <t>Přístrojová pojistka 6 A</t>
  </si>
  <si>
    <t>NE18</t>
  </si>
  <si>
    <t>Výložník rovný UNI 1 - 1000 UNI bandimex</t>
  </si>
  <si>
    <t>NE12</t>
  </si>
  <si>
    <t>Držák svítidla na JB - bandimex</t>
  </si>
  <si>
    <t>STITEK KABELOVY 55X115MM S 1 BAR.TISKEM</t>
  </si>
  <si>
    <t>KABEL CYKY-J 4X16 750V</t>
  </si>
  <si>
    <t>OPT&gt;PASKA UPINACI NEREZ.STREDNI16/0,75MM</t>
  </si>
  <si>
    <t>KLAHOS, B805/50 (B205)</t>
  </si>
  <si>
    <t>OPT&gt;SPONA UPINACI NEREZ. STREDNI 16MM</t>
  </si>
  <si>
    <t>KLAHOS, S 255</t>
  </si>
  <si>
    <t>SVORKA ZEMNICI SR 3A, SPOJ. PASEK-LANO</t>
  </si>
  <si>
    <t>Ostatní dodávky I-DOD celkem:</t>
  </si>
  <si>
    <t>OCENĚNÉ PRÁCE</t>
  </si>
  <si>
    <t>Kód práce</t>
  </si>
  <si>
    <t>Typ práce</t>
  </si>
  <si>
    <t>Zatřízení nákladů</t>
  </si>
  <si>
    <t>Elektromontážní a Stavební (zemní) práce</t>
  </si>
  <si>
    <t>Mechanizace</t>
  </si>
  <si>
    <t>NH celk.</t>
  </si>
  <si>
    <t>Sazba</t>
  </si>
  <si>
    <t>Cena celk.</t>
  </si>
  <si>
    <t>PBAB36A</t>
  </si>
  <si>
    <t>TRUBKA OHEBNA PVC PR.32/24,2MM VOL.ULOZ.</t>
  </si>
  <si>
    <t>PDQB10A</t>
  </si>
  <si>
    <t>ZNACENI UZEMNENI FEZN 30/4 SMRST.TRUBICI</t>
  </si>
  <si>
    <t>PDQB01A</t>
  </si>
  <si>
    <t>UZEMNENI PO SLOUPU PASKOU FEZN 30X4 BAND</t>
  </si>
  <si>
    <t>PDQB09A</t>
  </si>
  <si>
    <t>VYRAZENI HODNOTY UZEMNENI DO PASKY 30/4</t>
  </si>
  <si>
    <t>PDQB18A</t>
  </si>
  <si>
    <t>MERENI ZEMNIHO ODPORU VC.VYSTAV.PROTOKOL</t>
  </si>
  <si>
    <t>PDQB11A</t>
  </si>
  <si>
    <t>UZEM.V ZEMI-FEZN 30X4 V PODM.MEST.ZAST.</t>
  </si>
  <si>
    <t>PDQB64A</t>
  </si>
  <si>
    <t>OCHRANA PRECHODU ZEM-VZDUCH UZEM.PAS30/4</t>
  </si>
  <si>
    <t>PCCA27A</t>
  </si>
  <si>
    <t>KABEL 1-CYKY-J 4X16 1KV VOLNE ULOZENY</t>
  </si>
  <si>
    <t>PEJA01A</t>
  </si>
  <si>
    <t>KAB.LOZE PISKOVE SIRE 35 CM,BEZ ZAKRYTI</t>
  </si>
  <si>
    <t>PEJA41A</t>
  </si>
  <si>
    <t>FOLIE VYSTRAZNA Z PE ,SIRKA 33 CM</t>
  </si>
  <si>
    <t>PELB41A</t>
  </si>
  <si>
    <t>TRUBKA KORUG. PE KORUFLEX 75/61 OHEBNA</t>
  </si>
  <si>
    <t>PELB43A</t>
  </si>
  <si>
    <t>TRUBKA KORUG. PE KORUFLEX 110/91 OHEBNA</t>
  </si>
  <si>
    <t>PCHB40A</t>
  </si>
  <si>
    <t>PRIPL.NA ZATAH. KABELU V OCHRANNE TRUBCE</t>
  </si>
  <si>
    <t>PENB25A</t>
  </si>
  <si>
    <t>ZATAZENI LANA DO KANALKU-TVARNIC.TRASY</t>
  </si>
  <si>
    <t>PENA21A</t>
  </si>
  <si>
    <t>ZAJISTENI KABELU PRI SOUBEHU</t>
  </si>
  <si>
    <t>PENA22A</t>
  </si>
  <si>
    <t>ZAJISTENI KABELU PRI KRIZENI</t>
  </si>
  <si>
    <t>PENA23A</t>
  </si>
  <si>
    <t>ZAJISTENI POTRUBI PRI KRIZENI</t>
  </si>
  <si>
    <t>PENA24A</t>
  </si>
  <si>
    <t>ZRIZENI A ODSTRANENI PROVIZORNI LAVKY</t>
  </si>
  <si>
    <t>PRAB07A</t>
  </si>
  <si>
    <t>RYHY 35X85CM ZASTAV.UZEMI TR3</t>
  </si>
  <si>
    <t>PRDB92A</t>
  </si>
  <si>
    <t>UKLID ZPEVNEN.PLOCH PO VYKOPKU MIMOVYKOP</t>
  </si>
  <si>
    <t>M2</t>
  </si>
  <si>
    <t>PCCB38A</t>
  </si>
  <si>
    <t>KABEL CYKY-J 3X1,5 PEVNE ULOZENY</t>
  </si>
  <si>
    <t>PCTB94A</t>
  </si>
  <si>
    <t>OMEZOV.PREP.1KV+SVORKY PRIPOJ. ALFE16-70</t>
  </si>
  <si>
    <t>SADA</t>
  </si>
  <si>
    <t>PBIB90A</t>
  </si>
  <si>
    <t>PRIPOJ.VOD.25MM2 NA ALFE 25/4 SR.SVOR.</t>
  </si>
  <si>
    <t>PCUB55A</t>
  </si>
  <si>
    <t>LANO FEZN 50MM2 K PROPOJENI BLESKOJISTEK</t>
  </si>
  <si>
    <t>PCUB42A</t>
  </si>
  <si>
    <t>MONTAZ OMEZOVACE VN VCETNE ZAPOJENI</t>
  </si>
  <si>
    <t>PDQB32A</t>
  </si>
  <si>
    <t>SVODOVY VODIC-LANO FEZN50MM2 BEZ PODPER</t>
  </si>
  <si>
    <t>PFQB26A</t>
  </si>
  <si>
    <t>SKRIN SP100/NSP1P DCK 3X160A NA SLOUP</t>
  </si>
  <si>
    <t>PFQA28A</t>
  </si>
  <si>
    <t>SKRIN SP200/NSP1P DCK 6X160A NA SLOUP</t>
  </si>
  <si>
    <t>PFLB03A</t>
  </si>
  <si>
    <t>POJISTKA NOZOVA NN VEL.000 GG  16A</t>
  </si>
  <si>
    <t>PDKA77A</t>
  </si>
  <si>
    <t>MONTAZ OZNAC.STITKU V ROZVADECI - SROUB.</t>
  </si>
  <si>
    <t>NE14</t>
  </si>
  <si>
    <t>Montáž svítidel - komplet</t>
  </si>
  <si>
    <t>HOD</t>
  </si>
  <si>
    <t>NE11</t>
  </si>
  <si>
    <t>HZS v normální pracovní době</t>
  </si>
  <si>
    <t>PLZB01A</t>
  </si>
  <si>
    <t>POPIS POJ.KAB.SKRINI SJZ LAK.POPISOVACEM</t>
  </si>
  <si>
    <t>PCCA70A</t>
  </si>
  <si>
    <t>KABEL CYKY-J 4X16 750V PEVNE ULOZENY</t>
  </si>
  <si>
    <t>PDTB38A</t>
  </si>
  <si>
    <t>ZAPOJ.4ZIL V JISTICI DOM.SKRINI DO 16MM2</t>
  </si>
  <si>
    <t>PCIB01A</t>
  </si>
  <si>
    <t>UKONC.-ZAP.VOD.DO 2,5MM2 SVORK.V ROZVAD.</t>
  </si>
  <si>
    <t>PBIB13A</t>
  </si>
  <si>
    <t>D</t>
  </si>
  <si>
    <t>KUZEL.ROUBIK M20X360,VZK-1,BILY  VO</t>
  </si>
  <si>
    <t>PBIB79A</t>
  </si>
  <si>
    <t>VAZ NN DVOJITY KRIZOVY ALFE 25/4</t>
  </si>
  <si>
    <t>PBIB73A</t>
  </si>
  <si>
    <t>UKONC.VOD. ALFE 25/4 SVORKOU</t>
  </si>
  <si>
    <t>PCTA94A</t>
  </si>
  <si>
    <t>PCUA25A</t>
  </si>
  <si>
    <t>SVORKY NA PROPOJ.FEZN LANA A UZEM.OMEZOV</t>
  </si>
  <si>
    <t>PCUA42A</t>
  </si>
  <si>
    <t>PCUA55A</t>
  </si>
  <si>
    <t>PSMB43A</t>
  </si>
  <si>
    <t>O</t>
  </si>
  <si>
    <t>KABEL 1-CYKY-J 4X16 1KV PEVNE ULOZENY</t>
  </si>
  <si>
    <t>PXDA02A</t>
  </si>
  <si>
    <t>LANO ALFE NN 24-AL1/4ST1A (25/4)NEMAZ</t>
  </si>
  <si>
    <t>NE 15</t>
  </si>
  <si>
    <t>Demontáž svítidla,držáku a výložníku</t>
  </si>
  <si>
    <t>NE 16</t>
  </si>
  <si>
    <t>Mechanizace - demontáž</t>
  </si>
  <si>
    <t>Oceněné práce celkem:</t>
  </si>
  <si>
    <t>DODÁVKY ZHOTOVITELE</t>
  </si>
  <si>
    <t>výk.</t>
  </si>
  <si>
    <t>VYK&gt; SROUB M10X45, 6-HR.HLAVA, POZ.</t>
  </si>
  <si>
    <t>DIN933-8.8-A2K</t>
  </si>
  <si>
    <t>VYK&gt; MATICE M10, 6-HRANNA, POZ.</t>
  </si>
  <si>
    <t>DIN934-8-A2K</t>
  </si>
  <si>
    <t>VYK&gt; PODLOZKA PRUZNA 12, POZ.</t>
  </si>
  <si>
    <t>DIN7980-230HV-A2K</t>
  </si>
  <si>
    <t>VYK&gt; GUMOASFALT SA 12</t>
  </si>
  <si>
    <t>VYK&gt; PISEK ZASYPOVY FR.0-4</t>
  </si>
  <si>
    <t>VYK&gt; REZIVO HRANOL JEHLICNATE DO120CM2</t>
  </si>
  <si>
    <t>M3</t>
  </si>
  <si>
    <t>VYK&gt; DRAT OCEL.PR.2.0 MEKKY</t>
  </si>
  <si>
    <t>VYK&gt; REZIVO DESKOVE JEHLICNATE NEOPRAC</t>
  </si>
  <si>
    <t>VYK&gt; HREBIK STAV. 3,1X70, ZAP.MRIZ.HL.</t>
  </si>
  <si>
    <t>DIN1151-ST</t>
  </si>
  <si>
    <t>VYK&gt; MATERIAL PRO ZABEZPECENI VYKOPU</t>
  </si>
  <si>
    <t>VYK&gt; MATERIAL ZAJISTENI STEN KABEL. RYH</t>
  </si>
  <si>
    <t>Dodávky zhotovitele celkem:</t>
  </si>
  <si>
    <t>Číslo materiálu</t>
  </si>
  <si>
    <t>Materiály mimo platné ZMP / SMP celkem:</t>
  </si>
  <si>
    <t>Dodávky zhotovitel</t>
  </si>
  <si>
    <t>Materiál  zhotovitel</t>
  </si>
  <si>
    <t>MATERIÁL ZHOTOVITEL</t>
  </si>
  <si>
    <t>Materiál - dodávky</t>
  </si>
  <si>
    <t>MATERIÁL DODÁVKY</t>
  </si>
  <si>
    <t>Oceněné práce</t>
  </si>
  <si>
    <t>TRUBKA PANCÉŘOVÁ 36 MM</t>
  </si>
  <si>
    <t>TRUBKA PANCÉŘOVÁ36 mm</t>
  </si>
  <si>
    <t>Materiály zhotovitelem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</si>
</sst>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4" fontId="1" fillId="0" borderId="0" xfId="0" applyNumberFormat="1" applyFont="1"/>
    <xf numFmtId="4" fontId="2" fillId="0" borderId="0" xfId="0" applyNumberFormat="1" applyFont="1"/>
    <xf numFmtId="4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41"/>
  <sheetViews>
    <sheetView workbookViewId="0">
      <selection activeCell="E2" sqref="E2"/>
    </sheetView>
  </sheetViews>
  <sheetFormatPr defaultRowHeight="14.4"/>
  <cols>
    <col min="1" max="1" width="8.88671875" style="1"/>
    <col min="2" max="2" width="47.88671875" style="1" bestFit="1" customWidth="1"/>
    <col min="3" max="3" width="15.5546875" style="1" customWidth="1"/>
    <col min="4" max="6" width="8.88671875" style="1"/>
  </cols>
  <sheetData>
    <row r="2" spans="2:4">
      <c r="B2" s="2" t="s">
        <v>16</v>
      </c>
      <c r="C2" s="1" t="s">
        <v>0</v>
      </c>
    </row>
    <row r="4" spans="2:4">
      <c r="B4" s="1" t="s">
        <v>1</v>
      </c>
      <c r="C4" s="1" t="s">
        <v>2</v>
      </c>
    </row>
    <row r="5" spans="2:4">
      <c r="B5" s="1" t="s">
        <v>3</v>
      </c>
      <c r="C5" s="1">
        <v>10111213</v>
      </c>
    </row>
    <row r="6" spans="2:4">
      <c r="B6" s="1" t="s">
        <v>17</v>
      </c>
    </row>
    <row r="7" spans="2:4">
      <c r="B7" s="1" t="s">
        <v>18</v>
      </c>
    </row>
    <row r="8" spans="2:4">
      <c r="D8" s="3"/>
    </row>
    <row r="9" spans="2:4">
      <c r="B9" s="1" t="s">
        <v>19</v>
      </c>
      <c r="C9" s="1">
        <v>0.41</v>
      </c>
    </row>
    <row r="10" spans="2:4">
      <c r="B10" s="1" t="s">
        <v>20</v>
      </c>
      <c r="C10" s="1">
        <v>30</v>
      </c>
    </row>
    <row r="11" spans="2:4">
      <c r="B11" s="1" t="s">
        <v>21</v>
      </c>
      <c r="C11" s="1">
        <v>461</v>
      </c>
    </row>
    <row r="12" spans="2:4">
      <c r="B12" s="1" t="s">
        <v>22</v>
      </c>
      <c r="C12" s="1">
        <v>2</v>
      </c>
    </row>
    <row r="13" spans="2:4" ht="15" customHeight="1"/>
    <row r="14" spans="2:4" ht="15" customHeight="1">
      <c r="B14" s="2" t="s">
        <v>4</v>
      </c>
      <c r="C14" s="4">
        <f>C16+C17+C18+C19+C20</f>
        <v>0</v>
      </c>
    </row>
    <row r="15" spans="2:4" ht="15" customHeight="1"/>
    <row r="16" spans="2:4" ht="15" customHeight="1">
      <c r="B16" s="1" t="s">
        <v>215</v>
      </c>
      <c r="C16" s="5">
        <f>'Materiál zhotovitel'!H39/1000</f>
        <v>0</v>
      </c>
    </row>
    <row r="17" spans="2:3" ht="15" customHeight="1">
      <c r="B17" s="1" t="s">
        <v>214</v>
      </c>
      <c r="C17" s="5">
        <f>'Dodávky zhotovitel'!G20</f>
        <v>0</v>
      </c>
    </row>
    <row r="18" spans="2:3">
      <c r="B18" s="1" t="s">
        <v>222</v>
      </c>
      <c r="C18" s="5">
        <f>'Materiál zhotovitel'!H39</f>
        <v>0</v>
      </c>
    </row>
    <row r="19" spans="2:3">
      <c r="B19" s="1" t="s">
        <v>217</v>
      </c>
      <c r="C19" s="5">
        <f>'Materiál  dodávky'!H15/1000</f>
        <v>0</v>
      </c>
    </row>
    <row r="20" spans="2:3">
      <c r="B20" s="1" t="s">
        <v>219</v>
      </c>
      <c r="C20" s="5">
        <f>'Oceněné práce'!I66</f>
        <v>0</v>
      </c>
    </row>
    <row r="22" spans="2:3">
      <c r="C22" s="1" t="s">
        <v>23</v>
      </c>
    </row>
    <row r="23" spans="2:3">
      <c r="B23" s="2" t="s">
        <v>5</v>
      </c>
      <c r="C23" s="2">
        <f>C25+C26+C27+C28+C29+C30+C31+C32</f>
        <v>0</v>
      </c>
    </row>
    <row r="25" spans="2:3">
      <c r="B25" s="1" t="s">
        <v>6</v>
      </c>
      <c r="C25" s="1">
        <v>0</v>
      </c>
    </row>
    <row r="26" spans="2:3">
      <c r="B26" s="1" t="s">
        <v>7</v>
      </c>
      <c r="C26" s="1">
        <v>0</v>
      </c>
    </row>
    <row r="27" spans="2:3">
      <c r="B27" s="1" t="s">
        <v>8</v>
      </c>
      <c r="C27" s="1">
        <v>0</v>
      </c>
    </row>
    <row r="28" spans="2:3">
      <c r="B28" s="1" t="s">
        <v>24</v>
      </c>
      <c r="C28" s="1">
        <v>0</v>
      </c>
    </row>
    <row r="29" spans="2:3">
      <c r="B29" s="1" t="s">
        <v>9</v>
      </c>
      <c r="C29" s="1">
        <v>0</v>
      </c>
    </row>
    <row r="30" spans="2:3">
      <c r="B30" s="1" t="s">
        <v>10</v>
      </c>
      <c r="C30" s="1">
        <v>0</v>
      </c>
    </row>
    <row r="31" spans="2:3">
      <c r="B31" s="1" t="s">
        <v>11</v>
      </c>
      <c r="C31" s="1">
        <v>0</v>
      </c>
    </row>
    <row r="32" spans="2:3">
      <c r="B32" s="1" t="s">
        <v>12</v>
      </c>
      <c r="C32" s="1">
        <v>0</v>
      </c>
    </row>
    <row r="35" spans="2:3">
      <c r="B35" s="2" t="s">
        <v>13</v>
      </c>
      <c r="C35" s="2">
        <f>C37+C38+C39</f>
        <v>0</v>
      </c>
    </row>
    <row r="37" spans="2:3">
      <c r="B37" s="1" t="s">
        <v>25</v>
      </c>
      <c r="C37" s="1">
        <v>0</v>
      </c>
    </row>
    <row r="38" spans="2:3">
      <c r="B38" s="1" t="s">
        <v>14</v>
      </c>
      <c r="C38" s="1">
        <v>0</v>
      </c>
    </row>
    <row r="39" spans="2:3">
      <c r="B39" s="1" t="s">
        <v>15</v>
      </c>
      <c r="C39" s="1">
        <v>0</v>
      </c>
    </row>
    <row r="41" spans="2:3">
      <c r="B41" s="2" t="s">
        <v>26</v>
      </c>
      <c r="C41" s="4">
        <f>C35+C23+C14</f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9"/>
  <sheetViews>
    <sheetView workbookViewId="0">
      <selection activeCell="L12" sqref="L12"/>
    </sheetView>
  </sheetViews>
  <sheetFormatPr defaultRowHeight="14.4"/>
  <cols>
    <col min="1" max="1" width="11.21875" style="1" customWidth="1"/>
    <col min="2" max="2" width="11" style="1" customWidth="1"/>
    <col min="3" max="3" width="42" style="1" customWidth="1"/>
    <col min="4" max="4" width="14.21875" style="1" customWidth="1"/>
    <col min="5" max="5" width="15.109375" style="1" bestFit="1" customWidth="1"/>
    <col min="6" max="6" width="8.88671875" style="1"/>
    <col min="7" max="7" width="15.21875" style="1" customWidth="1"/>
    <col min="8" max="8" width="12.77734375" style="1" customWidth="1"/>
  </cols>
  <sheetData>
    <row r="2" spans="1:8">
      <c r="A2" s="1" t="s">
        <v>216</v>
      </c>
    </row>
    <row r="3" spans="1:8">
      <c r="A3" s="1" t="s">
        <v>28</v>
      </c>
      <c r="B3" s="1" t="s">
        <v>27</v>
      </c>
      <c r="E3" s="1" t="s">
        <v>29</v>
      </c>
      <c r="F3" s="1" t="s">
        <v>30</v>
      </c>
    </row>
    <row r="5" spans="1:8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</row>
    <row r="6" spans="1:8">
      <c r="B6" s="1" t="s">
        <v>39</v>
      </c>
      <c r="C6" s="1" t="s">
        <v>40</v>
      </c>
    </row>
    <row r="8" spans="1:8">
      <c r="A8" s="1">
        <v>1003499270</v>
      </c>
      <c r="B8" s="1" t="s">
        <v>41</v>
      </c>
      <c r="C8" s="1" t="s">
        <v>221</v>
      </c>
      <c r="E8" s="1">
        <v>90</v>
      </c>
      <c r="F8" s="1" t="s">
        <v>42</v>
      </c>
      <c r="G8" s="5">
        <v>0</v>
      </c>
      <c r="H8" s="5">
        <f>G8*E8</f>
        <v>0</v>
      </c>
    </row>
    <row r="9" spans="1:8">
      <c r="A9" s="1">
        <v>1003301650</v>
      </c>
      <c r="B9" s="1" t="s">
        <v>41</v>
      </c>
      <c r="C9" s="1" t="s">
        <v>43</v>
      </c>
      <c r="E9" s="1">
        <v>0.63</v>
      </c>
      <c r="F9" s="1" t="s">
        <v>44</v>
      </c>
      <c r="G9" s="5">
        <v>0</v>
      </c>
      <c r="H9" s="5">
        <f t="shared" ref="H9:H37" si="0">G9*E9</f>
        <v>0</v>
      </c>
    </row>
    <row r="10" spans="1:8">
      <c r="A10" s="1">
        <v>9880010100</v>
      </c>
      <c r="B10" s="1" t="s">
        <v>41</v>
      </c>
      <c r="C10" s="1" t="s">
        <v>45</v>
      </c>
      <c r="D10" s="1" t="s">
        <v>46</v>
      </c>
      <c r="E10" s="1">
        <v>45</v>
      </c>
      <c r="F10" s="1" t="s">
        <v>42</v>
      </c>
      <c r="G10" s="5">
        <v>0</v>
      </c>
      <c r="H10" s="5">
        <f t="shared" si="0"/>
        <v>0</v>
      </c>
    </row>
    <row r="11" spans="1:8">
      <c r="A11" s="1">
        <v>9880010600</v>
      </c>
      <c r="B11" s="1" t="s">
        <v>41</v>
      </c>
      <c r="C11" s="1" t="s">
        <v>47</v>
      </c>
      <c r="D11" s="1" t="s">
        <v>48</v>
      </c>
      <c r="E11" s="1">
        <v>37.5</v>
      </c>
      <c r="F11" s="1" t="s">
        <v>44</v>
      </c>
      <c r="G11" s="5">
        <v>0</v>
      </c>
      <c r="H11" s="5">
        <f t="shared" si="0"/>
        <v>0</v>
      </c>
    </row>
    <row r="12" spans="1:8">
      <c r="A12" s="1">
        <v>1003632540</v>
      </c>
      <c r="B12" s="1" t="s">
        <v>41</v>
      </c>
      <c r="C12" s="1" t="s">
        <v>49</v>
      </c>
      <c r="E12" s="1">
        <v>497.5</v>
      </c>
      <c r="F12" s="1" t="s">
        <v>50</v>
      </c>
      <c r="G12" s="5">
        <v>0</v>
      </c>
      <c r="H12" s="5">
        <f t="shared" si="0"/>
        <v>0</v>
      </c>
    </row>
    <row r="13" spans="1:8">
      <c r="A13" s="1">
        <v>1003634130</v>
      </c>
      <c r="B13" s="1" t="s">
        <v>41</v>
      </c>
      <c r="C13" s="1" t="s">
        <v>51</v>
      </c>
      <c r="E13" s="1">
        <v>40</v>
      </c>
      <c r="F13" s="1" t="s">
        <v>44</v>
      </c>
      <c r="G13" s="5">
        <v>0</v>
      </c>
      <c r="H13" s="5">
        <f t="shared" si="0"/>
        <v>0</v>
      </c>
    </row>
    <row r="14" spans="1:8">
      <c r="A14" s="1">
        <v>1003634120</v>
      </c>
      <c r="B14" s="1" t="s">
        <v>41</v>
      </c>
      <c r="C14" s="1" t="s">
        <v>52</v>
      </c>
      <c r="E14" s="1">
        <v>15</v>
      </c>
      <c r="F14" s="1" t="s">
        <v>44</v>
      </c>
      <c r="G14" s="5">
        <v>0</v>
      </c>
      <c r="H14" s="5">
        <f t="shared" si="0"/>
        <v>0</v>
      </c>
    </row>
    <row r="15" spans="1:8">
      <c r="A15" s="1">
        <v>1000039080</v>
      </c>
      <c r="B15" s="1" t="s">
        <v>41</v>
      </c>
      <c r="C15" s="1" t="s">
        <v>53</v>
      </c>
      <c r="E15" s="1">
        <v>7.5</v>
      </c>
      <c r="F15" s="1" t="s">
        <v>44</v>
      </c>
      <c r="G15" s="5">
        <v>0</v>
      </c>
      <c r="H15" s="5">
        <f t="shared" si="0"/>
        <v>0</v>
      </c>
    </row>
    <row r="16" spans="1:8">
      <c r="A16" s="1">
        <v>1003636410</v>
      </c>
      <c r="B16" s="1" t="s">
        <v>41</v>
      </c>
      <c r="C16" s="1" t="s">
        <v>54</v>
      </c>
      <c r="E16" s="1">
        <v>439.95</v>
      </c>
      <c r="F16" s="1" t="s">
        <v>42</v>
      </c>
      <c r="G16" s="5">
        <v>0</v>
      </c>
      <c r="H16" s="5">
        <f t="shared" si="0"/>
        <v>0</v>
      </c>
    </row>
    <row r="17" spans="1:8">
      <c r="A17" s="1">
        <v>1000327780</v>
      </c>
      <c r="B17" s="1" t="s">
        <v>41</v>
      </c>
      <c r="C17" s="1" t="s">
        <v>55</v>
      </c>
      <c r="D17" s="1" t="s">
        <v>56</v>
      </c>
      <c r="E17" s="1">
        <v>3.6880000000000002</v>
      </c>
      <c r="F17" s="1" t="s">
        <v>44</v>
      </c>
      <c r="G17" s="5">
        <v>0</v>
      </c>
      <c r="H17" s="5">
        <f t="shared" si="0"/>
        <v>0</v>
      </c>
    </row>
    <row r="18" spans="1:8">
      <c r="A18" s="1">
        <v>1000173990</v>
      </c>
      <c r="B18" s="1" t="s">
        <v>41</v>
      </c>
      <c r="C18" s="1" t="s">
        <v>57</v>
      </c>
      <c r="E18" s="1">
        <v>461</v>
      </c>
      <c r="F18" s="1" t="s">
        <v>42</v>
      </c>
      <c r="G18" s="5">
        <v>0</v>
      </c>
      <c r="H18" s="5">
        <f t="shared" si="0"/>
        <v>0</v>
      </c>
    </row>
    <row r="19" spans="1:8">
      <c r="A19" s="1">
        <v>1000174000</v>
      </c>
      <c r="B19" s="1" t="s">
        <v>41</v>
      </c>
      <c r="C19" s="1" t="s">
        <v>58</v>
      </c>
      <c r="E19" s="1">
        <v>10</v>
      </c>
      <c r="F19" s="1" t="s">
        <v>42</v>
      </c>
      <c r="G19" s="5">
        <v>0</v>
      </c>
      <c r="H19" s="5">
        <f t="shared" si="0"/>
        <v>0</v>
      </c>
    </row>
    <row r="20" spans="1:8">
      <c r="A20" s="1">
        <v>1000013270</v>
      </c>
      <c r="B20" s="1" t="s">
        <v>41</v>
      </c>
      <c r="C20" s="1" t="s">
        <v>59</v>
      </c>
      <c r="E20" s="1">
        <v>141.75</v>
      </c>
      <c r="F20" s="1" t="s">
        <v>42</v>
      </c>
      <c r="G20" s="5">
        <v>0</v>
      </c>
      <c r="H20" s="5">
        <f t="shared" si="0"/>
        <v>0</v>
      </c>
    </row>
    <row r="21" spans="1:8">
      <c r="A21" s="1">
        <v>1000269230</v>
      </c>
      <c r="B21" s="1" t="s">
        <v>41</v>
      </c>
      <c r="C21" s="1" t="s">
        <v>60</v>
      </c>
      <c r="E21" s="1">
        <v>2</v>
      </c>
      <c r="F21" s="1" t="s">
        <v>44</v>
      </c>
      <c r="G21" s="5">
        <v>0</v>
      </c>
      <c r="H21" s="5">
        <f t="shared" si="0"/>
        <v>0</v>
      </c>
    </row>
    <row r="22" spans="1:8">
      <c r="A22" s="1">
        <v>1003198510</v>
      </c>
      <c r="B22" s="1" t="s">
        <v>41</v>
      </c>
      <c r="C22" s="1" t="s">
        <v>61</v>
      </c>
      <c r="E22" s="1">
        <v>2</v>
      </c>
      <c r="F22" s="1" t="s">
        <v>44</v>
      </c>
      <c r="G22" s="5">
        <v>0</v>
      </c>
      <c r="H22" s="5">
        <f t="shared" si="0"/>
        <v>0</v>
      </c>
    </row>
    <row r="23" spans="1:8">
      <c r="A23" s="1">
        <v>1003206750</v>
      </c>
      <c r="B23" s="1" t="s">
        <v>41</v>
      </c>
      <c r="C23" s="1" t="s">
        <v>62</v>
      </c>
      <c r="D23" s="1" t="s">
        <v>63</v>
      </c>
      <c r="E23" s="1">
        <v>5</v>
      </c>
      <c r="F23" s="1" t="s">
        <v>44</v>
      </c>
      <c r="G23" s="5">
        <v>0</v>
      </c>
      <c r="H23" s="5">
        <f t="shared" si="0"/>
        <v>0</v>
      </c>
    </row>
    <row r="24" spans="1:8">
      <c r="A24" s="1">
        <v>1003605250</v>
      </c>
      <c r="B24" s="1" t="s">
        <v>41</v>
      </c>
      <c r="C24" s="1" t="s">
        <v>64</v>
      </c>
      <c r="E24" s="1">
        <v>9.7439999999999998</v>
      </c>
      <c r="F24" s="1" t="s">
        <v>50</v>
      </c>
      <c r="G24" s="5">
        <v>0</v>
      </c>
      <c r="H24" s="5">
        <f t="shared" si="0"/>
        <v>0</v>
      </c>
    </row>
    <row r="25" spans="1:8">
      <c r="A25" s="1">
        <v>1003105940</v>
      </c>
      <c r="B25" s="1" t="s">
        <v>41</v>
      </c>
      <c r="C25" s="1" t="s">
        <v>65</v>
      </c>
      <c r="E25" s="1">
        <v>13</v>
      </c>
      <c r="F25" s="1" t="s">
        <v>44</v>
      </c>
      <c r="G25" s="5">
        <v>0</v>
      </c>
      <c r="H25" s="5">
        <f t="shared" si="0"/>
        <v>0</v>
      </c>
    </row>
    <row r="26" spans="1:8">
      <c r="A26" s="1">
        <v>1003105950</v>
      </c>
      <c r="B26" s="1" t="s">
        <v>41</v>
      </c>
      <c r="C26" s="1" t="s">
        <v>66</v>
      </c>
      <c r="E26" s="1">
        <v>2</v>
      </c>
      <c r="F26" s="1" t="s">
        <v>44</v>
      </c>
      <c r="G26" s="5">
        <v>0</v>
      </c>
      <c r="H26" s="5">
        <f t="shared" si="0"/>
        <v>0</v>
      </c>
    </row>
    <row r="27" spans="1:8">
      <c r="A27" s="1">
        <v>1003385580</v>
      </c>
      <c r="B27" s="1" t="s">
        <v>41</v>
      </c>
      <c r="C27" s="1" t="s">
        <v>67</v>
      </c>
      <c r="E27" s="1">
        <v>51</v>
      </c>
      <c r="F27" s="1" t="s">
        <v>44</v>
      </c>
      <c r="G27" s="5">
        <v>0</v>
      </c>
      <c r="H27" s="5">
        <f t="shared" si="0"/>
        <v>0</v>
      </c>
    </row>
    <row r="28" spans="1:8">
      <c r="A28" s="1" t="s">
        <v>68</v>
      </c>
      <c r="B28" s="1" t="s">
        <v>69</v>
      </c>
      <c r="C28" s="1" t="s">
        <v>70</v>
      </c>
      <c r="E28" s="1">
        <v>15</v>
      </c>
      <c r="F28" s="1" t="s">
        <v>44</v>
      </c>
      <c r="G28" s="5">
        <v>0</v>
      </c>
      <c r="H28" s="5">
        <f t="shared" si="0"/>
        <v>0</v>
      </c>
    </row>
    <row r="29" spans="1:8">
      <c r="A29" s="1" t="s">
        <v>71</v>
      </c>
      <c r="B29" s="1" t="s">
        <v>69</v>
      </c>
      <c r="C29" s="1" t="s">
        <v>72</v>
      </c>
      <c r="E29" s="1">
        <v>15</v>
      </c>
      <c r="F29" s="1" t="s">
        <v>44</v>
      </c>
      <c r="G29" s="5">
        <v>0</v>
      </c>
      <c r="H29" s="5">
        <f t="shared" si="0"/>
        <v>0</v>
      </c>
    </row>
    <row r="30" spans="1:8">
      <c r="A30" s="1" t="s">
        <v>73</v>
      </c>
      <c r="B30" s="1" t="s">
        <v>69</v>
      </c>
      <c r="C30" s="1" t="s">
        <v>74</v>
      </c>
      <c r="E30" s="1">
        <v>15</v>
      </c>
      <c r="F30" s="1" t="s">
        <v>44</v>
      </c>
      <c r="G30" s="5">
        <v>0</v>
      </c>
      <c r="H30" s="5">
        <f t="shared" si="0"/>
        <v>0</v>
      </c>
    </row>
    <row r="31" spans="1:8">
      <c r="A31" s="1" t="s">
        <v>75</v>
      </c>
      <c r="B31" s="1" t="s">
        <v>69</v>
      </c>
      <c r="C31" s="1" t="s">
        <v>76</v>
      </c>
      <c r="E31" s="1">
        <v>15</v>
      </c>
      <c r="F31" s="1" t="s">
        <v>44</v>
      </c>
      <c r="G31" s="5">
        <v>0</v>
      </c>
      <c r="H31" s="5">
        <f t="shared" si="0"/>
        <v>0</v>
      </c>
    </row>
    <row r="32" spans="1:8">
      <c r="A32" s="1" t="s">
        <v>77</v>
      </c>
      <c r="B32" s="1" t="s">
        <v>69</v>
      </c>
      <c r="C32" s="1" t="s">
        <v>78</v>
      </c>
      <c r="E32" s="1">
        <v>15</v>
      </c>
      <c r="F32" s="1" t="s">
        <v>44</v>
      </c>
      <c r="G32" s="5">
        <v>0</v>
      </c>
      <c r="H32" s="5">
        <f t="shared" si="0"/>
        <v>0</v>
      </c>
    </row>
    <row r="33" spans="1:8">
      <c r="A33" s="1">
        <v>1000076440</v>
      </c>
      <c r="B33" s="1" t="s">
        <v>41</v>
      </c>
      <c r="C33" s="1" t="s">
        <v>79</v>
      </c>
      <c r="E33" s="1">
        <v>47</v>
      </c>
      <c r="F33" s="1" t="s">
        <v>44</v>
      </c>
      <c r="G33" s="5">
        <v>0</v>
      </c>
      <c r="H33" s="5">
        <f t="shared" si="0"/>
        <v>0</v>
      </c>
    </row>
    <row r="34" spans="1:8">
      <c r="A34" s="1">
        <v>1000013240</v>
      </c>
      <c r="B34" s="1" t="s">
        <v>41</v>
      </c>
      <c r="C34" s="1" t="s">
        <v>80</v>
      </c>
      <c r="E34" s="1">
        <v>146.47499999999999</v>
      </c>
      <c r="F34" s="1" t="s">
        <v>42</v>
      </c>
      <c r="G34" s="5">
        <v>0</v>
      </c>
      <c r="H34" s="5">
        <f t="shared" si="0"/>
        <v>0</v>
      </c>
    </row>
    <row r="35" spans="1:8">
      <c r="A35" s="1">
        <v>9880010400</v>
      </c>
      <c r="B35" s="1" t="s">
        <v>41</v>
      </c>
      <c r="C35" s="1" t="s">
        <v>81</v>
      </c>
      <c r="D35" s="1" t="s">
        <v>82</v>
      </c>
      <c r="E35" s="1">
        <v>149.25</v>
      </c>
      <c r="F35" s="1" t="s">
        <v>42</v>
      </c>
      <c r="G35" s="5">
        <v>0</v>
      </c>
      <c r="H35" s="5">
        <f t="shared" si="0"/>
        <v>0</v>
      </c>
    </row>
    <row r="36" spans="1:8">
      <c r="A36" s="1">
        <v>9880010900</v>
      </c>
      <c r="B36" s="1" t="s">
        <v>41</v>
      </c>
      <c r="C36" s="1" t="s">
        <v>83</v>
      </c>
      <c r="D36" s="1" t="s">
        <v>84</v>
      </c>
      <c r="E36" s="1">
        <v>140</v>
      </c>
      <c r="F36" s="1" t="s">
        <v>44</v>
      </c>
      <c r="G36" s="5">
        <v>0</v>
      </c>
      <c r="H36" s="5">
        <f t="shared" si="0"/>
        <v>0</v>
      </c>
    </row>
    <row r="37" spans="1:8">
      <c r="A37" s="1">
        <v>1003634140</v>
      </c>
      <c r="B37" s="1" t="s">
        <v>41</v>
      </c>
      <c r="C37" s="1" t="s">
        <v>85</v>
      </c>
      <c r="E37" s="1">
        <v>29</v>
      </c>
      <c r="F37" s="1" t="s">
        <v>44</v>
      </c>
      <c r="G37" s="5">
        <v>0</v>
      </c>
      <c r="H37" s="5">
        <f t="shared" si="0"/>
        <v>0</v>
      </c>
    </row>
    <row r="38" spans="1:8">
      <c r="G38" s="5"/>
      <c r="H38" s="5"/>
    </row>
    <row r="39" spans="1:8">
      <c r="C39" s="1" t="s">
        <v>86</v>
      </c>
      <c r="G39" s="5"/>
      <c r="H39" s="4">
        <f>SUM(H8:H38)</f>
        <v>0</v>
      </c>
    </row>
  </sheetData>
  <pageMargins left="0.7" right="0.7" top="0.78740157499999996" bottom="0.78740157499999996" header="0.3" footer="0.3"/>
  <pageSetup paperSize="9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20"/>
  <sheetViews>
    <sheetView workbookViewId="0">
      <selection activeCell="B24" sqref="B24"/>
    </sheetView>
  </sheetViews>
  <sheetFormatPr defaultRowHeight="14.4"/>
  <cols>
    <col min="1" max="1" width="11.44140625" style="1" customWidth="1"/>
    <col min="2" max="2" width="8.77734375" style="1" customWidth="1"/>
    <col min="3" max="3" width="58.109375" style="1" customWidth="1"/>
    <col min="4" max="4" width="18.21875" style="1" customWidth="1"/>
    <col min="5" max="5" width="15.88671875" style="1" customWidth="1"/>
    <col min="6" max="6" width="6.109375" style="1" customWidth="1"/>
    <col min="7" max="7" width="13.6640625" style="1" customWidth="1"/>
  </cols>
  <sheetData>
    <row r="2" spans="1:7">
      <c r="A2" s="1" t="s">
        <v>193</v>
      </c>
    </row>
    <row r="3" spans="1:7">
      <c r="A3" s="1" t="s">
        <v>28</v>
      </c>
      <c r="B3" s="1" t="s">
        <v>27</v>
      </c>
      <c r="E3" s="1" t="s">
        <v>29</v>
      </c>
      <c r="F3" s="1" t="s">
        <v>30</v>
      </c>
    </row>
    <row r="5" spans="1:7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</row>
    <row r="6" spans="1:7">
      <c r="B6" s="1" t="s">
        <v>39</v>
      </c>
      <c r="C6" s="1" t="s">
        <v>40</v>
      </c>
    </row>
    <row r="8" spans="1:7">
      <c r="A8" s="1">
        <v>9876002600</v>
      </c>
      <c r="B8" s="1" t="s">
        <v>194</v>
      </c>
      <c r="C8" s="1" t="s">
        <v>195</v>
      </c>
      <c r="D8" s="1" t="s">
        <v>196</v>
      </c>
      <c r="E8" s="1">
        <v>15</v>
      </c>
      <c r="F8" s="1" t="s">
        <v>44</v>
      </c>
      <c r="G8" s="5">
        <v>0</v>
      </c>
    </row>
    <row r="9" spans="1:7">
      <c r="A9" s="1">
        <v>9876008300</v>
      </c>
      <c r="B9" s="1" t="s">
        <v>194</v>
      </c>
      <c r="C9" s="1" t="s">
        <v>197</v>
      </c>
      <c r="D9" s="1" t="s">
        <v>198</v>
      </c>
      <c r="E9" s="1">
        <v>15</v>
      </c>
      <c r="F9" s="1" t="s">
        <v>44</v>
      </c>
      <c r="G9" s="5">
        <v>0</v>
      </c>
    </row>
    <row r="10" spans="1:7">
      <c r="A10" s="1">
        <v>9876010400</v>
      </c>
      <c r="B10" s="1" t="s">
        <v>194</v>
      </c>
      <c r="C10" s="1" t="s">
        <v>199</v>
      </c>
      <c r="D10" s="1" t="s">
        <v>200</v>
      </c>
      <c r="E10" s="1">
        <v>15</v>
      </c>
      <c r="F10" s="1" t="s">
        <v>44</v>
      </c>
      <c r="G10" s="5">
        <v>0</v>
      </c>
    </row>
    <row r="11" spans="1:7">
      <c r="A11" s="1">
        <v>9870011550</v>
      </c>
      <c r="B11" s="1" t="s">
        <v>194</v>
      </c>
      <c r="C11" s="1" t="s">
        <v>201</v>
      </c>
      <c r="E11" s="1">
        <v>15</v>
      </c>
      <c r="F11" s="1" t="s">
        <v>50</v>
      </c>
      <c r="G11" s="5">
        <v>0</v>
      </c>
    </row>
    <row r="12" spans="1:7">
      <c r="A12" s="1">
        <v>9870020290</v>
      </c>
      <c r="B12" s="1" t="s">
        <v>194</v>
      </c>
      <c r="C12" s="1" t="s">
        <v>202</v>
      </c>
      <c r="E12" s="5">
        <v>59008</v>
      </c>
      <c r="F12" s="1" t="s">
        <v>50</v>
      </c>
      <c r="G12" s="5">
        <v>0</v>
      </c>
    </row>
    <row r="13" spans="1:7">
      <c r="A13" s="1">
        <v>9870011600</v>
      </c>
      <c r="B13" s="1" t="s">
        <v>194</v>
      </c>
      <c r="C13" s="1" t="s">
        <v>203</v>
      </c>
      <c r="E13" s="1">
        <v>3.266</v>
      </c>
      <c r="F13" s="1" t="s">
        <v>204</v>
      </c>
      <c r="G13" s="5">
        <v>0</v>
      </c>
    </row>
    <row r="14" spans="1:7">
      <c r="A14" s="1">
        <v>9870011760</v>
      </c>
      <c r="B14" s="1" t="s">
        <v>194</v>
      </c>
      <c r="C14" s="1" t="s">
        <v>205</v>
      </c>
      <c r="E14" s="1">
        <v>74.063999999999993</v>
      </c>
      <c r="F14" s="1" t="s">
        <v>50</v>
      </c>
      <c r="G14" s="5">
        <v>0</v>
      </c>
    </row>
    <row r="15" spans="1:7">
      <c r="A15" s="1">
        <v>9870011610</v>
      </c>
      <c r="B15" s="1" t="s">
        <v>194</v>
      </c>
      <c r="C15" s="1" t="s">
        <v>206</v>
      </c>
      <c r="E15" s="1">
        <v>1.2210000000000001</v>
      </c>
      <c r="F15" s="1" t="s">
        <v>204</v>
      </c>
      <c r="G15" s="5">
        <v>0</v>
      </c>
    </row>
    <row r="16" spans="1:7">
      <c r="A16" s="1">
        <v>9876012000</v>
      </c>
      <c r="B16" s="1" t="s">
        <v>194</v>
      </c>
      <c r="C16" s="1" t="s">
        <v>207</v>
      </c>
      <c r="D16" s="1" t="s">
        <v>208</v>
      </c>
      <c r="E16" s="1">
        <v>1.06</v>
      </c>
      <c r="F16" s="1" t="s">
        <v>50</v>
      </c>
      <c r="G16" s="5">
        <v>0</v>
      </c>
    </row>
    <row r="17" spans="1:7">
      <c r="A17" s="1">
        <v>9870039000</v>
      </c>
      <c r="B17" s="1" t="s">
        <v>194</v>
      </c>
      <c r="C17" s="1" t="s">
        <v>209</v>
      </c>
      <c r="E17" s="1">
        <v>461</v>
      </c>
      <c r="F17" s="1" t="s">
        <v>141</v>
      </c>
      <c r="G17" s="5">
        <v>0</v>
      </c>
    </row>
    <row r="18" spans="1:7">
      <c r="A18" s="1">
        <v>9870039100</v>
      </c>
      <c r="B18" s="1" t="s">
        <v>194</v>
      </c>
      <c r="C18" s="1" t="s">
        <v>210</v>
      </c>
      <c r="E18" s="1">
        <v>137.37799999999999</v>
      </c>
      <c r="F18" s="1" t="s">
        <v>141</v>
      </c>
      <c r="G18" s="5">
        <v>0</v>
      </c>
    </row>
    <row r="19" spans="1:7">
      <c r="G19" s="5"/>
    </row>
    <row r="20" spans="1:7">
      <c r="C20" s="1" t="s">
        <v>211</v>
      </c>
      <c r="G20" s="4">
        <f>SUM(G8:G19)</f>
        <v>0</v>
      </c>
    </row>
  </sheetData>
  <pageMargins left="0.7" right="0.7" top="0.78740157499999996" bottom="0.78740157499999996" header="0.3" footer="0.3"/>
  <pageSetup paperSize="9" orientation="landscape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5"/>
  <sheetViews>
    <sheetView workbookViewId="0">
      <selection activeCell="F31" sqref="F31"/>
    </sheetView>
  </sheetViews>
  <sheetFormatPr defaultRowHeight="14.4"/>
  <cols>
    <col min="1" max="1" width="12.6640625" style="1" customWidth="1"/>
    <col min="2" max="2" width="12.88671875" style="1" bestFit="1" customWidth="1"/>
    <col min="3" max="3" width="8.88671875" style="1"/>
    <col min="4" max="4" width="23.6640625" style="1" customWidth="1"/>
    <col min="5" max="5" width="12" style="1" customWidth="1"/>
    <col min="6" max="6" width="8.88671875" style="1"/>
    <col min="7" max="7" width="12.21875" style="1" customWidth="1"/>
    <col min="8" max="8" width="15.21875" style="1" customWidth="1"/>
    <col min="9" max="10" width="8.88671875" style="1"/>
  </cols>
  <sheetData>
    <row r="2" spans="1:8">
      <c r="A2" s="1" t="s">
        <v>218</v>
      </c>
    </row>
    <row r="3" spans="1:8">
      <c r="A3" s="1" t="s">
        <v>28</v>
      </c>
      <c r="B3" s="1" t="s">
        <v>27</v>
      </c>
      <c r="E3" s="1" t="s">
        <v>29</v>
      </c>
      <c r="F3" s="1" t="s">
        <v>30</v>
      </c>
    </row>
    <row r="5" spans="1:8">
      <c r="A5" s="1" t="s">
        <v>212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</row>
    <row r="6" spans="1:8">
      <c r="B6" s="1" t="s">
        <v>39</v>
      </c>
      <c r="C6" s="1" t="s">
        <v>40</v>
      </c>
    </row>
    <row r="8" spans="1:8">
      <c r="A8" s="1" t="s">
        <v>68</v>
      </c>
      <c r="B8" s="1" t="s">
        <v>69</v>
      </c>
      <c r="C8" s="1" t="s">
        <v>70</v>
      </c>
      <c r="E8" s="1">
        <v>15</v>
      </c>
      <c r="F8" s="1" t="s">
        <v>44</v>
      </c>
      <c r="G8" s="5">
        <v>0</v>
      </c>
      <c r="H8" s="5">
        <f>G8*E8</f>
        <v>0</v>
      </c>
    </row>
    <row r="9" spans="1:8">
      <c r="A9" s="1" t="s">
        <v>71</v>
      </c>
      <c r="B9" s="1" t="s">
        <v>69</v>
      </c>
      <c r="C9" s="1" t="s">
        <v>72</v>
      </c>
      <c r="E9" s="1">
        <v>15</v>
      </c>
      <c r="F9" s="1" t="s">
        <v>44</v>
      </c>
      <c r="G9" s="5">
        <v>0</v>
      </c>
      <c r="H9" s="5">
        <f t="shared" ref="H9:H13" si="0">G9*E9</f>
        <v>0</v>
      </c>
    </row>
    <row r="10" spans="1:8">
      <c r="A10" s="1" t="s">
        <v>73</v>
      </c>
      <c r="B10" s="1" t="s">
        <v>69</v>
      </c>
      <c r="C10" s="1" t="s">
        <v>74</v>
      </c>
      <c r="E10" s="1">
        <v>15</v>
      </c>
      <c r="F10" s="1" t="s">
        <v>44</v>
      </c>
      <c r="G10" s="5">
        <v>0</v>
      </c>
      <c r="H10" s="5">
        <f t="shared" si="0"/>
        <v>0</v>
      </c>
    </row>
    <row r="11" spans="1:8">
      <c r="A11" s="1" t="s">
        <v>75</v>
      </c>
      <c r="B11" s="1" t="s">
        <v>69</v>
      </c>
      <c r="C11" s="1" t="s">
        <v>76</v>
      </c>
      <c r="E11" s="1">
        <v>15</v>
      </c>
      <c r="F11" s="1" t="s">
        <v>44</v>
      </c>
      <c r="G11" s="5">
        <v>0</v>
      </c>
      <c r="H11" s="5">
        <f t="shared" si="0"/>
        <v>0</v>
      </c>
    </row>
    <row r="12" spans="1:8">
      <c r="A12" s="1" t="s">
        <v>77</v>
      </c>
      <c r="B12" s="1" t="s">
        <v>69</v>
      </c>
      <c r="C12" s="1" t="s">
        <v>78</v>
      </c>
      <c r="E12" s="1">
        <v>15</v>
      </c>
      <c r="F12" s="1" t="s">
        <v>44</v>
      </c>
      <c r="G12" s="5">
        <v>0</v>
      </c>
      <c r="H12" s="5">
        <f t="shared" si="0"/>
        <v>0</v>
      </c>
    </row>
    <row r="13" spans="1:8">
      <c r="A13" s="1">
        <v>1000076440</v>
      </c>
      <c r="B13" s="1" t="s">
        <v>41</v>
      </c>
      <c r="C13" s="1" t="s">
        <v>79</v>
      </c>
      <c r="E13" s="1">
        <v>47</v>
      </c>
      <c r="F13" s="1" t="s">
        <v>44</v>
      </c>
      <c r="G13" s="5">
        <v>0</v>
      </c>
      <c r="H13" s="5">
        <f t="shared" si="0"/>
        <v>0</v>
      </c>
    </row>
    <row r="15" spans="1:8">
      <c r="C15" s="1" t="s">
        <v>213</v>
      </c>
      <c r="H15" s="4">
        <f>SUM(H8:H14)</f>
        <v>0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J66"/>
  <sheetViews>
    <sheetView tabSelected="1" workbookViewId="0">
      <selection activeCell="O13" sqref="O13"/>
    </sheetView>
  </sheetViews>
  <sheetFormatPr defaultRowHeight="14.4"/>
  <cols>
    <col min="1" max="1" width="10.109375" style="1" customWidth="1"/>
    <col min="2" max="2" width="6.109375" style="1" customWidth="1"/>
    <col min="3" max="3" width="10.6640625" style="1" customWidth="1"/>
    <col min="4" max="4" width="56.88671875" style="1" customWidth="1"/>
    <col min="5" max="5" width="10.33203125" style="1" customWidth="1"/>
    <col min="6" max="6" width="6.5546875" style="1" customWidth="1"/>
    <col min="7" max="7" width="8.88671875" style="1"/>
    <col min="8" max="8" width="6.33203125" style="1" customWidth="1"/>
    <col min="9" max="9" width="8" style="1" customWidth="1"/>
    <col min="10" max="10" width="8.88671875" style="1"/>
  </cols>
  <sheetData>
    <row r="2" spans="1:9">
      <c r="A2" s="1" t="s">
        <v>87</v>
      </c>
    </row>
    <row r="3" spans="1:9">
      <c r="A3" s="1" t="s">
        <v>28</v>
      </c>
      <c r="B3" s="1" t="s">
        <v>27</v>
      </c>
      <c r="E3" s="1" t="s">
        <v>29</v>
      </c>
      <c r="F3" s="1" t="s">
        <v>30</v>
      </c>
    </row>
    <row r="4" spans="1:9">
      <c r="A4" s="1" t="s">
        <v>88</v>
      </c>
      <c r="B4" s="1" t="s">
        <v>89</v>
      </c>
      <c r="C4" s="1" t="s">
        <v>90</v>
      </c>
      <c r="D4" s="1" t="s">
        <v>33</v>
      </c>
      <c r="E4" s="1" t="s">
        <v>35</v>
      </c>
      <c r="F4" s="1" t="s">
        <v>36</v>
      </c>
      <c r="G4" s="1" t="s">
        <v>91</v>
      </c>
    </row>
    <row r="5" spans="1:9">
      <c r="G5" s="1" t="s">
        <v>93</v>
      </c>
      <c r="H5" s="1" t="s">
        <v>94</v>
      </c>
      <c r="I5" s="1" t="s">
        <v>95</v>
      </c>
    </row>
    <row r="6" spans="1:9">
      <c r="C6" s="1" t="s">
        <v>39</v>
      </c>
      <c r="D6" s="1" t="s">
        <v>40</v>
      </c>
    </row>
    <row r="7" spans="1:9">
      <c r="A7" s="1" t="s">
        <v>96</v>
      </c>
      <c r="B7" s="1" t="s">
        <v>42</v>
      </c>
      <c r="C7" s="1">
        <v>315</v>
      </c>
      <c r="D7" s="1" t="s">
        <v>220</v>
      </c>
      <c r="E7" s="1">
        <v>90</v>
      </c>
      <c r="F7" s="1" t="s">
        <v>42</v>
      </c>
      <c r="G7" s="1">
        <v>2.91</v>
      </c>
      <c r="H7" s="5">
        <v>0</v>
      </c>
      <c r="I7" s="5">
        <f t="shared" ref="I7:I38" si="0">H7*G7</f>
        <v>0</v>
      </c>
    </row>
    <row r="8" spans="1:9">
      <c r="A8" s="1" t="s">
        <v>98</v>
      </c>
      <c r="B8" s="1" t="s">
        <v>42</v>
      </c>
      <c r="C8" s="1">
        <v>335</v>
      </c>
      <c r="D8" s="1" t="s">
        <v>99</v>
      </c>
      <c r="E8" s="1">
        <v>15</v>
      </c>
      <c r="F8" s="1" t="s">
        <v>44</v>
      </c>
      <c r="G8" s="1">
        <v>1.8</v>
      </c>
      <c r="H8" s="5">
        <v>0</v>
      </c>
      <c r="I8" s="5">
        <f t="shared" si="0"/>
        <v>0</v>
      </c>
    </row>
    <row r="9" spans="1:9">
      <c r="A9" s="1" t="s">
        <v>100</v>
      </c>
      <c r="B9" s="1" t="s">
        <v>42</v>
      </c>
      <c r="C9" s="1">
        <v>335</v>
      </c>
      <c r="D9" s="1" t="s">
        <v>101</v>
      </c>
      <c r="E9" s="1">
        <v>37.5</v>
      </c>
      <c r="F9" s="1" t="s">
        <v>42</v>
      </c>
      <c r="G9" s="1">
        <v>8.1</v>
      </c>
      <c r="H9" s="5">
        <v>0</v>
      </c>
      <c r="I9" s="5">
        <f t="shared" si="0"/>
        <v>0</v>
      </c>
    </row>
    <row r="10" spans="1:9">
      <c r="A10" s="1" t="s">
        <v>102</v>
      </c>
      <c r="B10" s="1" t="s">
        <v>42</v>
      </c>
      <c r="C10" s="1">
        <v>335</v>
      </c>
      <c r="D10" s="1" t="s">
        <v>103</v>
      </c>
      <c r="E10" s="1">
        <v>15</v>
      </c>
      <c r="F10" s="1" t="s">
        <v>44</v>
      </c>
      <c r="G10" s="1">
        <v>1.26</v>
      </c>
      <c r="H10" s="5">
        <v>0</v>
      </c>
      <c r="I10" s="5">
        <f t="shared" si="0"/>
        <v>0</v>
      </c>
    </row>
    <row r="11" spans="1:9">
      <c r="A11" s="1" t="s">
        <v>104</v>
      </c>
      <c r="B11" s="1" t="s">
        <v>42</v>
      </c>
      <c r="C11" s="1">
        <v>315</v>
      </c>
      <c r="D11" s="1" t="s">
        <v>105</v>
      </c>
      <c r="E11" s="1">
        <v>15</v>
      </c>
      <c r="F11" s="1" t="s">
        <v>44</v>
      </c>
      <c r="G11" s="1">
        <v>11.1</v>
      </c>
      <c r="H11" s="5">
        <v>0</v>
      </c>
      <c r="I11" s="5">
        <f t="shared" si="0"/>
        <v>0</v>
      </c>
    </row>
    <row r="12" spans="1:9">
      <c r="A12" s="1" t="s">
        <v>106</v>
      </c>
      <c r="B12" s="1" t="s">
        <v>42</v>
      </c>
      <c r="C12" s="1">
        <v>336</v>
      </c>
      <c r="D12" s="1" t="s">
        <v>107</v>
      </c>
      <c r="E12" s="1">
        <v>460</v>
      </c>
      <c r="F12" s="1" t="s">
        <v>42</v>
      </c>
      <c r="G12" s="1">
        <v>57.04</v>
      </c>
      <c r="H12" s="5">
        <v>0</v>
      </c>
      <c r="I12" s="5">
        <f t="shared" si="0"/>
        <v>0</v>
      </c>
    </row>
    <row r="13" spans="1:9">
      <c r="A13" s="1" t="s">
        <v>108</v>
      </c>
      <c r="B13" s="1" t="s">
        <v>42</v>
      </c>
      <c r="C13" s="1">
        <v>336</v>
      </c>
      <c r="D13" s="1" t="s">
        <v>109</v>
      </c>
      <c r="E13" s="1">
        <v>15</v>
      </c>
      <c r="F13" s="1" t="s">
        <v>44</v>
      </c>
      <c r="G13" s="1">
        <v>2.5499999999999998</v>
      </c>
      <c r="H13" s="5">
        <v>0</v>
      </c>
      <c r="I13" s="5">
        <f t="shared" si="0"/>
        <v>0</v>
      </c>
    </row>
    <row r="14" spans="1:9">
      <c r="A14" s="1" t="s">
        <v>110</v>
      </c>
      <c r="B14" s="1" t="s">
        <v>42</v>
      </c>
      <c r="C14" s="1">
        <v>315</v>
      </c>
      <c r="D14" s="1" t="s">
        <v>111</v>
      </c>
      <c r="E14" s="1">
        <v>419</v>
      </c>
      <c r="F14" s="1" t="s">
        <v>42</v>
      </c>
      <c r="G14" s="1">
        <v>18.855</v>
      </c>
      <c r="H14" s="5">
        <v>0</v>
      </c>
      <c r="I14" s="5">
        <f t="shared" si="0"/>
        <v>0</v>
      </c>
    </row>
    <row r="15" spans="1:9">
      <c r="A15" s="1" t="s">
        <v>112</v>
      </c>
      <c r="B15" s="1" t="s">
        <v>42</v>
      </c>
      <c r="C15" s="1">
        <v>215</v>
      </c>
      <c r="D15" s="1" t="s">
        <v>113</v>
      </c>
      <c r="E15" s="1">
        <v>461</v>
      </c>
      <c r="F15" s="1" t="s">
        <v>42</v>
      </c>
      <c r="G15" s="1">
        <v>39.185000000000002</v>
      </c>
      <c r="H15" s="5">
        <v>0</v>
      </c>
      <c r="I15" s="5">
        <f t="shared" si="0"/>
        <v>0</v>
      </c>
    </row>
    <row r="16" spans="1:9">
      <c r="A16" s="1" t="s">
        <v>114</v>
      </c>
      <c r="B16" s="1" t="s">
        <v>42</v>
      </c>
      <c r="C16" s="1">
        <v>215</v>
      </c>
      <c r="D16" s="1" t="s">
        <v>115</v>
      </c>
      <c r="E16" s="1">
        <v>461</v>
      </c>
      <c r="F16" s="1" t="s">
        <v>42</v>
      </c>
      <c r="G16" s="1">
        <v>13.83</v>
      </c>
      <c r="H16" s="5">
        <v>0</v>
      </c>
      <c r="I16" s="5">
        <f t="shared" si="0"/>
        <v>0</v>
      </c>
    </row>
    <row r="17" spans="1:9">
      <c r="A17" s="1" t="s">
        <v>116</v>
      </c>
      <c r="B17" s="1" t="s">
        <v>42</v>
      </c>
      <c r="C17" s="1">
        <v>215</v>
      </c>
      <c r="D17" s="1" t="s">
        <v>117</v>
      </c>
      <c r="E17" s="1">
        <v>461</v>
      </c>
      <c r="F17" s="1" t="s">
        <v>42</v>
      </c>
      <c r="G17" s="1">
        <v>34.575000000000003</v>
      </c>
      <c r="H17" s="5">
        <v>0</v>
      </c>
      <c r="I17" s="5">
        <f t="shared" si="0"/>
        <v>0</v>
      </c>
    </row>
    <row r="18" spans="1:9">
      <c r="A18" s="1" t="s">
        <v>118</v>
      </c>
      <c r="B18" s="1" t="s">
        <v>42</v>
      </c>
      <c r="C18" s="1">
        <v>215</v>
      </c>
      <c r="D18" s="1" t="s">
        <v>119</v>
      </c>
      <c r="E18" s="1">
        <v>10</v>
      </c>
      <c r="F18" s="1" t="s">
        <v>42</v>
      </c>
      <c r="G18" s="1">
        <v>0.94</v>
      </c>
      <c r="H18" s="5">
        <v>0</v>
      </c>
      <c r="I18" s="5">
        <f t="shared" si="0"/>
        <v>0</v>
      </c>
    </row>
    <row r="19" spans="1:9">
      <c r="A19" s="1" t="s">
        <v>120</v>
      </c>
      <c r="B19" s="1" t="s">
        <v>42</v>
      </c>
      <c r="C19" s="1">
        <v>315</v>
      </c>
      <c r="D19" s="1" t="s">
        <v>121</v>
      </c>
      <c r="E19" s="1">
        <v>461</v>
      </c>
      <c r="F19" s="1" t="s">
        <v>42</v>
      </c>
      <c r="G19" s="1">
        <v>6.915</v>
      </c>
      <c r="H19" s="5">
        <v>0</v>
      </c>
      <c r="I19" s="5">
        <f t="shared" si="0"/>
        <v>0</v>
      </c>
    </row>
    <row r="20" spans="1:9">
      <c r="A20" s="1" t="s">
        <v>122</v>
      </c>
      <c r="B20" s="1" t="s">
        <v>42</v>
      </c>
      <c r="C20" s="1">
        <v>215</v>
      </c>
      <c r="D20" s="1" t="s">
        <v>123</v>
      </c>
      <c r="E20" s="1">
        <v>461</v>
      </c>
      <c r="F20" s="1" t="s">
        <v>42</v>
      </c>
      <c r="G20" s="1">
        <v>17.518000000000001</v>
      </c>
      <c r="H20" s="5">
        <v>0</v>
      </c>
      <c r="I20" s="5">
        <f t="shared" si="0"/>
        <v>0</v>
      </c>
    </row>
    <row r="21" spans="1:9">
      <c r="A21" s="1" t="s">
        <v>124</v>
      </c>
      <c r="B21" s="1" t="s">
        <v>42</v>
      </c>
      <c r="C21" s="1">
        <v>215</v>
      </c>
      <c r="D21" s="1" t="s">
        <v>125</v>
      </c>
      <c r="E21" s="1">
        <v>461</v>
      </c>
      <c r="F21" s="1" t="s">
        <v>42</v>
      </c>
      <c r="G21" s="1">
        <v>13.369</v>
      </c>
      <c r="H21" s="5">
        <v>0</v>
      </c>
      <c r="I21" s="5">
        <f t="shared" si="0"/>
        <v>0</v>
      </c>
    </row>
    <row r="22" spans="1:9">
      <c r="A22" s="1" t="s">
        <v>126</v>
      </c>
      <c r="B22" s="1" t="s">
        <v>42</v>
      </c>
      <c r="C22" s="1">
        <v>215</v>
      </c>
      <c r="D22" s="1" t="s">
        <v>127</v>
      </c>
      <c r="E22" s="1">
        <v>20</v>
      </c>
      <c r="F22" s="1" t="s">
        <v>44</v>
      </c>
      <c r="G22" s="1">
        <v>0.64</v>
      </c>
      <c r="H22" s="5">
        <v>0</v>
      </c>
      <c r="I22" s="5">
        <f t="shared" si="0"/>
        <v>0</v>
      </c>
    </row>
    <row r="23" spans="1:9">
      <c r="A23" s="1" t="s">
        <v>128</v>
      </c>
      <c r="B23" s="1" t="s">
        <v>42</v>
      </c>
      <c r="C23" s="1">
        <v>215</v>
      </c>
      <c r="D23" s="1" t="s">
        <v>129</v>
      </c>
      <c r="E23" s="1">
        <v>20</v>
      </c>
      <c r="F23" s="1" t="s">
        <v>44</v>
      </c>
      <c r="G23" s="1">
        <v>0.56000000000000005</v>
      </c>
      <c r="H23" s="5">
        <v>0</v>
      </c>
      <c r="I23" s="5">
        <f t="shared" si="0"/>
        <v>0</v>
      </c>
    </row>
    <row r="24" spans="1:9">
      <c r="A24" s="1" t="s">
        <v>130</v>
      </c>
      <c r="B24" s="1" t="s">
        <v>42</v>
      </c>
      <c r="C24" s="1">
        <v>215</v>
      </c>
      <c r="D24" s="1" t="s">
        <v>131</v>
      </c>
      <c r="E24" s="1">
        <v>20</v>
      </c>
      <c r="F24" s="1" t="s">
        <v>42</v>
      </c>
      <c r="G24" s="1">
        <v>2</v>
      </c>
      <c r="H24" s="5">
        <v>0</v>
      </c>
      <c r="I24" s="5">
        <f t="shared" si="0"/>
        <v>0</v>
      </c>
    </row>
    <row r="25" spans="1:9">
      <c r="A25" s="1" t="s">
        <v>132</v>
      </c>
      <c r="B25" s="1" t="s">
        <v>42</v>
      </c>
      <c r="C25" s="1">
        <v>217</v>
      </c>
      <c r="D25" s="1" t="s">
        <v>133</v>
      </c>
      <c r="E25" s="1">
        <v>461</v>
      </c>
      <c r="F25" s="1" t="s">
        <v>42</v>
      </c>
      <c r="G25" s="1">
        <v>381.70800000000003</v>
      </c>
      <c r="H25" s="5">
        <v>0</v>
      </c>
      <c r="I25" s="5">
        <f t="shared" si="0"/>
        <v>0</v>
      </c>
    </row>
    <row r="26" spans="1:9">
      <c r="A26" s="1" t="s">
        <v>134</v>
      </c>
      <c r="B26" s="1" t="s">
        <v>42</v>
      </c>
      <c r="C26" s="1">
        <v>215</v>
      </c>
      <c r="D26" s="1" t="s">
        <v>135</v>
      </c>
      <c r="E26" s="1">
        <v>922</v>
      </c>
      <c r="F26" s="1" t="s">
        <v>136</v>
      </c>
      <c r="G26" s="1">
        <v>39.646000000000001</v>
      </c>
      <c r="H26" s="5">
        <v>0</v>
      </c>
      <c r="I26" s="5">
        <f t="shared" si="0"/>
        <v>0</v>
      </c>
    </row>
    <row r="27" spans="1:9">
      <c r="A27" s="1" t="s">
        <v>137</v>
      </c>
      <c r="B27" s="1" t="s">
        <v>42</v>
      </c>
      <c r="C27" s="1">
        <v>315</v>
      </c>
      <c r="D27" s="1" t="s">
        <v>138</v>
      </c>
      <c r="E27" s="1">
        <v>135</v>
      </c>
      <c r="F27" s="1" t="s">
        <v>42</v>
      </c>
      <c r="G27" s="1">
        <v>8.64</v>
      </c>
      <c r="H27" s="5">
        <v>0</v>
      </c>
      <c r="I27" s="5">
        <f t="shared" si="0"/>
        <v>0</v>
      </c>
    </row>
    <row r="28" spans="1:9">
      <c r="A28" s="1" t="s">
        <v>139</v>
      </c>
      <c r="B28" s="1" t="s">
        <v>42</v>
      </c>
      <c r="C28" s="1">
        <v>315</v>
      </c>
      <c r="D28" s="1" t="s">
        <v>140</v>
      </c>
      <c r="E28" s="1">
        <v>2</v>
      </c>
      <c r="F28" s="1" t="s">
        <v>141</v>
      </c>
      <c r="G28" s="1">
        <v>1.9339999999999999</v>
      </c>
      <c r="H28" s="5">
        <v>0</v>
      </c>
      <c r="I28" s="5">
        <f t="shared" si="0"/>
        <v>0</v>
      </c>
    </row>
    <row r="29" spans="1:9">
      <c r="A29" s="1" t="s">
        <v>142</v>
      </c>
      <c r="B29" s="1" t="s">
        <v>42</v>
      </c>
      <c r="C29" s="1">
        <v>315</v>
      </c>
      <c r="D29" s="1" t="s">
        <v>143</v>
      </c>
      <c r="E29" s="1">
        <v>5</v>
      </c>
      <c r="F29" s="1" t="s">
        <v>44</v>
      </c>
      <c r="G29" s="1">
        <v>1.365</v>
      </c>
      <c r="H29" s="5">
        <v>0</v>
      </c>
      <c r="I29" s="5">
        <f t="shared" si="0"/>
        <v>0</v>
      </c>
    </row>
    <row r="30" spans="1:9">
      <c r="A30" s="1" t="s">
        <v>144</v>
      </c>
      <c r="B30" s="1" t="s">
        <v>42</v>
      </c>
      <c r="C30" s="1">
        <v>315</v>
      </c>
      <c r="D30" s="1" t="s">
        <v>145</v>
      </c>
      <c r="E30" s="1">
        <v>4</v>
      </c>
      <c r="F30" s="1" t="s">
        <v>42</v>
      </c>
      <c r="G30" s="1">
        <v>0.88800000000000001</v>
      </c>
      <c r="H30" s="5">
        <v>0</v>
      </c>
      <c r="I30" s="5">
        <f t="shared" si="0"/>
        <v>0</v>
      </c>
    </row>
    <row r="31" spans="1:9">
      <c r="A31" s="1" t="s">
        <v>146</v>
      </c>
      <c r="B31" s="1" t="s">
        <v>42</v>
      </c>
      <c r="C31" s="1">
        <v>315</v>
      </c>
      <c r="D31" s="1" t="s">
        <v>147</v>
      </c>
      <c r="E31" s="1">
        <v>2</v>
      </c>
      <c r="F31" s="1" t="s">
        <v>44</v>
      </c>
      <c r="G31" s="1">
        <v>1.1279999999999999</v>
      </c>
      <c r="H31" s="5">
        <v>0</v>
      </c>
      <c r="I31" s="5">
        <f t="shared" si="0"/>
        <v>0</v>
      </c>
    </row>
    <row r="32" spans="1:9">
      <c r="A32" s="1" t="s">
        <v>148</v>
      </c>
      <c r="B32" s="1" t="s">
        <v>42</v>
      </c>
      <c r="C32" s="1">
        <v>335</v>
      </c>
      <c r="D32" s="1" t="s">
        <v>149</v>
      </c>
      <c r="E32" s="1">
        <v>20</v>
      </c>
      <c r="F32" s="1" t="s">
        <v>42</v>
      </c>
      <c r="G32" s="1">
        <v>1.68</v>
      </c>
      <c r="H32" s="5">
        <v>0</v>
      </c>
      <c r="I32" s="5">
        <f t="shared" si="0"/>
        <v>0</v>
      </c>
    </row>
    <row r="33" spans="1:9">
      <c r="A33" s="1" t="s">
        <v>150</v>
      </c>
      <c r="B33" s="1" t="s">
        <v>42</v>
      </c>
      <c r="C33" s="1">
        <v>324</v>
      </c>
      <c r="D33" s="1" t="s">
        <v>151</v>
      </c>
      <c r="E33" s="1">
        <v>13</v>
      </c>
      <c r="F33" s="1" t="s">
        <v>44</v>
      </c>
      <c r="G33" s="1">
        <v>1.6379999999999999</v>
      </c>
      <c r="H33" s="5">
        <v>0</v>
      </c>
      <c r="I33" s="5">
        <f t="shared" si="0"/>
        <v>0</v>
      </c>
    </row>
    <row r="34" spans="1:9">
      <c r="A34" s="1" t="s">
        <v>152</v>
      </c>
      <c r="B34" s="1" t="s">
        <v>42</v>
      </c>
      <c r="C34" s="1">
        <v>324</v>
      </c>
      <c r="D34" s="1" t="s">
        <v>153</v>
      </c>
      <c r="E34" s="1">
        <v>2</v>
      </c>
      <c r="F34" s="1" t="s">
        <v>44</v>
      </c>
      <c r="G34" s="1">
        <v>0.252</v>
      </c>
      <c r="H34" s="5">
        <v>0</v>
      </c>
      <c r="I34" s="5">
        <f t="shared" si="0"/>
        <v>0</v>
      </c>
    </row>
    <row r="35" spans="1:9">
      <c r="A35" s="1" t="s">
        <v>154</v>
      </c>
      <c r="B35" s="1" t="s">
        <v>42</v>
      </c>
      <c r="C35" s="1">
        <v>315</v>
      </c>
      <c r="D35" s="1" t="s">
        <v>155</v>
      </c>
      <c r="E35" s="1">
        <v>51</v>
      </c>
      <c r="F35" s="1" t="s">
        <v>44</v>
      </c>
      <c r="G35" s="1">
        <v>0.51</v>
      </c>
      <c r="H35" s="5">
        <v>0</v>
      </c>
      <c r="I35" s="5">
        <f t="shared" si="0"/>
        <v>0</v>
      </c>
    </row>
    <row r="36" spans="1:9">
      <c r="A36" s="1" t="s">
        <v>156</v>
      </c>
      <c r="B36" s="1" t="s">
        <v>42</v>
      </c>
      <c r="C36" s="1">
        <v>315</v>
      </c>
      <c r="D36" s="1" t="s">
        <v>157</v>
      </c>
      <c r="E36" s="1">
        <v>47</v>
      </c>
      <c r="F36" s="1" t="s">
        <v>44</v>
      </c>
      <c r="G36" s="1">
        <v>2.2090000000000001</v>
      </c>
      <c r="H36" s="5">
        <v>0</v>
      </c>
      <c r="I36" s="5">
        <f t="shared" si="0"/>
        <v>0</v>
      </c>
    </row>
    <row r="37" spans="1:9">
      <c r="A37" s="1" t="s">
        <v>158</v>
      </c>
      <c r="B37" s="1" t="s">
        <v>42</v>
      </c>
      <c r="D37" s="1" t="s">
        <v>159</v>
      </c>
      <c r="E37" s="1">
        <v>60</v>
      </c>
      <c r="F37" s="1" t="s">
        <v>160</v>
      </c>
      <c r="G37" s="1">
        <v>60</v>
      </c>
      <c r="H37" s="5">
        <v>0</v>
      </c>
      <c r="I37" s="5">
        <f t="shared" si="0"/>
        <v>0</v>
      </c>
    </row>
    <row r="38" spans="1:9">
      <c r="A38" s="1" t="s">
        <v>161</v>
      </c>
      <c r="B38" s="1" t="s">
        <v>42</v>
      </c>
      <c r="D38" s="1" t="s">
        <v>162</v>
      </c>
      <c r="E38" s="1">
        <v>30</v>
      </c>
      <c r="F38" s="1" t="s">
        <v>160</v>
      </c>
      <c r="G38" s="1">
        <v>30</v>
      </c>
      <c r="H38" s="5">
        <v>0</v>
      </c>
      <c r="I38" s="5">
        <f t="shared" si="0"/>
        <v>0</v>
      </c>
    </row>
    <row r="39" spans="1:9">
      <c r="A39" s="1" t="s">
        <v>77</v>
      </c>
      <c r="B39" s="1" t="s">
        <v>42</v>
      </c>
      <c r="D39" s="1" t="s">
        <v>92</v>
      </c>
      <c r="E39" s="1">
        <v>30</v>
      </c>
      <c r="F39" s="1" t="s">
        <v>160</v>
      </c>
      <c r="G39" s="1">
        <v>30</v>
      </c>
      <c r="H39" s="5">
        <v>0</v>
      </c>
      <c r="I39" s="5">
        <f t="shared" ref="I39:I64" si="1">H39*G39</f>
        <v>0</v>
      </c>
    </row>
    <row r="40" spans="1:9">
      <c r="A40" s="1" t="s">
        <v>163</v>
      </c>
      <c r="B40" s="1" t="s">
        <v>42</v>
      </c>
      <c r="C40" s="1">
        <v>315</v>
      </c>
      <c r="D40" s="1" t="s">
        <v>164</v>
      </c>
      <c r="E40" s="1">
        <v>47</v>
      </c>
      <c r="F40" s="1" t="s">
        <v>44</v>
      </c>
      <c r="G40" s="1">
        <v>6.58</v>
      </c>
      <c r="H40" s="5">
        <v>0</v>
      </c>
      <c r="I40" s="5">
        <f t="shared" si="1"/>
        <v>0</v>
      </c>
    </row>
    <row r="41" spans="1:9">
      <c r="A41" s="1" t="s">
        <v>165</v>
      </c>
      <c r="B41" s="1" t="s">
        <v>42</v>
      </c>
      <c r="C41" s="1">
        <v>315</v>
      </c>
      <c r="D41" s="1" t="s">
        <v>166</v>
      </c>
      <c r="E41" s="1">
        <v>139.5</v>
      </c>
      <c r="F41" s="1" t="s">
        <v>42</v>
      </c>
      <c r="G41" s="1">
        <v>10.044</v>
      </c>
      <c r="H41" s="5">
        <v>0</v>
      </c>
      <c r="I41" s="5">
        <f t="shared" si="1"/>
        <v>0</v>
      </c>
    </row>
    <row r="42" spans="1:9">
      <c r="A42" s="1" t="s">
        <v>167</v>
      </c>
      <c r="B42" s="1" t="s">
        <v>42</v>
      </c>
      <c r="C42" s="1">
        <v>315</v>
      </c>
      <c r="D42" s="1" t="s">
        <v>168</v>
      </c>
      <c r="E42" s="1">
        <v>32</v>
      </c>
      <c r="F42" s="1" t="s">
        <v>44</v>
      </c>
      <c r="G42" s="1">
        <v>8.7360000000000007</v>
      </c>
      <c r="H42" s="5">
        <v>0</v>
      </c>
      <c r="I42" s="5">
        <f t="shared" si="1"/>
        <v>0</v>
      </c>
    </row>
    <row r="43" spans="1:9">
      <c r="A43" s="1" t="s">
        <v>169</v>
      </c>
      <c r="B43" s="1" t="s">
        <v>42</v>
      </c>
      <c r="C43" s="1">
        <v>315</v>
      </c>
      <c r="D43" s="1" t="s">
        <v>170</v>
      </c>
      <c r="E43" s="1">
        <v>90</v>
      </c>
      <c r="F43" s="1" t="s">
        <v>44</v>
      </c>
      <c r="G43" s="1">
        <v>3.24</v>
      </c>
      <c r="H43" s="5">
        <v>0</v>
      </c>
      <c r="I43" s="5">
        <f t="shared" si="1"/>
        <v>0</v>
      </c>
    </row>
    <row r="44" spans="1:9">
      <c r="A44" s="1" t="s">
        <v>171</v>
      </c>
      <c r="B44" s="1" t="s">
        <v>172</v>
      </c>
      <c r="C44" s="1">
        <v>315</v>
      </c>
      <c r="D44" s="1" t="s">
        <v>173</v>
      </c>
      <c r="E44" s="1">
        <v>15</v>
      </c>
      <c r="F44" s="1" t="s">
        <v>44</v>
      </c>
      <c r="G44" s="1">
        <v>0.61499999999999999</v>
      </c>
      <c r="H44" s="5">
        <v>0</v>
      </c>
      <c r="I44" s="5">
        <f t="shared" si="1"/>
        <v>0</v>
      </c>
    </row>
    <row r="45" spans="1:9">
      <c r="A45" s="1" t="s">
        <v>174</v>
      </c>
      <c r="B45" s="1" t="s">
        <v>172</v>
      </c>
      <c r="C45" s="1">
        <v>315</v>
      </c>
      <c r="D45" s="1" t="s">
        <v>175</v>
      </c>
      <c r="E45" s="1">
        <v>13</v>
      </c>
      <c r="F45" s="1" t="s">
        <v>44</v>
      </c>
      <c r="G45" s="1">
        <v>0.42899999999999999</v>
      </c>
      <c r="H45" s="5">
        <v>0</v>
      </c>
      <c r="I45" s="5">
        <f t="shared" si="1"/>
        <v>0</v>
      </c>
    </row>
    <row r="46" spans="1:9">
      <c r="A46" s="1" t="s">
        <v>176</v>
      </c>
      <c r="B46" s="1" t="s">
        <v>172</v>
      </c>
      <c r="C46" s="1">
        <v>315</v>
      </c>
      <c r="D46" s="1" t="s">
        <v>177</v>
      </c>
      <c r="E46" s="1">
        <v>4</v>
      </c>
      <c r="F46" s="1" t="s">
        <v>44</v>
      </c>
      <c r="G46" s="1">
        <v>0.39600000000000002</v>
      </c>
      <c r="H46" s="5">
        <v>0</v>
      </c>
      <c r="I46" s="5">
        <f t="shared" si="1"/>
        <v>0</v>
      </c>
    </row>
    <row r="47" spans="1:9">
      <c r="A47" s="1" t="s">
        <v>142</v>
      </c>
      <c r="B47" s="1" t="s">
        <v>172</v>
      </c>
      <c r="C47" s="1">
        <v>315</v>
      </c>
      <c r="D47" s="1" t="s">
        <v>143</v>
      </c>
      <c r="E47" s="1">
        <v>24</v>
      </c>
      <c r="F47" s="1" t="s">
        <v>44</v>
      </c>
      <c r="G47" s="1">
        <v>3.2639999999999998</v>
      </c>
      <c r="H47" s="5">
        <v>0</v>
      </c>
      <c r="I47" s="5">
        <f t="shared" si="1"/>
        <v>0</v>
      </c>
    </row>
    <row r="48" spans="1:9">
      <c r="A48" s="1" t="s">
        <v>178</v>
      </c>
      <c r="B48" s="1" t="s">
        <v>172</v>
      </c>
      <c r="C48" s="1">
        <v>315</v>
      </c>
      <c r="D48" s="1" t="s">
        <v>140</v>
      </c>
      <c r="E48" s="1">
        <v>2</v>
      </c>
      <c r="F48" s="1" t="s">
        <v>44</v>
      </c>
      <c r="G48" s="1">
        <v>1.4490000000000001</v>
      </c>
      <c r="H48" s="5">
        <v>0</v>
      </c>
      <c r="I48" s="5">
        <f t="shared" si="1"/>
        <v>0</v>
      </c>
    </row>
    <row r="49" spans="1:9">
      <c r="A49" s="1" t="s">
        <v>179</v>
      </c>
      <c r="B49" s="1" t="s">
        <v>172</v>
      </c>
      <c r="C49" s="1">
        <v>315</v>
      </c>
      <c r="D49" s="1" t="s">
        <v>180</v>
      </c>
      <c r="E49" s="1">
        <v>2</v>
      </c>
      <c r="F49" s="1" t="s">
        <v>44</v>
      </c>
      <c r="G49" s="1">
        <v>0.83699999999999997</v>
      </c>
      <c r="H49" s="5">
        <v>0</v>
      </c>
      <c r="I49" s="5">
        <f t="shared" si="1"/>
        <v>0</v>
      </c>
    </row>
    <row r="50" spans="1:9">
      <c r="A50" s="1" t="s">
        <v>181</v>
      </c>
      <c r="B50" s="1" t="s">
        <v>172</v>
      </c>
      <c r="C50" s="1">
        <v>315</v>
      </c>
      <c r="D50" s="1" t="s">
        <v>147</v>
      </c>
      <c r="E50" s="1">
        <v>3</v>
      </c>
      <c r="F50" s="1" t="s">
        <v>44</v>
      </c>
      <c r="G50" s="1">
        <v>0.84899999999999998</v>
      </c>
      <c r="H50" s="5">
        <v>0</v>
      </c>
      <c r="I50" s="5">
        <f t="shared" si="1"/>
        <v>0</v>
      </c>
    </row>
    <row r="51" spans="1:9">
      <c r="A51" s="1" t="s">
        <v>182</v>
      </c>
      <c r="B51" s="1" t="s">
        <v>172</v>
      </c>
      <c r="C51" s="1">
        <v>315</v>
      </c>
      <c r="D51" s="1" t="s">
        <v>145</v>
      </c>
      <c r="E51" s="1">
        <v>6</v>
      </c>
      <c r="F51" s="1" t="s">
        <v>42</v>
      </c>
      <c r="G51" s="1">
        <v>0.67200000000000004</v>
      </c>
      <c r="H51" s="5">
        <v>0</v>
      </c>
      <c r="I51" s="5">
        <f t="shared" si="1"/>
        <v>0</v>
      </c>
    </row>
    <row r="52" spans="1:9">
      <c r="A52" s="1" t="s">
        <v>150</v>
      </c>
      <c r="B52" s="1" t="s">
        <v>172</v>
      </c>
      <c r="C52" s="1">
        <v>324</v>
      </c>
      <c r="D52" s="1" t="s">
        <v>151</v>
      </c>
      <c r="E52" s="1">
        <v>2</v>
      </c>
      <c r="F52" s="1" t="s">
        <v>44</v>
      </c>
      <c r="G52" s="1">
        <v>0.126</v>
      </c>
      <c r="H52" s="5">
        <v>0</v>
      </c>
      <c r="I52" s="5">
        <f t="shared" si="1"/>
        <v>0</v>
      </c>
    </row>
    <row r="53" spans="1:9">
      <c r="A53" s="1" t="s">
        <v>154</v>
      </c>
      <c r="B53" s="1" t="s">
        <v>172</v>
      </c>
      <c r="C53" s="1">
        <v>315</v>
      </c>
      <c r="D53" s="1" t="s">
        <v>155</v>
      </c>
      <c r="E53" s="1">
        <v>6</v>
      </c>
      <c r="F53" s="1" t="s">
        <v>44</v>
      </c>
      <c r="G53" s="1">
        <v>0.03</v>
      </c>
      <c r="H53" s="5">
        <v>0</v>
      </c>
      <c r="I53" s="5">
        <f t="shared" si="1"/>
        <v>0</v>
      </c>
    </row>
    <row r="54" spans="1:9">
      <c r="A54" s="1" t="s">
        <v>156</v>
      </c>
      <c r="B54" s="1" t="s">
        <v>172</v>
      </c>
      <c r="C54" s="1">
        <v>315</v>
      </c>
      <c r="D54" s="1" t="s">
        <v>157</v>
      </c>
      <c r="E54" s="1">
        <v>6</v>
      </c>
      <c r="F54" s="1" t="s">
        <v>44</v>
      </c>
      <c r="G54" s="1">
        <v>0.14399999999999999</v>
      </c>
      <c r="H54" s="5">
        <v>0</v>
      </c>
      <c r="I54" s="5">
        <f t="shared" si="1"/>
        <v>0</v>
      </c>
    </row>
    <row r="55" spans="1:9">
      <c r="A55" s="1" t="s">
        <v>163</v>
      </c>
      <c r="B55" s="1" t="s">
        <v>172</v>
      </c>
      <c r="C55" s="1">
        <v>315</v>
      </c>
      <c r="D55" s="1" t="s">
        <v>164</v>
      </c>
      <c r="E55" s="1">
        <v>6</v>
      </c>
      <c r="F55" s="1" t="s">
        <v>44</v>
      </c>
      <c r="G55" s="1">
        <v>0.42</v>
      </c>
      <c r="H55" s="5">
        <v>0</v>
      </c>
      <c r="I55" s="5">
        <f t="shared" si="1"/>
        <v>0</v>
      </c>
    </row>
    <row r="56" spans="1:9">
      <c r="A56" s="1" t="s">
        <v>165</v>
      </c>
      <c r="B56" s="1" t="s">
        <v>172</v>
      </c>
      <c r="C56" s="1">
        <v>315</v>
      </c>
      <c r="D56" s="1" t="s">
        <v>166</v>
      </c>
      <c r="E56" s="1">
        <v>11</v>
      </c>
      <c r="F56" s="1" t="s">
        <v>42</v>
      </c>
      <c r="G56" s="1">
        <v>0.39600000000000002</v>
      </c>
      <c r="H56" s="5">
        <v>0</v>
      </c>
      <c r="I56" s="5">
        <f t="shared" si="1"/>
        <v>0</v>
      </c>
    </row>
    <row r="57" spans="1:9">
      <c r="A57" s="1" t="s">
        <v>167</v>
      </c>
      <c r="B57" s="1" t="s">
        <v>172</v>
      </c>
      <c r="C57" s="1">
        <v>315</v>
      </c>
      <c r="D57" s="1" t="s">
        <v>168</v>
      </c>
      <c r="E57" s="1">
        <v>4</v>
      </c>
      <c r="F57" s="1" t="s">
        <v>44</v>
      </c>
      <c r="G57" s="1">
        <v>0.54400000000000004</v>
      </c>
      <c r="H57" s="5">
        <v>0</v>
      </c>
      <c r="I57" s="5">
        <f t="shared" si="1"/>
        <v>0</v>
      </c>
    </row>
    <row r="58" spans="1:9">
      <c r="A58" s="1" t="s">
        <v>169</v>
      </c>
      <c r="B58" s="1" t="s">
        <v>172</v>
      </c>
      <c r="C58" s="1">
        <v>315</v>
      </c>
      <c r="D58" s="1" t="s">
        <v>170</v>
      </c>
      <c r="E58" s="1">
        <v>17</v>
      </c>
      <c r="F58" s="1" t="s">
        <v>44</v>
      </c>
      <c r="G58" s="1">
        <v>0.30599999999999999</v>
      </c>
      <c r="H58" s="5">
        <v>0</v>
      </c>
      <c r="I58" s="5">
        <f t="shared" si="1"/>
        <v>0</v>
      </c>
    </row>
    <row r="59" spans="1:9">
      <c r="A59" s="1" t="s">
        <v>96</v>
      </c>
      <c r="B59" s="1" t="s">
        <v>172</v>
      </c>
      <c r="C59" s="1">
        <v>315</v>
      </c>
      <c r="D59" s="1" t="s">
        <v>97</v>
      </c>
      <c r="E59" s="1">
        <v>6</v>
      </c>
      <c r="F59" s="1" t="s">
        <v>42</v>
      </c>
      <c r="G59" s="1">
        <v>0.28799999999999998</v>
      </c>
      <c r="H59" s="5">
        <v>0</v>
      </c>
      <c r="I59" s="5">
        <f t="shared" si="1"/>
        <v>0</v>
      </c>
    </row>
    <row r="60" spans="1:9">
      <c r="A60" s="1" t="s">
        <v>100</v>
      </c>
      <c r="B60" s="1" t="s">
        <v>172</v>
      </c>
      <c r="C60" s="1">
        <v>335</v>
      </c>
      <c r="D60" s="1" t="s">
        <v>101</v>
      </c>
      <c r="E60" s="1">
        <v>4</v>
      </c>
      <c r="F60" s="1" t="s">
        <v>42</v>
      </c>
      <c r="G60" s="1">
        <v>0.432</v>
      </c>
      <c r="H60" s="5">
        <v>0</v>
      </c>
      <c r="I60" s="5">
        <f t="shared" si="1"/>
        <v>0</v>
      </c>
    </row>
    <row r="61" spans="1:9">
      <c r="A61" s="1" t="s">
        <v>183</v>
      </c>
      <c r="B61" s="1" t="s">
        <v>184</v>
      </c>
      <c r="C61" s="1">
        <v>315</v>
      </c>
      <c r="D61" s="1" t="s">
        <v>185</v>
      </c>
      <c r="E61" s="1">
        <v>4</v>
      </c>
      <c r="F61" s="1" t="s">
        <v>42</v>
      </c>
      <c r="G61" s="1">
        <v>0.63600000000000001</v>
      </c>
      <c r="H61" s="5">
        <v>0</v>
      </c>
      <c r="I61" s="5">
        <f t="shared" si="1"/>
        <v>0</v>
      </c>
    </row>
    <row r="62" spans="1:9">
      <c r="A62" s="1" t="s">
        <v>186</v>
      </c>
      <c r="B62" s="1" t="s">
        <v>172</v>
      </c>
      <c r="C62" s="1">
        <v>315</v>
      </c>
      <c r="D62" s="1" t="s">
        <v>187</v>
      </c>
      <c r="E62" s="1">
        <v>452</v>
      </c>
      <c r="F62" s="1" t="s">
        <v>42</v>
      </c>
      <c r="G62" s="1">
        <v>3.6160000000000001</v>
      </c>
      <c r="H62" s="5">
        <v>0</v>
      </c>
      <c r="I62" s="5">
        <f t="shared" si="1"/>
        <v>0</v>
      </c>
    </row>
    <row r="63" spans="1:9">
      <c r="A63" s="1" t="s">
        <v>188</v>
      </c>
      <c r="B63" s="1" t="s">
        <v>172</v>
      </c>
      <c r="D63" s="1" t="s">
        <v>189</v>
      </c>
      <c r="E63" s="1">
        <v>21</v>
      </c>
      <c r="F63" s="1" t="s">
        <v>160</v>
      </c>
      <c r="G63" s="1">
        <v>21</v>
      </c>
      <c r="H63" s="5">
        <v>0</v>
      </c>
      <c r="I63" s="5">
        <f t="shared" si="1"/>
        <v>0</v>
      </c>
    </row>
    <row r="64" spans="1:9">
      <c r="A64" s="1" t="s">
        <v>190</v>
      </c>
      <c r="B64" s="1" t="s">
        <v>172</v>
      </c>
      <c r="D64" s="1" t="s">
        <v>191</v>
      </c>
      <c r="E64" s="1">
        <v>21</v>
      </c>
      <c r="F64" s="1" t="s">
        <v>160</v>
      </c>
      <c r="G64" s="1">
        <v>21</v>
      </c>
      <c r="H64" s="5">
        <v>0</v>
      </c>
      <c r="I64" s="5">
        <f t="shared" si="1"/>
        <v>0</v>
      </c>
    </row>
    <row r="66" spans="4:9">
      <c r="D66" s="1" t="s">
        <v>192</v>
      </c>
      <c r="I66" s="4">
        <f>SUM(I7:I65)</f>
        <v>0</v>
      </c>
    </row>
  </sheetData>
  <pageMargins left="0.7" right="0.7" top="0.78740157499999996" bottom="0.78740157499999996" header="0.3" footer="0.3"/>
  <pageSetup paperSize="9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Rekapitulace úseku</vt:lpstr>
      <vt:lpstr>Materiál zhotovitel</vt:lpstr>
      <vt:lpstr>Dodávky zhotovitel</vt:lpstr>
      <vt:lpstr>Materiál  dodávky</vt:lpstr>
      <vt:lpstr>Oceněné práce</vt:lpstr>
    </vt:vector>
  </TitlesOfParts>
  <Company>VCEM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horalekr</dc:creator>
  <cp:lastModifiedBy>horalekr</cp:lastModifiedBy>
  <cp:lastPrinted>2021-05-07T09:14:31Z</cp:lastPrinted>
  <dcterms:created xsi:type="dcterms:W3CDTF">2021-05-03T09:20:41Z</dcterms:created>
  <dcterms:modified xsi:type="dcterms:W3CDTF">2021-05-07T09:14:35Z</dcterms:modified>
</cp:coreProperties>
</file>