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firma/2ZAKÁZKY/2 Veřejné zakázky/2020/Kun - Rek sport arealu ZS U Palenice (ZPŘ) - NOVÁ SOUTĚŽ/soutěž (vzor  DolN Tribuny a Kun zruš soutěž)/"/>
    </mc:Choice>
  </mc:AlternateContent>
  <xr:revisionPtr revIDLastSave="0" documentId="13_ncr:1_{74CDE894-2DF1-7943-B96D-71430CA05BAC}" xr6:coauthVersionLast="46" xr6:coauthVersionMax="46" xr10:uidLastSave="{00000000-0000-0000-0000-000000000000}"/>
  <bookViews>
    <workbookView xWindow="22560" yWindow="500" windowWidth="29040" windowHeight="15840" activeTab="4" xr2:uid="{00000000-000D-0000-FFFF-FFFF00000000}"/>
  </bookViews>
  <sheets>
    <sheet name="Pokyny pro vyplnění" sheetId="11" state="hidden" r:id="rId1"/>
    <sheet name="Pokyny pro vyplnění VV" sheetId="14" r:id="rId2"/>
    <sheet name="Stavba" sheetId="1" r:id="rId3"/>
    <sheet name="VzorPolozky" sheetId="10" state="hidden" r:id="rId4"/>
    <sheet name="SO 02 Pol rozp" sheetId="12" r:id="rId5"/>
  </sheets>
  <externalReferences>
    <externalReference r:id="rId6"/>
  </externalReferences>
  <definedNames>
    <definedName name="CelkemDPHVypocet" localSheetId="2">Stavba!$H$42</definedName>
    <definedName name="CenaCelkem">Stavba!$G$29</definedName>
    <definedName name="CenaCelkemBezDPH">Stavba!$G$28</definedName>
    <definedName name="CenaCelkemVypocet" localSheetId="2">Stavba!$I$42</definedName>
    <definedName name="cisloobjektu">Stavba!$D$3</definedName>
    <definedName name="CisloRozpoctu">'[1]Krycí list'!$C$2</definedName>
    <definedName name="CisloStavby" localSheetId="2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2">Stavba!$I$12</definedName>
    <definedName name="dmisto">Stavba!$E$13:$G$13</definedName>
    <definedName name="DPHSni">Stavba!$G$24</definedName>
    <definedName name="DPHZakl">Stavba!$G$26</definedName>
    <definedName name="dpsc" localSheetId="2">Stavba!$D$13</definedName>
    <definedName name="IČO" localSheetId="2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2">Stavba!$E$2</definedName>
    <definedName name="nazevstavby">'[1]Krycí list'!$C$7</definedName>
    <definedName name="NazevStavebnihoRozpoctu">Stavba!$E$4</definedName>
    <definedName name="_xlnm.Print_Titles" localSheetId="4">'SO 02 Pol rozp'!$1:$7</definedName>
    <definedName name="oadresa">Stavba!$D$6</definedName>
    <definedName name="Objednatel" localSheetId="2">Stavba!$D$5</definedName>
    <definedName name="Objekt" localSheetId="2">Stavba!$B$38</definedName>
    <definedName name="_xlnm.Print_Area" localSheetId="4">'SO 02 Pol rozp'!$A$1:$X$352</definedName>
    <definedName name="_xlnm.Print_Area" localSheetId="2">Stavba!$A$1:$J$64</definedName>
    <definedName name="odic" localSheetId="2">Stavba!$I$6</definedName>
    <definedName name="oico" localSheetId="2">Stavba!$I$5</definedName>
    <definedName name="omisto" localSheetId="2">Stavba!$E$7</definedName>
    <definedName name="onazev" localSheetId="2">Stavba!$D$6</definedName>
    <definedName name="opsc" localSheetId="2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2">Stavba!$E$23</definedName>
    <definedName name="SazbaDPH1">'[1]Krycí list'!$C$30</definedName>
    <definedName name="SazbaDPH2" localSheetId="2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2" hidden="1">Stavba!$A:$A</definedName>
    <definedName name="Z_B7E7C763_C459_487D_8ABA_5CFDDFBD5A84_.wvu.PrintArea" localSheetId="2" hidden="1">Stavba!$B$1:$J$36</definedName>
    <definedName name="ZakladDPHSni">Stavba!$G$23</definedName>
    <definedName name="ZakladDPHSniVypocet" localSheetId="2">Stavba!$F$42</definedName>
    <definedName name="ZakladDPHZakl">Stavba!$G$25</definedName>
    <definedName name="ZakladDPHZaklVypocet" localSheetId="2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21" i="1" l="1"/>
  <c r="G25" i="1"/>
  <c r="I17" i="1"/>
  <c r="I16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26" i="1" l="1"/>
  <c r="G29" i="1" s="1"/>
  <c r="BA293" i="12"/>
  <c r="BA291" i="12"/>
  <c r="BA289" i="12"/>
  <c r="BA285" i="12"/>
  <c r="BA281" i="12"/>
  <c r="BA279" i="12"/>
  <c r="BA203" i="12"/>
  <c r="BA129" i="12"/>
  <c r="BA121" i="12"/>
  <c r="BA92" i="12"/>
  <c r="BA72" i="12"/>
  <c r="BA66" i="12"/>
  <c r="BA58" i="12"/>
  <c r="BA53" i="12"/>
  <c r="BA35" i="12"/>
  <c r="BA25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M11" i="12" s="1"/>
  <c r="I11" i="12"/>
  <c r="K11" i="12"/>
  <c r="O11" i="12"/>
  <c r="Q11" i="12"/>
  <c r="V11" i="12"/>
  <c r="G15" i="12"/>
  <c r="M15" i="12" s="1"/>
  <c r="I15" i="12"/>
  <c r="K15" i="12"/>
  <c r="O15" i="12"/>
  <c r="Q15" i="12"/>
  <c r="V15" i="12"/>
  <c r="G18" i="12"/>
  <c r="M18" i="12" s="1"/>
  <c r="I18" i="12"/>
  <c r="K18" i="12"/>
  <c r="O18" i="12"/>
  <c r="Q18" i="12"/>
  <c r="V18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8" i="12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4" i="12"/>
  <c r="M34" i="12" s="1"/>
  <c r="I34" i="12"/>
  <c r="K34" i="12"/>
  <c r="O34" i="12"/>
  <c r="Q34" i="12"/>
  <c r="V34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1" i="12"/>
  <c r="I41" i="12"/>
  <c r="K41" i="12"/>
  <c r="M41" i="12"/>
  <c r="O41" i="12"/>
  <c r="Q41" i="12"/>
  <c r="V41" i="12"/>
  <c r="G47" i="12"/>
  <c r="M47" i="12" s="1"/>
  <c r="I47" i="12"/>
  <c r="K47" i="12"/>
  <c r="O47" i="12"/>
  <c r="Q47" i="12"/>
  <c r="V47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4" i="12"/>
  <c r="M54" i="12" s="1"/>
  <c r="I54" i="12"/>
  <c r="K54" i="12"/>
  <c r="O54" i="12"/>
  <c r="Q54" i="12"/>
  <c r="V54" i="12"/>
  <c r="G57" i="12"/>
  <c r="I57" i="12"/>
  <c r="K57" i="12"/>
  <c r="M57" i="12"/>
  <c r="O57" i="12"/>
  <c r="Q57" i="12"/>
  <c r="V57" i="12"/>
  <c r="G63" i="12"/>
  <c r="M63" i="12" s="1"/>
  <c r="I63" i="12"/>
  <c r="K63" i="12"/>
  <c r="O63" i="12"/>
  <c r="Q63" i="12"/>
  <c r="V63" i="12"/>
  <c r="G65" i="12"/>
  <c r="M65" i="12" s="1"/>
  <c r="I65" i="12"/>
  <c r="K65" i="12"/>
  <c r="O65" i="12"/>
  <c r="Q65" i="12"/>
  <c r="V65" i="12"/>
  <c r="G67" i="12"/>
  <c r="I67" i="12"/>
  <c r="K67" i="12"/>
  <c r="M67" i="12"/>
  <c r="O67" i="12"/>
  <c r="Q67" i="12"/>
  <c r="V67" i="12"/>
  <c r="G69" i="12"/>
  <c r="I69" i="12"/>
  <c r="K69" i="12"/>
  <c r="M69" i="12"/>
  <c r="O69" i="12"/>
  <c r="Q69" i="12"/>
  <c r="V69" i="12"/>
  <c r="G71" i="12"/>
  <c r="M71" i="12" s="1"/>
  <c r="I71" i="12"/>
  <c r="K71" i="12"/>
  <c r="O71" i="12"/>
  <c r="Q71" i="12"/>
  <c r="V71" i="12"/>
  <c r="G75" i="12"/>
  <c r="M75" i="12" s="1"/>
  <c r="I75" i="12"/>
  <c r="K75" i="12"/>
  <c r="O75" i="12"/>
  <c r="Q75" i="12"/>
  <c r="V75" i="12"/>
  <c r="G78" i="12"/>
  <c r="M78" i="12" s="1"/>
  <c r="I78" i="12"/>
  <c r="K78" i="12"/>
  <c r="O78" i="12"/>
  <c r="Q78" i="12"/>
  <c r="V78" i="12"/>
  <c r="G79" i="12"/>
  <c r="I79" i="12"/>
  <c r="K79" i="12"/>
  <c r="M79" i="12"/>
  <c r="O79" i="12"/>
  <c r="Q79" i="12"/>
  <c r="V79" i="12"/>
  <c r="G83" i="12"/>
  <c r="I83" i="12"/>
  <c r="K83" i="12"/>
  <c r="M83" i="12"/>
  <c r="O83" i="12"/>
  <c r="Q83" i="12"/>
  <c r="V83" i="12"/>
  <c r="G86" i="12"/>
  <c r="I86" i="12"/>
  <c r="K86" i="12"/>
  <c r="M86" i="12"/>
  <c r="O86" i="12"/>
  <c r="Q86" i="12"/>
  <c r="V86" i="12"/>
  <c r="G88" i="12"/>
  <c r="M88" i="12" s="1"/>
  <c r="I88" i="12"/>
  <c r="K88" i="12"/>
  <c r="O88" i="12"/>
  <c r="Q88" i="12"/>
  <c r="V88" i="12"/>
  <c r="G91" i="12"/>
  <c r="M91" i="12" s="1"/>
  <c r="I91" i="12"/>
  <c r="K91" i="12"/>
  <c r="O91" i="12"/>
  <c r="Q91" i="12"/>
  <c r="V91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106" i="12"/>
  <c r="M106" i="12" s="1"/>
  <c r="I106" i="12"/>
  <c r="I105" i="12" s="1"/>
  <c r="K106" i="12"/>
  <c r="O106" i="12"/>
  <c r="O105" i="12" s="1"/>
  <c r="Q106" i="12"/>
  <c r="V106" i="12"/>
  <c r="V105" i="12" s="1"/>
  <c r="G109" i="12"/>
  <c r="M109" i="12" s="1"/>
  <c r="I109" i="12"/>
  <c r="K109" i="12"/>
  <c r="K105" i="12" s="1"/>
  <c r="O109" i="12"/>
  <c r="Q109" i="12"/>
  <c r="Q105" i="12" s="1"/>
  <c r="V109" i="12"/>
  <c r="G112" i="12"/>
  <c r="M112" i="12" s="1"/>
  <c r="I112" i="12"/>
  <c r="K112" i="12"/>
  <c r="O112" i="12"/>
  <c r="Q112" i="12"/>
  <c r="V112" i="12"/>
  <c r="G116" i="12"/>
  <c r="I116" i="12"/>
  <c r="K116" i="12"/>
  <c r="M116" i="12"/>
  <c r="O116" i="12"/>
  <c r="Q116" i="12"/>
  <c r="V116" i="12"/>
  <c r="G120" i="12"/>
  <c r="M120" i="12" s="1"/>
  <c r="I120" i="12"/>
  <c r="K120" i="12"/>
  <c r="O120" i="12"/>
  <c r="Q120" i="12"/>
  <c r="V120" i="12"/>
  <c r="G124" i="12"/>
  <c r="M124" i="12" s="1"/>
  <c r="I124" i="12"/>
  <c r="K124" i="12"/>
  <c r="O124" i="12"/>
  <c r="Q124" i="12"/>
  <c r="V124" i="12"/>
  <c r="G128" i="12"/>
  <c r="M128" i="12" s="1"/>
  <c r="I128" i="12"/>
  <c r="K128" i="12"/>
  <c r="O128" i="12"/>
  <c r="Q128" i="12"/>
  <c r="V128" i="12"/>
  <c r="G132" i="12"/>
  <c r="M132" i="12" s="1"/>
  <c r="I132" i="12"/>
  <c r="K132" i="12"/>
  <c r="O132" i="12"/>
  <c r="Q132" i="12"/>
  <c r="V132" i="12"/>
  <c r="G136" i="12"/>
  <c r="I136" i="12"/>
  <c r="K136" i="12"/>
  <c r="M136" i="12"/>
  <c r="O136" i="12"/>
  <c r="Q136" i="12"/>
  <c r="V136" i="12"/>
  <c r="G138" i="12"/>
  <c r="M138" i="12" s="1"/>
  <c r="I138" i="12"/>
  <c r="K138" i="12"/>
  <c r="O138" i="12"/>
  <c r="Q138" i="12"/>
  <c r="V138" i="12"/>
  <c r="G140" i="12"/>
  <c r="M140" i="12" s="1"/>
  <c r="I140" i="12"/>
  <c r="K140" i="12"/>
  <c r="O140" i="12"/>
  <c r="Q140" i="12"/>
  <c r="V140" i="12"/>
  <c r="G143" i="12"/>
  <c r="I143" i="12"/>
  <c r="K143" i="12"/>
  <c r="M143" i="12"/>
  <c r="O143" i="12"/>
  <c r="Q143" i="12"/>
  <c r="V143" i="12"/>
  <c r="Q150" i="12"/>
  <c r="G151" i="12"/>
  <c r="G150" i="12" s="1"/>
  <c r="I151" i="12"/>
  <c r="I150" i="12" s="1"/>
  <c r="K151" i="12"/>
  <c r="O151" i="12"/>
  <c r="Q151" i="12"/>
  <c r="V151" i="12"/>
  <c r="V150" i="12" s="1"/>
  <c r="G152" i="12"/>
  <c r="M152" i="12" s="1"/>
  <c r="I152" i="12"/>
  <c r="K152" i="12"/>
  <c r="K150" i="12" s="1"/>
  <c r="O152" i="12"/>
  <c r="Q152" i="12"/>
  <c r="V152" i="12"/>
  <c r="G154" i="12"/>
  <c r="M154" i="12" s="1"/>
  <c r="I154" i="12"/>
  <c r="K154" i="12"/>
  <c r="O154" i="12"/>
  <c r="Q154" i="12"/>
  <c r="V154" i="12"/>
  <c r="G156" i="12"/>
  <c r="M156" i="12" s="1"/>
  <c r="I156" i="12"/>
  <c r="K156" i="12"/>
  <c r="O156" i="12"/>
  <c r="O150" i="12" s="1"/>
  <c r="Q156" i="12"/>
  <c r="V156" i="12"/>
  <c r="G158" i="12"/>
  <c r="I158" i="12"/>
  <c r="K158" i="12"/>
  <c r="M158" i="12"/>
  <c r="O158" i="12"/>
  <c r="Q158" i="12"/>
  <c r="V158" i="12"/>
  <c r="G160" i="12"/>
  <c r="K160" i="12"/>
  <c r="Q160" i="12"/>
  <c r="G161" i="12"/>
  <c r="M161" i="12" s="1"/>
  <c r="M160" i="12" s="1"/>
  <c r="I161" i="12"/>
  <c r="I160" i="12" s="1"/>
  <c r="K161" i="12"/>
  <c r="O161" i="12"/>
  <c r="O160" i="12" s="1"/>
  <c r="Q161" i="12"/>
  <c r="V161" i="12"/>
  <c r="V160" i="12" s="1"/>
  <c r="G167" i="12"/>
  <c r="I167" i="12"/>
  <c r="I166" i="12" s="1"/>
  <c r="K167" i="12"/>
  <c r="O167" i="12"/>
  <c r="Q167" i="12"/>
  <c r="V167" i="12"/>
  <c r="V166" i="12" s="1"/>
  <c r="G171" i="12"/>
  <c r="M171" i="12" s="1"/>
  <c r="I171" i="12"/>
  <c r="K171" i="12"/>
  <c r="O171" i="12"/>
  <c r="O166" i="12" s="1"/>
  <c r="Q171" i="12"/>
  <c r="V171" i="12"/>
  <c r="G174" i="12"/>
  <c r="M174" i="12" s="1"/>
  <c r="I174" i="12"/>
  <c r="K174" i="12"/>
  <c r="K166" i="12" s="1"/>
  <c r="O174" i="12"/>
  <c r="Q174" i="12"/>
  <c r="V174" i="12"/>
  <c r="G183" i="12"/>
  <c r="M183" i="12" s="1"/>
  <c r="I183" i="12"/>
  <c r="K183" i="12"/>
  <c r="O183" i="12"/>
  <c r="Q183" i="12"/>
  <c r="V183" i="12"/>
  <c r="G186" i="12"/>
  <c r="M186" i="12" s="1"/>
  <c r="I186" i="12"/>
  <c r="K186" i="12"/>
  <c r="O186" i="12"/>
  <c r="Q186" i="12"/>
  <c r="V186" i="12"/>
  <c r="G190" i="12"/>
  <c r="I190" i="12"/>
  <c r="K190" i="12"/>
  <c r="M190" i="12"/>
  <c r="O190" i="12"/>
  <c r="Q190" i="12"/>
  <c r="Q166" i="12" s="1"/>
  <c r="V190" i="12"/>
  <c r="G192" i="12"/>
  <c r="I192" i="12"/>
  <c r="K192" i="12"/>
  <c r="M192" i="12"/>
  <c r="O192" i="12"/>
  <c r="Q192" i="12"/>
  <c r="V192" i="12"/>
  <c r="G195" i="12"/>
  <c r="M195" i="12" s="1"/>
  <c r="I195" i="12"/>
  <c r="K195" i="12"/>
  <c r="O195" i="12"/>
  <c r="Q195" i="12"/>
  <c r="V195" i="12"/>
  <c r="G197" i="12"/>
  <c r="M197" i="12" s="1"/>
  <c r="I197" i="12"/>
  <c r="K197" i="12"/>
  <c r="O197" i="12"/>
  <c r="Q197" i="12"/>
  <c r="V197" i="12"/>
  <c r="G200" i="12"/>
  <c r="M200" i="12" s="1"/>
  <c r="I200" i="12"/>
  <c r="K200" i="12"/>
  <c r="O200" i="12"/>
  <c r="Q200" i="12"/>
  <c r="V200" i="12"/>
  <c r="G202" i="12"/>
  <c r="M202" i="12" s="1"/>
  <c r="I202" i="12"/>
  <c r="K202" i="12"/>
  <c r="O202" i="12"/>
  <c r="Q202" i="12"/>
  <c r="V202" i="12"/>
  <c r="G206" i="12"/>
  <c r="M206" i="12" s="1"/>
  <c r="I206" i="12"/>
  <c r="K206" i="12"/>
  <c r="O206" i="12"/>
  <c r="Q206" i="12"/>
  <c r="V206" i="12"/>
  <c r="G210" i="12"/>
  <c r="M210" i="12" s="1"/>
  <c r="I210" i="12"/>
  <c r="K210" i="12"/>
  <c r="O210" i="12"/>
  <c r="Q210" i="12"/>
  <c r="V210" i="12"/>
  <c r="G213" i="12"/>
  <c r="M213" i="12" s="1"/>
  <c r="I213" i="12"/>
  <c r="K213" i="12"/>
  <c r="O213" i="12"/>
  <c r="Q213" i="12"/>
  <c r="V213" i="12"/>
  <c r="G216" i="12"/>
  <c r="I216" i="12"/>
  <c r="K216" i="12"/>
  <c r="M216" i="12"/>
  <c r="O216" i="12"/>
  <c r="Q216" i="12"/>
  <c r="V216" i="12"/>
  <c r="G219" i="12"/>
  <c r="M219" i="12" s="1"/>
  <c r="I219" i="12"/>
  <c r="K219" i="12"/>
  <c r="O219" i="12"/>
  <c r="Q219" i="12"/>
  <c r="V219" i="12"/>
  <c r="G222" i="12"/>
  <c r="M222" i="12" s="1"/>
  <c r="I222" i="12"/>
  <c r="K222" i="12"/>
  <c r="O222" i="12"/>
  <c r="Q222" i="12"/>
  <c r="V222" i="12"/>
  <c r="G225" i="12"/>
  <c r="M225" i="12" s="1"/>
  <c r="I225" i="12"/>
  <c r="K225" i="12"/>
  <c r="O225" i="12"/>
  <c r="Q225" i="12"/>
  <c r="V225" i="12"/>
  <c r="G228" i="12"/>
  <c r="K228" i="12"/>
  <c r="Q228" i="12"/>
  <c r="G229" i="12"/>
  <c r="M229" i="12" s="1"/>
  <c r="M228" i="12" s="1"/>
  <c r="I229" i="12"/>
  <c r="I228" i="12" s="1"/>
  <c r="K229" i="12"/>
  <c r="O229" i="12"/>
  <c r="O228" i="12" s="1"/>
  <c r="Q229" i="12"/>
  <c r="V229" i="12"/>
  <c r="V228" i="12" s="1"/>
  <c r="K231" i="12"/>
  <c r="O231" i="12"/>
  <c r="G232" i="12"/>
  <c r="G231" i="12" s="1"/>
  <c r="I232" i="12"/>
  <c r="I231" i="12" s="1"/>
  <c r="K232" i="12"/>
  <c r="O232" i="12"/>
  <c r="Q232" i="12"/>
  <c r="Q231" i="12" s="1"/>
  <c r="V232" i="12"/>
  <c r="V231" i="12" s="1"/>
  <c r="I236" i="12"/>
  <c r="O236" i="12"/>
  <c r="V236" i="12"/>
  <c r="G237" i="12"/>
  <c r="G236" i="12" s="1"/>
  <c r="I237" i="12"/>
  <c r="K237" i="12"/>
  <c r="K236" i="12" s="1"/>
  <c r="O237" i="12"/>
  <c r="Q237" i="12"/>
  <c r="Q236" i="12" s="1"/>
  <c r="V237" i="12"/>
  <c r="V240" i="12"/>
  <c r="G241" i="12"/>
  <c r="M241" i="12" s="1"/>
  <c r="I241" i="12"/>
  <c r="I240" i="12" s="1"/>
  <c r="K241" i="12"/>
  <c r="K240" i="12" s="1"/>
  <c r="O241" i="12"/>
  <c r="O240" i="12" s="1"/>
  <c r="Q241" i="12"/>
  <c r="Q240" i="12" s="1"/>
  <c r="V241" i="12"/>
  <c r="G243" i="12"/>
  <c r="I243" i="12"/>
  <c r="K243" i="12"/>
  <c r="O243" i="12"/>
  <c r="Q243" i="12"/>
  <c r="V243" i="12"/>
  <c r="G246" i="12"/>
  <c r="I246" i="12"/>
  <c r="K246" i="12"/>
  <c r="M246" i="12"/>
  <c r="O246" i="12"/>
  <c r="Q246" i="12"/>
  <c r="V246" i="12"/>
  <c r="G249" i="12"/>
  <c r="M249" i="12" s="1"/>
  <c r="I249" i="12"/>
  <c r="K249" i="12"/>
  <c r="O249" i="12"/>
  <c r="Q249" i="12"/>
  <c r="V249" i="12"/>
  <c r="G252" i="12"/>
  <c r="M252" i="12" s="1"/>
  <c r="I252" i="12"/>
  <c r="K252" i="12"/>
  <c r="O252" i="12"/>
  <c r="Q252" i="12"/>
  <c r="V252" i="12"/>
  <c r="O256" i="12"/>
  <c r="G257" i="12"/>
  <c r="G256" i="12" s="1"/>
  <c r="I257" i="12"/>
  <c r="K257" i="12"/>
  <c r="K256" i="12" s="1"/>
  <c r="O257" i="12"/>
  <c r="Q257" i="12"/>
  <c r="Q256" i="12" s="1"/>
  <c r="V257" i="12"/>
  <c r="G259" i="12"/>
  <c r="M259" i="12" s="1"/>
  <c r="I259" i="12"/>
  <c r="K259" i="12"/>
  <c r="O259" i="12"/>
  <c r="Q259" i="12"/>
  <c r="V259" i="12"/>
  <c r="V256" i="12" s="1"/>
  <c r="G261" i="12"/>
  <c r="M261" i="12" s="1"/>
  <c r="I261" i="12"/>
  <c r="I256" i="12" s="1"/>
  <c r="K261" i="12"/>
  <c r="O261" i="12"/>
  <c r="Q261" i="12"/>
  <c r="V261" i="12"/>
  <c r="G264" i="12"/>
  <c r="M264" i="12" s="1"/>
  <c r="I264" i="12"/>
  <c r="K264" i="12"/>
  <c r="O264" i="12"/>
  <c r="Q264" i="12"/>
  <c r="V264" i="12"/>
  <c r="G267" i="12"/>
  <c r="M267" i="12" s="1"/>
  <c r="I267" i="12"/>
  <c r="K267" i="12"/>
  <c r="O267" i="12"/>
  <c r="Q267" i="12"/>
  <c r="V267" i="12"/>
  <c r="G270" i="12"/>
  <c r="K270" i="12"/>
  <c r="O270" i="12"/>
  <c r="G271" i="12"/>
  <c r="M271" i="12" s="1"/>
  <c r="M270" i="12" s="1"/>
  <c r="I271" i="12"/>
  <c r="I270" i="12" s="1"/>
  <c r="K271" i="12"/>
  <c r="O271" i="12"/>
  <c r="Q271" i="12"/>
  <c r="Q270" i="12" s="1"/>
  <c r="V271" i="12"/>
  <c r="V270" i="12" s="1"/>
  <c r="I273" i="12"/>
  <c r="K273" i="12"/>
  <c r="O273" i="12"/>
  <c r="V273" i="12"/>
  <c r="G274" i="12"/>
  <c r="G273" i="12" s="1"/>
  <c r="I274" i="12"/>
  <c r="K274" i="12"/>
  <c r="M274" i="12"/>
  <c r="M273" i="12" s="1"/>
  <c r="O274" i="12"/>
  <c r="Q274" i="12"/>
  <c r="Q273" i="12" s="1"/>
  <c r="V274" i="12"/>
  <c r="G277" i="12"/>
  <c r="M277" i="12" s="1"/>
  <c r="I277" i="12"/>
  <c r="I276" i="12" s="1"/>
  <c r="K277" i="12"/>
  <c r="K276" i="12" s="1"/>
  <c r="O277" i="12"/>
  <c r="Q277" i="12"/>
  <c r="Q276" i="12" s="1"/>
  <c r="V277" i="12"/>
  <c r="G280" i="12"/>
  <c r="M280" i="12" s="1"/>
  <c r="I280" i="12"/>
  <c r="K280" i="12"/>
  <c r="O280" i="12"/>
  <c r="Q280" i="12"/>
  <c r="V280" i="12"/>
  <c r="G282" i="12"/>
  <c r="M282" i="12" s="1"/>
  <c r="I282" i="12"/>
  <c r="K282" i="12"/>
  <c r="O282" i="12"/>
  <c r="Q282" i="12"/>
  <c r="V282" i="12"/>
  <c r="G284" i="12"/>
  <c r="M284" i="12" s="1"/>
  <c r="I284" i="12"/>
  <c r="K284" i="12"/>
  <c r="O284" i="12"/>
  <c r="O276" i="12" s="1"/>
  <c r="Q284" i="12"/>
  <c r="V284" i="12"/>
  <c r="G286" i="12"/>
  <c r="M286" i="12" s="1"/>
  <c r="I286" i="12"/>
  <c r="K286" i="12"/>
  <c r="O286" i="12"/>
  <c r="Q286" i="12"/>
  <c r="V286" i="12"/>
  <c r="G288" i="12"/>
  <c r="M288" i="12" s="1"/>
  <c r="I288" i="12"/>
  <c r="K288" i="12"/>
  <c r="O288" i="12"/>
  <c r="Q288" i="12"/>
  <c r="V288" i="12"/>
  <c r="V276" i="12" s="1"/>
  <c r="G290" i="12"/>
  <c r="M290" i="12" s="1"/>
  <c r="I290" i="12"/>
  <c r="K290" i="12"/>
  <c r="O290" i="12"/>
  <c r="Q290" i="12"/>
  <c r="V290" i="12"/>
  <c r="G292" i="12"/>
  <c r="I292" i="12"/>
  <c r="K292" i="12"/>
  <c r="O292" i="12"/>
  <c r="Q292" i="12"/>
  <c r="V292" i="12"/>
  <c r="G294" i="12"/>
  <c r="M294" i="12" s="1"/>
  <c r="I294" i="12"/>
  <c r="K294" i="12"/>
  <c r="O294" i="12"/>
  <c r="Q294" i="12"/>
  <c r="V294" i="12"/>
  <c r="G295" i="12"/>
  <c r="M295" i="12" s="1"/>
  <c r="I295" i="12"/>
  <c r="K295" i="12"/>
  <c r="O295" i="12"/>
  <c r="Q295" i="12"/>
  <c r="V295" i="12"/>
  <c r="I296" i="12"/>
  <c r="G297" i="12"/>
  <c r="I297" i="12"/>
  <c r="K297" i="12"/>
  <c r="K296" i="12" s="1"/>
  <c r="O297" i="12"/>
  <c r="O296" i="12" s="1"/>
  <c r="Q297" i="12"/>
  <c r="Q296" i="12" s="1"/>
  <c r="V297" i="12"/>
  <c r="G298" i="12"/>
  <c r="I298" i="12"/>
  <c r="K298" i="12"/>
  <c r="M298" i="12"/>
  <c r="O298" i="12"/>
  <c r="Q298" i="12"/>
  <c r="V298" i="12"/>
  <c r="G300" i="12"/>
  <c r="I300" i="12"/>
  <c r="K300" i="12"/>
  <c r="M300" i="12"/>
  <c r="O300" i="12"/>
  <c r="Q300" i="12"/>
  <c r="V300" i="12"/>
  <c r="V296" i="12" s="1"/>
  <c r="G301" i="12"/>
  <c r="I301" i="12"/>
  <c r="K301" i="12"/>
  <c r="M301" i="12"/>
  <c r="O301" i="12"/>
  <c r="Q301" i="12"/>
  <c r="V301" i="12"/>
  <c r="G302" i="12"/>
  <c r="M302" i="12" s="1"/>
  <c r="I302" i="12"/>
  <c r="K302" i="12"/>
  <c r="O302" i="12"/>
  <c r="Q302" i="12"/>
  <c r="V302" i="12"/>
  <c r="G304" i="12"/>
  <c r="M304" i="12" s="1"/>
  <c r="I304" i="12"/>
  <c r="K304" i="12"/>
  <c r="K303" i="12" s="1"/>
  <c r="O304" i="12"/>
  <c r="Q304" i="12"/>
  <c r="V304" i="12"/>
  <c r="V303" i="12" s="1"/>
  <c r="G307" i="12"/>
  <c r="M307" i="12" s="1"/>
  <c r="I307" i="12"/>
  <c r="K307" i="12"/>
  <c r="O307" i="12"/>
  <c r="Q307" i="12"/>
  <c r="V307" i="12"/>
  <c r="G310" i="12"/>
  <c r="I310" i="12"/>
  <c r="K310" i="12"/>
  <c r="M310" i="12"/>
  <c r="O310" i="12"/>
  <c r="O303" i="12" s="1"/>
  <c r="Q310" i="12"/>
  <c r="V310" i="12"/>
  <c r="G313" i="12"/>
  <c r="I313" i="12"/>
  <c r="K313" i="12"/>
  <c r="M313" i="12"/>
  <c r="O313" i="12"/>
  <c r="Q313" i="12"/>
  <c r="Q303" i="12" s="1"/>
  <c r="V313" i="12"/>
  <c r="G316" i="12"/>
  <c r="M316" i="12" s="1"/>
  <c r="I316" i="12"/>
  <c r="K316" i="12"/>
  <c r="O316" i="12"/>
  <c r="Q316" i="12"/>
  <c r="V316" i="12"/>
  <c r="G321" i="12"/>
  <c r="M321" i="12" s="1"/>
  <c r="I321" i="12"/>
  <c r="K321" i="12"/>
  <c r="O321" i="12"/>
  <c r="Q321" i="12"/>
  <c r="V321" i="12"/>
  <c r="G323" i="12"/>
  <c r="M323" i="12" s="1"/>
  <c r="I323" i="12"/>
  <c r="K323" i="12"/>
  <c r="O323" i="12"/>
  <c r="Q323" i="12"/>
  <c r="V323" i="12"/>
  <c r="G325" i="12"/>
  <c r="M325" i="12" s="1"/>
  <c r="I325" i="12"/>
  <c r="I303" i="12" s="1"/>
  <c r="K325" i="12"/>
  <c r="O325" i="12"/>
  <c r="Q325" i="12"/>
  <c r="V325" i="12"/>
  <c r="G327" i="12"/>
  <c r="M327" i="12" s="1"/>
  <c r="I327" i="12"/>
  <c r="K327" i="12"/>
  <c r="O327" i="12"/>
  <c r="Q327" i="12"/>
  <c r="V327" i="12"/>
  <c r="G329" i="12"/>
  <c r="M329" i="12" s="1"/>
  <c r="I329" i="12"/>
  <c r="K329" i="12"/>
  <c r="O329" i="12"/>
  <c r="Q329" i="12"/>
  <c r="V329" i="12"/>
  <c r="G331" i="12"/>
  <c r="I331" i="12"/>
  <c r="K331" i="12"/>
  <c r="M331" i="12"/>
  <c r="O331" i="12"/>
  <c r="Q331" i="12"/>
  <c r="V331" i="12"/>
  <c r="G333" i="12"/>
  <c r="M333" i="12" s="1"/>
  <c r="I333" i="12"/>
  <c r="K333" i="12"/>
  <c r="O333" i="12"/>
  <c r="Q333" i="12"/>
  <c r="V333" i="12"/>
  <c r="G335" i="12"/>
  <c r="I335" i="12"/>
  <c r="K335" i="12"/>
  <c r="M335" i="12"/>
  <c r="O335" i="12"/>
  <c r="Q335" i="12"/>
  <c r="V335" i="12"/>
  <c r="G337" i="12"/>
  <c r="I337" i="12"/>
  <c r="I336" i="12" s="1"/>
  <c r="K337" i="12"/>
  <c r="O337" i="12"/>
  <c r="O336" i="12" s="1"/>
  <c r="Q337" i="12"/>
  <c r="V337" i="12"/>
  <c r="V336" i="12" s="1"/>
  <c r="G339" i="12"/>
  <c r="M339" i="12" s="1"/>
  <c r="I339" i="12"/>
  <c r="K339" i="12"/>
  <c r="O339" i="12"/>
  <c r="Q339" i="12"/>
  <c r="V339" i="12"/>
  <c r="G341" i="12"/>
  <c r="M341" i="12" s="1"/>
  <c r="I341" i="12"/>
  <c r="K341" i="12"/>
  <c r="K336" i="12" s="1"/>
  <c r="O341" i="12"/>
  <c r="Q341" i="12"/>
  <c r="V341" i="12"/>
  <c r="G342" i="12"/>
  <c r="I342" i="12"/>
  <c r="K342" i="12"/>
  <c r="M342" i="12"/>
  <c r="O342" i="12"/>
  <c r="Q342" i="12"/>
  <c r="V342" i="12"/>
  <c r="G344" i="12"/>
  <c r="M344" i="12" s="1"/>
  <c r="I344" i="12"/>
  <c r="K344" i="12"/>
  <c r="O344" i="12"/>
  <c r="Q344" i="12"/>
  <c r="V344" i="12"/>
  <c r="G347" i="12"/>
  <c r="M347" i="12" s="1"/>
  <c r="I347" i="12"/>
  <c r="K347" i="12"/>
  <c r="O347" i="12"/>
  <c r="Q347" i="12"/>
  <c r="Q336" i="12" s="1"/>
  <c r="V347" i="12"/>
  <c r="G348" i="12"/>
  <c r="M348" i="12" s="1"/>
  <c r="I348" i="12"/>
  <c r="K348" i="12"/>
  <c r="O348" i="12"/>
  <c r="Q348" i="12"/>
  <c r="V348" i="12"/>
  <c r="G349" i="12"/>
  <c r="I349" i="12"/>
  <c r="K349" i="12"/>
  <c r="M349" i="12"/>
  <c r="O349" i="12"/>
  <c r="Q349" i="12"/>
  <c r="V349" i="12"/>
  <c r="G350" i="12"/>
  <c r="M350" i="12" s="1"/>
  <c r="I350" i="12"/>
  <c r="K350" i="12"/>
  <c r="O350" i="12"/>
  <c r="Q350" i="12"/>
  <c r="V350" i="12"/>
  <c r="I64" i="1"/>
  <c r="J63" i="1" s="1"/>
  <c r="F42" i="1"/>
  <c r="G42" i="1"/>
  <c r="H42" i="1"/>
  <c r="I42" i="1"/>
  <c r="J41" i="1" s="1"/>
  <c r="J54" i="1" l="1"/>
  <c r="J55" i="1"/>
  <c r="J56" i="1"/>
  <c r="J49" i="1"/>
  <c r="J57" i="1"/>
  <c r="J50" i="1"/>
  <c r="J58" i="1"/>
  <c r="J51" i="1"/>
  <c r="J59" i="1"/>
  <c r="J52" i="1"/>
  <c r="J60" i="1"/>
  <c r="J53" i="1"/>
  <c r="G336" i="12"/>
  <c r="G296" i="12"/>
  <c r="G276" i="12"/>
  <c r="M257" i="12"/>
  <c r="G240" i="12"/>
  <c r="M237" i="12"/>
  <c r="M236" i="12" s="1"/>
  <c r="M232" i="12"/>
  <c r="M231" i="12" s="1"/>
  <c r="G166" i="12"/>
  <c r="G8" i="12"/>
  <c r="M303" i="12"/>
  <c r="M105" i="12"/>
  <c r="M256" i="12"/>
  <c r="G303" i="12"/>
  <c r="M297" i="12"/>
  <c r="M296" i="12" s="1"/>
  <c r="G105" i="12"/>
  <c r="M337" i="12"/>
  <c r="M336" i="12" s="1"/>
  <c r="M292" i="12"/>
  <c r="M276" i="12" s="1"/>
  <c r="M167" i="12"/>
  <c r="M166" i="12" s="1"/>
  <c r="M151" i="12"/>
  <c r="M150" i="12" s="1"/>
  <c r="M28" i="12"/>
  <c r="M8" i="12" s="1"/>
  <c r="M243" i="12"/>
  <c r="M240" i="12" s="1"/>
  <c r="J61" i="1"/>
  <c r="J62" i="1"/>
  <c r="J39" i="1"/>
  <c r="J42" i="1" s="1"/>
  <c r="J40" i="1"/>
  <c r="J28" i="1"/>
  <c r="J26" i="1"/>
  <c r="G38" i="1"/>
  <c r="F38" i="1"/>
  <c r="J23" i="1"/>
  <c r="J24" i="1"/>
  <c r="J25" i="1"/>
  <c r="J27" i="1"/>
  <c r="E24" i="1"/>
  <c r="E26" i="1"/>
  <c r="J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2BC4E4B8-4A2A-4306-88AE-0635240809D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7336C04-AB37-4C4A-BC48-690A494C4DF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<sst xmlns="http://schemas.openxmlformats.org/spreadsheetml/2006/main" count="1507" uniqueCount="537">
  <si>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</si>
  <si>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</si>
  <si>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</si>
  <si>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</si>
  <si>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</si>
  <si>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</si>
  <si>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</si>
  <si>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</si>
  <si>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</si>
  <si>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</si>
  <si>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</si>
  <si>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</si>
  <si>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</si>
  <si>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</si>
  <si>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</si>
  <si>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</si>
  <si>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</si>
  <si>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</si>
  <si>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</si>
  <si>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</si>
  <si>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</si>
  <si>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</si>
  <si>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</si>
  <si>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</si>
  <si>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</si>
  <si>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</si>
  <si>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</si>
  <si>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</si>
  <si>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</si>
  <si>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</si>
  <si>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</si>
  <si>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</si>
  <si>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</si>
  <si>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</si>
  <si>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</si>
  <si>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</si>
  <si>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</si>
  <si>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</si>
  <si>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</si>
  <si>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</si>
  <si>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</si>
  <si>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</si>
  <si>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A</t>
  </si>
  <si>
    <t>Rozpočet projektanta</t>
  </si>
  <si>
    <t>SO 02</t>
  </si>
  <si>
    <t>Atletický ovál dl.200 m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</si>
  <si>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</si>
  <si>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</si>
  <si>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</si>
  <si>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</si>
  <si>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</si>
  <si>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</si>
  <si>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</si>
  <si>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</si>
  <si>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</si>
  <si>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</si>
  <si>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</si>
  <si>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</si>
  <si>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</si>
  <si>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</si>
  <si>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</si>
  <si>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</si>
  <si>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</si>
  <si>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63</t>
  </si>
  <si>
    <t>Podlahy a podlahové konstrukce</t>
  </si>
  <si>
    <t>8</t>
  </si>
  <si>
    <t>Trubní vedení</t>
  </si>
  <si>
    <t>91</t>
  </si>
  <si>
    <t>Doplňující práce na komunikaci</t>
  </si>
  <si>
    <t>94</t>
  </si>
  <si>
    <t>Lešení a stavební výtahy</t>
  </si>
  <si>
    <t>96</t>
  </si>
  <si>
    <t>Bourání konstrukcí</t>
  </si>
  <si>
    <t>99</t>
  </si>
  <si>
    <t>Staveništní přesun hmot</t>
  </si>
  <si>
    <t>VON</t>
  </si>
  <si>
    <t>Vedlejší a ostatní náklady</t>
  </si>
  <si>
    <t>7660</t>
  </si>
  <si>
    <t>Mobiliář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</si>
  <si>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</si>
  <si>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</si>
  <si>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</si>
  <si>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</si>
  <si>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</si>
  <si>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</si>
  <si>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</si>
  <si>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</si>
  <si>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</si>
  <si>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</si>
  <si>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</si>
  <si>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</si>
  <si>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</si>
  <si>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</si>
  <si>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</si>
  <si>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</si>
  <si>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</si>
  <si>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</si>
  <si>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</si>
  <si>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</si>
  <si>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</si>
  <si>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</si>
  <si>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</si>
  <si>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</si>
  <si>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</si>
  <si>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</si>
  <si>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</si>
  <si>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</si>
  <si>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</si>
  <si>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</si>
  <si>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</si>
  <si>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</si>
  <si>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</si>
  <si>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</si>
  <si>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R_3038856</t>
  </si>
  <si>
    <t>Zatěžovací zkouška</t>
  </si>
  <si>
    <t>ks</t>
  </si>
  <si>
    <t>Vlastní</t>
  </si>
  <si>
    <t>Indiv</t>
  </si>
  <si>
    <t>Práce</t>
  </si>
  <si>
    <t>POL1_1</t>
  </si>
  <si>
    <t>podkladní vrstvy - ovál + hřiště, včetně protokolu : 4</t>
  </si>
  <si>
    <t>VV</t>
  </si>
  <si>
    <t>R_3038875</t>
  </si>
  <si>
    <t>Ruční začištění výkopů</t>
  </si>
  <si>
    <t>hod</t>
  </si>
  <si>
    <t>skok daleký : 2</t>
  </si>
  <si>
    <t>opěrná stěna : 8</t>
  </si>
  <si>
    <t>vrh koulí : 1</t>
  </si>
  <si>
    <t>111201401R00</t>
  </si>
  <si>
    <t>Spálení odstraněných křovin a stromů o průměru kmene do 100 mm, na hromadách, pro jakoukoliv plochu</t>
  </si>
  <si>
    <t>m2</t>
  </si>
  <si>
    <t>RTS 20/ II</t>
  </si>
  <si>
    <t>Včetně očištění spáleniště, uložení popela a zbytků na hromadu.</t>
  </si>
  <si>
    <t>POP</t>
  </si>
  <si>
    <t>Včetně nákladů na přihrnování křovin, očištění spáleniště, uložení popela a zbytků na hromadu.</t>
  </si>
  <si>
    <t>181101102R00</t>
  </si>
  <si>
    <t>Úprava pláně v zářezech v hornině 1 až 4, se zhutněním</t>
  </si>
  <si>
    <t>vyrovnáním výškových rozdílů, ploch vodorovných a ploch do sklonu 1 : 5.</t>
  </si>
  <si>
    <t>ovál : 930</t>
  </si>
  <si>
    <t>hřiště : 2054,16</t>
  </si>
  <si>
    <t>131201119R00</t>
  </si>
  <si>
    <t>Hloubení nezapažených jam a zářezů příplatek za lepivost, v hornině 3,</t>
  </si>
  <si>
    <t>m3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</si>
  <si>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</si>
  <si>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122201109R00</t>
  </si>
  <si>
    <t>Odkopávky a  prokopávky nezapažené v hornině 3 příplatek k cenám za lepivost horniny</t>
  </si>
  <si>
    <t>s přehozením výkopku na vzdálenost do 3 m nebo s naložením na dopravní prostředek,</t>
  </si>
  <si>
    <t>113108410R00</t>
  </si>
  <si>
    <t>Odstranění podkladů nebo krytů živičných, v ploše jednotlivě nad 50 m2, tloušťka vrstvy 100 mm</t>
  </si>
  <si>
    <t>113151111R00</t>
  </si>
  <si>
    <t>Rozebrání zpevněných ploch rozebrání ploch ze silničních panelů</t>
  </si>
  <si>
    <t>s přemístěním na skládku na vzdálenost do 20 m nebo s naložením na dopravní prostředek,</t>
  </si>
  <si>
    <t>3*50</t>
  </si>
  <si>
    <t>111201101R00</t>
  </si>
  <si>
    <t>Odstranění křovin a stromů o průměru do 10 cm při celkové ploše do 1 000 m2</t>
  </si>
  <si>
    <t>s odstraněním kořenů a s případným nutným odklizením křovin a stromů na hromady na vzdálenost do 50 m nebo s naložením na dopravní prostředek, do sklonu terénu 1 : 5,</t>
  </si>
  <si>
    <t>stávající hřiště : 42*2*2</t>
  </si>
  <si>
    <t>167101102R00</t>
  </si>
  <si>
    <t>Nakládání, skládání, překládání neulehlého výkopku nakládání výkopku přes 100 m3, z horniny 1 až 4</t>
  </si>
  <si>
    <t>1605*0,3</t>
  </si>
  <si>
    <t>viz pol.12220-1102 : 1136,769</t>
  </si>
  <si>
    <t>122201103R00</t>
  </si>
  <si>
    <t>Odkopávky a  prokopávky nezapažené v hornině 3 přes 1 000 do 10 000 m3</t>
  </si>
  <si>
    <t>zpevněná plocha - severní strana : 188,4*0,42</t>
  </si>
  <si>
    <t>skok daleký : 9*3,85*0,3</t>
  </si>
  <si>
    <t>ovál : 930*0,5</t>
  </si>
  <si>
    <t>hřiště : (2054,16-1605)*0,5</t>
  </si>
  <si>
    <t>174201101R00</t>
  </si>
  <si>
    <t>Zásyp sypaninou bez zhutnění jam, šachet, rýh nebo kolem objektů v těchto vykopávkách</t>
  </si>
  <si>
    <t>z jakékoliv horniny s uložením výkopku po vrstvách,</t>
  </si>
  <si>
    <t>včetně strojního přemístění materiálu ze vzdálenosti do 10 m od okraje zásypu</t>
  </si>
  <si>
    <t>skok daleký v.300 mm : 9*3,85*0,3</t>
  </si>
  <si>
    <t>113107640R00</t>
  </si>
  <si>
    <t>Odstranění podkladů nebo krytů z kameniva hrubého drceného, v ploše jednotlivě nad 50 m2, tloušťka vrstvy 400 mm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</si>
  <si>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</si>
  <si>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</si>
  <si>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</si>
  <si>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</si>
  <si>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122201102R00</t>
  </si>
  <si>
    <t>Odkopávky a  prokopávky nezapažené v hornině 3 přes 100 do 1 000 m3</t>
  </si>
  <si>
    <t>neúnosné podloží : (2054,16+930)*0,2</t>
  </si>
  <si>
    <t>181300010RAE</t>
  </si>
  <si>
    <t>Rozprostření ornice v rovině nebo svahu do 1 : 5 a osetí travou při tloušťce 150 mm, dovoz ornice ze vzdálenosti 15 000 m</t>
  </si>
  <si>
    <t>Součtová</t>
  </si>
  <si>
    <t>Agregovaná položka</t>
  </si>
  <si>
    <t>POL2_1</t>
  </si>
  <si>
    <t>vč. urovnání ornice, naložení na skládce, vodorovným přemístěním ornice na místo rozprostření, založení trávníku osetím a dodávky travního semene.</t>
  </si>
  <si>
    <t>Včetně přesunu hmot.</t>
  </si>
  <si>
    <t>hod koulí : 448,08</t>
  </si>
  <si>
    <t>plocha mimo ovál : 72*1,47+3,85*2+11,2*2,1+31*7,2+2,1*13,2+3,91*6,6</t>
  </si>
  <si>
    <t>94,3*3+40*2,72+2,25*6,6+15,3*3,1+11,2*1,5+11,2*10,2</t>
  </si>
  <si>
    <t>199000005R00</t>
  </si>
  <si>
    <t>Poplatky za skládku zeminy 1- 4</t>
  </si>
  <si>
    <t>t</t>
  </si>
  <si>
    <t>(83,772+1136,769+481,5+2)*1,65</t>
  </si>
  <si>
    <t>132201119R00</t>
  </si>
  <si>
    <t>Hloubení rýh šířky do 60 cm příplatek za lepivost, v hornině 3,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</si>
  <si>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</si>
  <si>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162201210R00</t>
  </si>
  <si>
    <t>Vodorovné přemístění výkopku nošením příplatek za každých dalších 10 m z horniny 1 až 4, kolečkem</t>
  </si>
  <si>
    <t>bez naložení, avšak s vyprázdněním nádoby na hromadu nebo do dopravního prostředku,</t>
  </si>
  <si>
    <t>162201203R00</t>
  </si>
  <si>
    <t>Vodorovné přemístění výkopku nošením z horniny 1 až 4, kolečkem, na vzdálenost do 10 m</t>
  </si>
  <si>
    <t>132201111R00</t>
  </si>
  <si>
    <t>Hloubení rýh šířky do 60 cm do 100 m3, v hornině 3, hloubení strojně</t>
  </si>
  <si>
    <t>opěrná stěna : 77,95*0,4*0,9</t>
  </si>
  <si>
    <t>hřiště - drenáž : (53*2+70*2+39)*0,4*0,3</t>
  </si>
  <si>
    <t>167101101R00</t>
  </si>
  <si>
    <t>Nakládání, skládání, překládání neulehlého výkopku nakládání výkopku do 100 m3, z horniny 1 až 4</t>
  </si>
  <si>
    <t>viz pol.13220-1111 : 62,262</t>
  </si>
  <si>
    <t>13960-1102 : 21,51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</si>
  <si>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</si>
  <si>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</si>
  <si>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</si>
  <si>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131201110R00</t>
  </si>
  <si>
    <t>Hloubení nezapažených jam a zářezů do 50 m3, v hornině 3, hloubení strojně</t>
  </si>
  <si>
    <t>vrh koulí - patka : 2</t>
  </si>
  <si>
    <t>583311076R</t>
  </si>
  <si>
    <t>kamenivo přírodní těžené frakce 0,0 až 2,0 mm; třída D; Zlínský kraj</t>
  </si>
  <si>
    <t>SPCM</t>
  </si>
  <si>
    <t>Specifikace</t>
  </si>
  <si>
    <t>POL3_0</t>
  </si>
  <si>
    <t>10,395*1,85</t>
  </si>
  <si>
    <t>139601102R00</t>
  </si>
  <si>
    <t>Ruční výkop jam, rýh a šachet v hornině 3</t>
  </si>
  <si>
    <t>s přehozením na vzdálenost do 5 m nebo s naložením na ruční dopravní prostředek</t>
  </si>
  <si>
    <t xml:space="preserve">oplocení - 400x400 mm : </t>
  </si>
  <si>
    <t>ovál : 0,4*0,4*70*0,9</t>
  </si>
  <si>
    <t>hřiště : 0,4*0,4*61*0,9</t>
  </si>
  <si>
    <t>volejbal - patky : 0,5*0,5*0,9*2</t>
  </si>
  <si>
    <t>basketbal - patky : 0,6*0,6*0,9*4</t>
  </si>
  <si>
    <t>házená - patky : 0,5*0,5*0,9*4</t>
  </si>
  <si>
    <t>koule patka : 0,6*0,6*0,74</t>
  </si>
  <si>
    <t>289971211R00</t>
  </si>
  <si>
    <t>Zřízení vrstvy z geotextilie na upraveném povrchu sklon do 1:5, šířka od 0 do 3 m</t>
  </si>
  <si>
    <t>nové hřiště : 2054,16</t>
  </si>
  <si>
    <t>69310210R</t>
  </si>
  <si>
    <t>geomříž dvouosá; plošná hmotnost 200 g/m2; pevnost v tahu - podélně 20,0 kN/m; pevnost v tahu - příčně 20,0 kN/m; velikost oka 39 x 39 mm</t>
  </si>
  <si>
    <t>RTS 20/ I</t>
  </si>
  <si>
    <t>nové hřiště : 2054,16*1,15</t>
  </si>
  <si>
    <t>ovál : 930*1,15</t>
  </si>
  <si>
    <t>212971110R00</t>
  </si>
  <si>
    <t>Zřízení opláštění odvod. trativodů z geotextilie o sklonu do 2,5,</t>
  </si>
  <si>
    <t>v rýze nebo v zářezu se stěnami,</t>
  </si>
  <si>
    <t>DN 80 : 6,28*0,04*285</t>
  </si>
  <si>
    <t>lože : (0,4+0,5)*2*285</t>
  </si>
  <si>
    <t>69366198R</t>
  </si>
  <si>
    <t>geotextilie PP; funkce separační, ochranná, výztužná, filtrační; plošná hmotnost 300 g/m2; zpevněná oboustranně</t>
  </si>
  <si>
    <t>trativody : 584,592*1,15</t>
  </si>
  <si>
    <t>215901101RT5</t>
  </si>
  <si>
    <t>Zhutnění podloží z rostlé horniny 1 až 4 pod násypy z hornin soudržných do 92% PS a nesoudržných sypkých relativní ulehlosti l(d) do 0,8 vibrační deskou</t>
  </si>
  <si>
    <t>z rostlé horniny tř.1 - 4 pod násypy z hornin soudržných do 92% PS a hornin nesoudržných sypkých relativní ulehlosti I(d) do 0,8</t>
  </si>
  <si>
    <t>zpevněná plocha - severní strana : 188,4</t>
  </si>
  <si>
    <t>rozhodčí : (1,4*5,2)*2</t>
  </si>
  <si>
    <t>275353111R00</t>
  </si>
  <si>
    <t>Bednění kotevních otvorů a prostupů v základových patkách o průřezu přes 0,01 do 0,02 m2, hloubky do 0,5 m</t>
  </si>
  <si>
    <t>kus</t>
  </si>
  <si>
    <t>včetně polohového zajištění a odbednění, popřípadě ztraceného bednění z pletiva a podobně.</t>
  </si>
  <si>
    <t>patky - oplocení oválu : 70+27</t>
  </si>
  <si>
    <t>patka vrh koulí : 1</t>
  </si>
  <si>
    <t>212810010RAB</t>
  </si>
  <si>
    <t>Trativody z flexibilních trubek lože ze štěrkopísku a obsyp z drceného kameniva, d 80 mm</t>
  </si>
  <si>
    <t>Lože pro trativody, položení trubek, obsyp potrubí sypaninou z vhodných hornin, nebo materiálem připraveným podél výkopu ve vzdálenosti do 3 m od jeho kraje.  Bez výkopu rýhy.</t>
  </si>
  <si>
    <t>hřiště - podélná drenáž : 53*2+70*2</t>
  </si>
  <si>
    <t>příčná drenáž : 39</t>
  </si>
  <si>
    <t>275353122R00</t>
  </si>
  <si>
    <t>Bednění kotevních otvorů a prostupů v základových patkách o průřezu přes 0,02 do 0,05 m2, hloubky přes 0,5 do 1,00 m</t>
  </si>
  <si>
    <t>patky - oplocení hřiště : 61</t>
  </si>
  <si>
    <t>271571111R00</t>
  </si>
  <si>
    <t>Polštáře zhutněné pod základy štěrkopísek tříděný,</t>
  </si>
  <si>
    <t>opěrná stěna : 77,95*0,4*0,1</t>
  </si>
  <si>
    <t>vyrovnávací schodiště - severní strana : 2,7*1,2*0,12</t>
  </si>
  <si>
    <t>patky tl.100 mm - oplocení oválu : 0,4*0,4*0,1*70*1,035</t>
  </si>
  <si>
    <t>patka vrh koulí : 0,6*0,6*0,5</t>
  </si>
  <si>
    <t>275313611R00</t>
  </si>
  <si>
    <t>Beton základových patek prostý třídy C 16/20</t>
  </si>
  <si>
    <t>oplocení oválu : 0,4*0,4*0,8*70*1,035</t>
  </si>
  <si>
    <t>oplocení hřiště : 0,4*0,4*0,9*61*1,035</t>
  </si>
  <si>
    <t>volejbal : 0,5*0,5*0,9*2*1,035</t>
  </si>
  <si>
    <t>basketbal : 0,6*0,6*0,9*4*1,035</t>
  </si>
  <si>
    <t>házená : 0,5*0,5*0,9*4*1,035</t>
  </si>
  <si>
    <t>vrh koulí : 2*1,035</t>
  </si>
  <si>
    <t>327351221R00</t>
  </si>
  <si>
    <t>Bednění zdí a valů svislých i skloněných výšky do 20 m odbednění</t>
  </si>
  <si>
    <t>327351211R00</t>
  </si>
  <si>
    <t>Bednění zdí a valů svislých i skloněných výšky do 20 m zřízení</t>
  </si>
  <si>
    <t>(77,95+0,4)*2*1,1</t>
  </si>
  <si>
    <t>318110011RT5</t>
  </si>
  <si>
    <t>Podhrabové desky osazení s dodávkou podhrabové desky a držáků, deska 2950 x 300 x 50 mm, držák bez zámku oboustranný Zn na sloupek 48 mm a 60 mm / 300 mm</t>
  </si>
  <si>
    <t>soubor</t>
  </si>
  <si>
    <t>oplocení oválu : 93</t>
  </si>
  <si>
    <t>327321822R00</t>
  </si>
  <si>
    <t>Zdi a valy z betonu železového pohledového třídy PB 2 (v přírodní barvě drtí a přísad) z betonu třídy C 16/20, portlandský cement</t>
  </si>
  <si>
    <t>opěrná stěna : 77,95*0,4*1,6*1,035</t>
  </si>
  <si>
    <t>327361040R00</t>
  </si>
  <si>
    <t>Výztuž zdí a valů ze svařovaných sítí,</t>
  </si>
  <si>
    <t>100/100/8 mm : 77,95*1,6*2*1,3*7,9*0,001</t>
  </si>
  <si>
    <t>430320030RAA</t>
  </si>
  <si>
    <t>Schodiště ze železobetonu přímočaré, z betonu C 16/20, výztuž 90 kg/m3</t>
  </si>
  <si>
    <t>Beton, výztuž, bednění schodnic a podest, podepření bednění.</t>
  </si>
  <si>
    <t xml:space="preserve">vyrovnávací schodiště - severní strana : </t>
  </si>
  <si>
    <t>deska 180 mm : 2,7*1,2*0,18</t>
  </si>
  <si>
    <t>stupně : 0,3*0,15*1,2*3,5</t>
  </si>
  <si>
    <t>564211112R00</t>
  </si>
  <si>
    <t>Podklad nebo podsyp ze štěrkopísku tloušťka po zhutnění 60 mm</t>
  </si>
  <si>
    <t>s rozprostřením, vlhčením a zhutněním</t>
  </si>
  <si>
    <t>564801112RT2</t>
  </si>
  <si>
    <t>Podklad ze štěrkodrti s rozprostřením a zhutněním frakce 0-32 mm, tloušťka po zhutnění 40 mm</t>
  </si>
  <si>
    <t>589651121R00</t>
  </si>
  <si>
    <t>Kryt proch pro tělovýchovu polyuretanový lajnování polyuretanovou dvousložkovou barvou</t>
  </si>
  <si>
    <t>volejbal : 18*2+9*4</t>
  </si>
  <si>
    <t>basketbal : (14+26)*2*2</t>
  </si>
  <si>
    <t>6*8</t>
  </si>
  <si>
    <t>6,28*1,9*6</t>
  </si>
  <si>
    <t>házená, malá kopaná : 30*3</t>
  </si>
  <si>
    <t>44*2</t>
  </si>
  <si>
    <t>(40+20,3)*2</t>
  </si>
  <si>
    <t>4,7*2</t>
  </si>
  <si>
    <t>589651101R00</t>
  </si>
  <si>
    <t>Kryt proch pro tělovýchovu polyuretanový penetrace asfaltového podkladu</t>
  </si>
  <si>
    <t>564751111R00</t>
  </si>
  <si>
    <t>Podklad nebo kryt z kameniva hrubého drceného tloušťka po zhutnění 150 mm</t>
  </si>
  <si>
    <t>velikost 32 - 63 mm s rozprostřením a zhutněním</t>
  </si>
  <si>
    <t>564861111RT4</t>
  </si>
  <si>
    <t>Podklad ze štěrkodrti s rozprostřením a zhutněním frakce 0-63 mm, tloušťka po zhutnění 200 mm</t>
  </si>
  <si>
    <t>sanace : 1605</t>
  </si>
  <si>
    <t>564851114RT4</t>
  </si>
  <si>
    <t>Podklad ze štěrkodrti s rozprostřením a zhutněním frakce 0-63 mm, tloušťka po zhutnění 180 mm</t>
  </si>
  <si>
    <t>POL1_</t>
  </si>
  <si>
    <t>576411115R00</t>
  </si>
  <si>
    <t>Koberec živičný drenážní jemnozrnný, zrno 8 mm, tloušťky 40 mm po zhutnění, v pruhu šířky do 3 m</t>
  </si>
  <si>
    <t>596291113R00</t>
  </si>
  <si>
    <t>Řezání zámkové dlažby tloušťky 80 mm</t>
  </si>
  <si>
    <t>odhad : 40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</si>
  <si>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</si>
  <si>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</si>
  <si>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</si>
  <si>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rozhodčí : (5,2*1,4)*2</t>
  </si>
  <si>
    <t>567122111R00</t>
  </si>
  <si>
    <t>Podklad z kameniva zpevněného cementem SC C8/10, tloušťka po zhutnění 120 mm</t>
  </si>
  <si>
    <t>bez dilatačních spár, s rozprostřením a zhutněním, ošetřením povrchu podkladu vodou</t>
  </si>
  <si>
    <t>576411117R00</t>
  </si>
  <si>
    <t>Koberec živičný drenážní jemnozrnný, zrno 8 mm, tloušťky 50 mm po zhutnění, v pruhu šířky do 3 m</t>
  </si>
  <si>
    <t>592451178R</t>
  </si>
  <si>
    <t>dlažba betonová dvouvrstvá; obdélník; dlaždice bez fazety; šedá; l = 200 mm; š = 100 mm; tl. 80,0 mm</t>
  </si>
  <si>
    <t>ZP : 188,4*1,02</t>
  </si>
  <si>
    <t>rozhodčí : ((5,2*1,4)*2)*1,02</t>
  </si>
  <si>
    <t>567153115R00</t>
  </si>
  <si>
    <t>Podklad z kameniva zpevněného cementem SC C5/6, tloušťka po zhutnění 300 mm</t>
  </si>
  <si>
    <t>stabilizace podloží : 1605</t>
  </si>
  <si>
    <t>589651111R00</t>
  </si>
  <si>
    <t>Kryt proch pro tělovýchovu polyuretanový dvouvrstvý povrch z granulátu a vrchního nástřiku</t>
  </si>
  <si>
    <t>ovál- červená barva : 930</t>
  </si>
  <si>
    <t>hřiště- modrá barva : 2054,16</t>
  </si>
  <si>
    <t>584121111RT4</t>
  </si>
  <si>
    <t>Osazení silničních panelů včetně dodávky panelu silníčních železobetonových  délky 3000 mm, šířky 2000 mm, výšky 150 mm</t>
  </si>
  <si>
    <t>ze železového betonu, s provedením podkladu z kameniva těženého do tl. 4 cm</t>
  </si>
  <si>
    <t>597101020RAX</t>
  </si>
  <si>
    <t>Žlab odvodňovací polymerbeton, zatížení B125 kN včetně dodávky roštu a žlabu sportovního</t>
  </si>
  <si>
    <t>ovál - vnitřní strana : 201</t>
  </si>
  <si>
    <t>hřiště : 35,7</t>
  </si>
  <si>
    <t>979094441R00</t>
  </si>
  <si>
    <t>Očištění vybour. panelů s výplní kamen. těženým</t>
  </si>
  <si>
    <t>631315611R00</t>
  </si>
  <si>
    <t>Mazanina z betonu prostého tl. přes 120 do 240 mm třídy C 16/20 ,</t>
  </si>
  <si>
    <t>(z kameniva) hlazená dřevěným hladítkem</t>
  </si>
  <si>
    <t>Včetně vytvoření dilatačních spár, bez zaplnění.</t>
  </si>
  <si>
    <t>odvodňovací žlab - lože : 236,7*0,3*0,2</t>
  </si>
  <si>
    <t>831350111RAB</t>
  </si>
  <si>
    <t>Kanalizační přípojka z trub PVC, D 125 mm rýha šířky 0,8 m, hloubky 1,2 m</t>
  </si>
  <si>
    <t>POL2_</t>
  </si>
  <si>
    <t xml:space="preserve">napojení drenáží do podzemní zásobníkové jímky, kompletní : </t>
  </si>
  <si>
    <t>provedení : 25</t>
  </si>
  <si>
    <t>592174230R</t>
  </si>
  <si>
    <t>obrubník chodníkový materiál beton; l = 1000,0 mm; š = 80,0 mm; h = 250,0 mm; barva šedá</t>
  </si>
  <si>
    <t>94*1,01</t>
  </si>
  <si>
    <t>916231001R00</t>
  </si>
  <si>
    <t>Osazení obrub ploch pro tělovýchovu obrubník, bez dodávky obrubníku</t>
  </si>
  <si>
    <t>ovál - vnější strana : 246</t>
  </si>
  <si>
    <t>rozhodčí : (1,4+1,4+5,2)*2</t>
  </si>
  <si>
    <t>916561111R00</t>
  </si>
  <si>
    <t>Osazení záhonového obrubníku betonového do lože z betonu prostého C 12/15, s boční opěrou z betonu prostého</t>
  </si>
  <si>
    <t>se zřízením lože z betonu prostého C 12/15 tl. 80-100 mm</t>
  </si>
  <si>
    <t>zpevněná plocha - severní strana : 94</t>
  </si>
  <si>
    <t>skok daleký : (9+3,85)*2</t>
  </si>
  <si>
    <t>27252998R</t>
  </si>
  <si>
    <t>obrubník parkový materiál pryž; l = 1000,0 mm; š = 250,0 mm; h = 40,0 mm; barva červená</t>
  </si>
  <si>
    <t>246*1,01</t>
  </si>
  <si>
    <t>25,7*1,01</t>
  </si>
  <si>
    <t>(1,4+1,4+5,2)*2*1,01</t>
  </si>
  <si>
    <t>944944011R00</t>
  </si>
  <si>
    <t>Montáž ochranné sítě z umělých vláken</t>
  </si>
  <si>
    <t>oplocení hřiště - v.3000 mm : 153,6*3</t>
  </si>
  <si>
    <t>709213371R</t>
  </si>
  <si>
    <t>síťovina ochranná HDPE; se stabilizací proti UV; š = 1 500,0 mm; plošná hmotnost 150 g/m2; stínění 72 %</t>
  </si>
  <si>
    <t>460,8*1,1</t>
  </si>
  <si>
    <t>946941192RT1</t>
  </si>
  <si>
    <t>Montáž sestavy pojízdného hliníkového lešení (věže) nájemné sestavy pojízdného hliníkového lešení (věže) plochy 2,5 x 1,45 m, pracovní výšky do 4,2 m</t>
  </si>
  <si>
    <t>den</t>
  </si>
  <si>
    <t>oplocení oválu : 2*28</t>
  </si>
  <si>
    <t>oplocení hřiště : 2*28</t>
  </si>
  <si>
    <t>946941802RT1</t>
  </si>
  <si>
    <t>Demontáž sestavy pojízdného hliníkového lešení (věže) plochy 2,5 x 1,45 m, pracovní výšky do 4,3 m</t>
  </si>
  <si>
    <t>sada</t>
  </si>
  <si>
    <t>oplocení oválu : 2</t>
  </si>
  <si>
    <t>oplocení hřiště : 2</t>
  </si>
  <si>
    <t>946941102RT1</t>
  </si>
  <si>
    <t>Montáž sestavy pojízdného hliníkového lešení (věže) plochy 2,5 x 1,45 m, pracovní výšky do 4,2 m</t>
  </si>
  <si>
    <t>965042241RT4</t>
  </si>
  <si>
    <t>Bourání podkladů pod dlažby nebo litých celistvých dlažeb a mazanin  betonových nebo z litého asfaltu, tloušťky přes 100 mm, plochy přes 4 m2</t>
  </si>
  <si>
    <t>stávající hřiště - odhad tl.150 mm : 42*46*0,15</t>
  </si>
  <si>
    <t>998225111R00</t>
  </si>
  <si>
    <t>Přesun hmot komunikací a letišť, kryt živičný jakékoliv délky objektu</t>
  </si>
  <si>
    <t>vodorovně do 200 m</t>
  </si>
  <si>
    <t>005111020R</t>
  </si>
  <si>
    <t>Vytyčení stavby</t>
  </si>
  <si>
    <t>Soubor</t>
  </si>
  <si>
    <t>VRN</t>
  </si>
  <si>
    <t>POL99_</t>
  </si>
  <si>
    <t>Geodetické zaměření rohů stavby, stabilizace bodů a sestavení laviček.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</si>
  <si>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</si>
  <si>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</si>
  <si>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</si>
  <si>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</si>
  <si>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 R</t>
  </si>
  <si>
    <t>Zařízení staveniště</t>
  </si>
  <si>
    <t>Veškeré náklady spojené s vybudováním, provozem a odstraněním zařízení staveniště.</t>
  </si>
  <si>
    <t>005122010R</t>
  </si>
  <si>
    <t>Provoz objednatele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</si>
  <si>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</si>
  <si>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</si>
  <si>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</si>
  <si>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</si>
  <si>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005211080R</t>
  </si>
  <si>
    <t>Bezpečnostní a hygienická opatření na staveništi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</si>
  <si>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</si>
  <si>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005241020R</t>
  </si>
  <si>
    <t>Geodetické zaměření skutečného provedení</t>
  </si>
  <si>
    <t>Náklady na provedení skutečného zaměření stavby v rozsahu nezbytném pro zápis změny do katastru nemovitostí.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</si>
  <si>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</si>
  <si>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</si>
  <si>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</si>
  <si>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R_3089946</t>
  </si>
  <si>
    <t>Realizační dokumentace</t>
  </si>
  <si>
    <t>R_3089964</t>
  </si>
  <si>
    <t>Montáž a demontáž staveništního oplocení, vlastní zhotovitele</t>
  </si>
  <si>
    <t xml:space="preserve">m     </t>
  </si>
  <si>
    <t>R_3038928</t>
  </si>
  <si>
    <t>Basketbalová konstrukce příhradová sklopná v. do 4 m  D+M</t>
  </si>
  <si>
    <t>POL1_7</t>
  </si>
  <si>
    <t>R_3038929</t>
  </si>
  <si>
    <t>Branka na házenou 3x2 m, FeZn  D+M</t>
  </si>
  <si>
    <t>síť 3,1x2,1 m, 4 mm, hloubka 0,8/1,1 m, kotvení do základu : 2</t>
  </si>
  <si>
    <t>R_3038930</t>
  </si>
  <si>
    <t>Sloupky pro volejbal 108/100 Al  D+M, včetně pouzder, regulace výšky</t>
  </si>
  <si>
    <t>R_3038931</t>
  </si>
  <si>
    <t>Stolička pro rozhodčího sklopná FeZn, volejbal</t>
  </si>
  <si>
    <t>R_3038932</t>
  </si>
  <si>
    <t>Volejbalová síť LIGA  D+M</t>
  </si>
  <si>
    <t>R_3038861</t>
  </si>
  <si>
    <t>Ocelové trubkové zábradlí D+M</t>
  </si>
  <si>
    <t xml:space="preserve">žárově zinkované, včetně kotvení : </t>
  </si>
  <si>
    <t>vyrovnávací schody : 2,7*2</t>
  </si>
  <si>
    <t>R_3038898</t>
  </si>
  <si>
    <t>Ocelová branka 900x2000 mm  D+M, typová, včetně výplně pletivem</t>
  </si>
  <si>
    <t>oplocení oválu : 1</t>
  </si>
  <si>
    <t>oplocení hřiště : 1</t>
  </si>
  <si>
    <t>R_3038899</t>
  </si>
  <si>
    <t>Ocelová dvoukřídlová brána 3000x2000 mm  D+M</t>
  </si>
  <si>
    <t xml:space="preserve">atypická, včetně výplně pletivem : </t>
  </si>
  <si>
    <t>R_3038900</t>
  </si>
  <si>
    <t>Ocelový sloupek 48/1,5 mm dl.3500 mm  D+M</t>
  </si>
  <si>
    <t xml:space="preserve">povrchová úprava komaxit, zabetonování do patek : </t>
  </si>
  <si>
    <t>oplocení oválu : 97</t>
  </si>
  <si>
    <t>R_3038901</t>
  </si>
  <si>
    <t>Ocelový sloupek 60/60/4,0 mm dl.5800 mm  D+M</t>
  </si>
  <si>
    <t xml:space="preserve">žárově zinkováno, včetně úchytek pro plotové panely : </t>
  </si>
  <si>
    <t xml:space="preserve">a sítě : </t>
  </si>
  <si>
    <t>oplocení hřiště : 61</t>
  </si>
  <si>
    <t xml:space="preserve">zabetonování do patek : </t>
  </si>
  <si>
    <t>998767201R00</t>
  </si>
  <si>
    <t>Přesun hmot pro kovové stavební doplňk. konstrukce v objektech výšky do 6 m</t>
  </si>
  <si>
    <t>50 m vodorovně</t>
  </si>
  <si>
    <t>31478152R</t>
  </si>
  <si>
    <t>drát napínací pr. 2,40 mm; povrch. úprava PVC; balení 100m</t>
  </si>
  <si>
    <t>oplocení oválu : 279,1*6*1,05</t>
  </si>
  <si>
    <t>31479012R</t>
  </si>
  <si>
    <t>stojek napínací poplastovaný, vel.2, používá se k vypnutí napínacího drátu u 4-hranných</t>
  </si>
  <si>
    <t>oplocení oválu : 78</t>
  </si>
  <si>
    <t>31327522R</t>
  </si>
  <si>
    <t>pletivo drátěné 4-hranné se zapl.napínacím drátem; h = 1,50 m; velikost ok 55 mm; d drátu 2,50 mm; povrch. úprava plast na pozink.drátu; barva zelená</t>
  </si>
  <si>
    <t>oplocení oválu : 279,1*2*1,05</t>
  </si>
  <si>
    <t>767911822R00</t>
  </si>
  <si>
    <t>Demontáž oplocení demontáž pletiva, výšky do 2,0 m</t>
  </si>
  <si>
    <t>stávající hřiště : (42+46)*2</t>
  </si>
  <si>
    <t>767911140R00</t>
  </si>
  <si>
    <t>Montáž oplocení z pletiva strojového, o výšce přes 2,0 do 4,0 m</t>
  </si>
  <si>
    <t>oplocení oválu : 283-3-0,9</t>
  </si>
  <si>
    <t>767915110R00</t>
  </si>
  <si>
    <t>Montáž oplocení průběžného z profilové ocei, trubek nebo tenkostěnných profilů, o hnotnosti 1 m oplocení do 15 kg</t>
  </si>
  <si>
    <t>oplocení hřiště v.2 m : (44+30)*2+1,4*4</t>
  </si>
  <si>
    <t>553424524R</t>
  </si>
  <si>
    <t>panel plotový ocel. drát; d 1 = 3,8 mm; d 2 = 3,8 mm; oka 50 x 200 mm; s prolisem; h = 203,0 cm; l = 251,0 cm; povrch žárový Zn</t>
  </si>
  <si>
    <t>979081121R00</t>
  </si>
  <si>
    <t>Odvoz suti a vybouraných hmot na skládku příplatek za každý další 1 km</t>
  </si>
  <si>
    <t>POL1_9</t>
  </si>
  <si>
    <t>22523,36832</t>
  </si>
  <si>
    <t>panely : 150*0,4615*2</t>
  </si>
  <si>
    <t>979082121R00</t>
  </si>
  <si>
    <t>Vnitrostaveništní doprava suti a vybouraných hmot příplatek k ceně za každých dalších 5 m</t>
  </si>
  <si>
    <t>979081111R00</t>
  </si>
  <si>
    <t xml:space="preserve">Odvoz suti a vybouraných hmot na skládku do 1 km </t>
  </si>
  <si>
    <t>Včetně naložení na dopravní prostředek a složení na skládku, bez poplatku za skládku.</t>
  </si>
  <si>
    <t>panely : 150*0,4615</t>
  </si>
  <si>
    <t>979990001R00</t>
  </si>
  <si>
    <t>Poplatek za skládku stavební suti, kamenivo, zemina</t>
  </si>
  <si>
    <t>979990103R00</t>
  </si>
  <si>
    <t>Poplatek za skládku suti - beton do 30x30 cm</t>
  </si>
  <si>
    <t>979990112R00</t>
  </si>
  <si>
    <t>Poplatek za skládku suti-obal.kam.-asfalt do 30x30</t>
  </si>
  <si>
    <t>979082111R00</t>
  </si>
  <si>
    <t>Vnitrostaveništní doprava suti a vybouraných hmot do 10 m</t>
  </si>
  <si>
    <t>END</t>
  </si>
  <si>
    <t>IPON 12/20</t>
  </si>
  <si>
    <t>město Kunovice</t>
  </si>
  <si>
    <t>nám. Svobody 361</t>
  </si>
  <si>
    <t>68604 Kunovice</t>
  </si>
  <si>
    <t>CZ00567892</t>
  </si>
  <si>
    <t>VÝKAZ VÝMĚR</t>
  </si>
  <si>
    <t>JKSO:</t>
  </si>
  <si>
    <t>823.33</t>
  </si>
  <si>
    <t>plochy hřišť</t>
  </si>
  <si>
    <t xml:space="preserve"> m2</t>
  </si>
  <si>
    <t>kryt z kameniva obalovaného živicí</t>
  </si>
  <si>
    <t>rekonstrukce a modernizace objektu prostá</t>
  </si>
  <si>
    <t>Ve všech listech tohoto souboru můžete měnit pouze buňky s šedým pozadím. Jedná se o tyto údaje : 
- údaje o firmě
- jednotkové ceny položek zadané na maximálně dvě desetinná místa</t>
  </si>
  <si>
    <t>Rekonstrukce sportovního areálu ZŠ U Pálenice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</si>
</sst>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16" fillId="5" borderId="43" xfId="0" applyNumberFormat="1" applyFont="1" applyFill="1" applyBorder="1" applyAlignment="1">
      <alignment vertical="top" shrinkToFit="1"/>
    </xf>
    <xf numFmtId="4" fontId="16" fillId="5" borderId="40" xfId="0" applyNumberFormat="1" applyFont="1" applyFill="1" applyBorder="1" applyAlignment="1">
      <alignment vertical="top" shrinkToFit="1"/>
    </xf>
    <xf numFmtId="0" fontId="0" fillId="6" borderId="21" xfId="0" applyFill="1" applyBorder="1"/>
    <xf numFmtId="49" fontId="0" fillId="6" borderId="21" xfId="0" applyNumberFormat="1" applyFill="1" applyBorder="1"/>
    <xf numFmtId="0" fontId="0" fillId="6" borderId="21" xfId="0" applyFill="1" applyBorder="1" applyAlignment="1">
      <alignment horizontal="center"/>
    </xf>
    <xf numFmtId="0" fontId="0" fillId="6" borderId="15" xfId="0" applyFill="1" applyBorder="1"/>
    <xf numFmtId="0" fontId="8" fillId="5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5" borderId="18" xfId="0" applyFont="1" applyFill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5" borderId="0" xfId="0" applyFont="1" applyFill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18" xfId="0" applyBorder="1" applyAlignment="1">
      <alignment vertical="top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baseColWidth="10" defaultColWidth="8.83203125" defaultRowHeight="13"/>
  <sheetData>
    <row r="1" spans="1:7">
      <c r="A1" s="21" t="s">
        <v>39</v>
      </c>
    </row>
    <row r="2" spans="1:7" ht="57.75" customHeight="1">
      <c r="A2" s="181" t="s">
        <v>40</v>
      </c>
      <c r="B2" s="181"/>
      <c r="C2" s="181"/>
      <c r="D2" s="181"/>
      <c r="E2" s="181"/>
      <c r="F2" s="181"/>
      <c r="G2" s="1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64F31-7839-4A67-9371-C20B8D61D376}">
  <dimension ref="A1:G2"/>
  <sheetViews>
    <sheetView workbookViewId="0">
      <selection activeCell="A3" sqref="A3"/>
    </sheetView>
  </sheetViews>
  <sheetFormatPr baseColWidth="10" defaultColWidth="8.83203125" defaultRowHeight="13"/>
  <sheetData>
    <row r="1" spans="1:7">
      <c r="A1" s="21" t="s">
        <v>39</v>
      </c>
    </row>
    <row r="2" spans="1:7" ht="62.25" customHeight="1">
      <c r="A2" s="181" t="s">
        <v>535</v>
      </c>
      <c r="B2" s="181"/>
      <c r="C2" s="181"/>
      <c r="D2" s="181"/>
      <c r="E2" s="181"/>
      <c r="F2" s="181"/>
      <c r="G2" s="181"/>
    </row>
  </sheetData>
  <mergeCells count="1">
    <mergeCell ref="A2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1" zoomScaleNormal="100" zoomScaleSheetLayoutView="75" workbookViewId="0">
      <selection activeCell="E3" sqref="E3:J3"/>
    </sheetView>
  </sheetViews>
  <sheetFormatPr baseColWidth="10" defaultColWidth="9" defaultRowHeight="13"/>
  <cols>
    <col min="1" max="1" width="8.5" hidden="1" customWidth="1"/>
    <col min="2" max="2" width="13.5" customWidth="1"/>
    <col min="3" max="3" width="7.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" customWidth="1"/>
    <col min="11" max="11" width="4.33203125" customWidth="1"/>
    <col min="12" max="15" width="10.6640625" customWidth="1"/>
  </cols>
  <sheetData>
    <row r="1" spans="1:15" ht="33.75" customHeight="1">
      <c r="A1" s="47" t="s">
        <v>37</v>
      </c>
      <c r="B1" s="182" t="s">
        <v>528</v>
      </c>
      <c r="C1" s="183"/>
      <c r="D1" s="183"/>
      <c r="E1" s="183"/>
      <c r="F1" s="183"/>
      <c r="G1" s="183"/>
      <c r="H1" s="183"/>
      <c r="I1" s="183"/>
      <c r="J1" s="184"/>
    </row>
    <row r="2" spans="1:15" ht="36" customHeight="1">
      <c r="A2" s="2"/>
      <c r="B2" s="77" t="s">
        <v>23</v>
      </c>
      <c r="C2" s="78"/>
      <c r="D2" s="79" t="s">
        <v>523</v>
      </c>
      <c r="E2" s="191" t="s">
        <v>536</v>
      </c>
      <c r="F2" s="192"/>
      <c r="G2" s="192"/>
      <c r="H2" s="192"/>
      <c r="I2" s="192"/>
      <c r="J2" s="193"/>
      <c r="O2" s="1"/>
    </row>
    <row r="3" spans="1:15" ht="27" customHeight="1">
      <c r="A3" s="2"/>
      <c r="B3" s="80" t="s">
        <v>46</v>
      </c>
      <c r="C3" s="78"/>
      <c r="D3" s="81" t="s">
        <v>44</v>
      </c>
      <c r="E3" s="194" t="s">
        <v>45</v>
      </c>
      <c r="F3" s="195"/>
      <c r="G3" s="195"/>
      <c r="H3" s="195"/>
      <c r="I3" s="195"/>
      <c r="J3" s="196"/>
    </row>
    <row r="4" spans="1:15" ht="23.25" customHeight="1">
      <c r="A4" s="76">
        <v>291</v>
      </c>
      <c r="B4" s="82" t="s">
        <v>47</v>
      </c>
      <c r="C4" s="83"/>
      <c r="D4" s="84"/>
      <c r="E4" s="204" t="s">
        <v>43</v>
      </c>
      <c r="F4" s="205"/>
      <c r="G4" s="205"/>
      <c r="H4" s="205"/>
      <c r="I4" s="205"/>
      <c r="J4" s="206"/>
    </row>
    <row r="5" spans="1:15" ht="24" customHeight="1">
      <c r="A5" s="2"/>
      <c r="B5" s="31" t="s">
        <v>22</v>
      </c>
      <c r="D5" s="209" t="s">
        <v>524</v>
      </c>
      <c r="E5" s="210"/>
      <c r="F5" s="210"/>
      <c r="G5" s="210"/>
      <c r="H5" s="18" t="s">
        <v>41</v>
      </c>
      <c r="I5" s="22">
        <v>567892</v>
      </c>
      <c r="J5" s="8"/>
    </row>
    <row r="6" spans="1:15" ht="15.75" customHeight="1">
      <c r="A6" s="2"/>
      <c r="B6" s="28"/>
      <c r="C6" s="55"/>
      <c r="D6" s="211" t="s">
        <v>525</v>
      </c>
      <c r="E6" s="212"/>
      <c r="F6" s="212"/>
      <c r="G6" s="212"/>
      <c r="H6" s="18" t="s">
        <v>35</v>
      </c>
      <c r="I6" s="22" t="s">
        <v>527</v>
      </c>
      <c r="J6" s="8"/>
    </row>
    <row r="7" spans="1:15" ht="15.75" customHeight="1">
      <c r="A7" s="2"/>
      <c r="B7" s="29"/>
      <c r="C7" s="56"/>
      <c r="D7" s="213" t="s">
        <v>526</v>
      </c>
      <c r="E7" s="214"/>
      <c r="F7" s="214"/>
      <c r="G7" s="214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41</v>
      </c>
      <c r="I8" s="22"/>
      <c r="J8" s="8"/>
    </row>
    <row r="9" spans="1:15" ht="15.75" hidden="1" customHeight="1">
      <c r="A9" s="2"/>
      <c r="B9" s="2"/>
      <c r="D9" s="51"/>
      <c r="H9" s="18" t="s">
        <v>35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98"/>
      <c r="E11" s="198"/>
      <c r="F11" s="198"/>
      <c r="G11" s="198"/>
      <c r="H11" s="18" t="s">
        <v>41</v>
      </c>
      <c r="I11" s="22"/>
      <c r="J11" s="8"/>
    </row>
    <row r="12" spans="1:15" ht="15.75" customHeight="1">
      <c r="A12" s="2"/>
      <c r="B12" s="28"/>
      <c r="C12" s="55"/>
      <c r="D12" s="203"/>
      <c r="E12" s="203"/>
      <c r="F12" s="203"/>
      <c r="G12" s="203"/>
      <c r="H12" s="18" t="s">
        <v>35</v>
      </c>
      <c r="I12" s="22"/>
      <c r="J12" s="8"/>
    </row>
    <row r="13" spans="1:15" ht="15.75" customHeight="1">
      <c r="A13" s="2"/>
      <c r="B13" s="29"/>
      <c r="C13" s="56"/>
      <c r="D13" s="180"/>
      <c r="E13" s="207"/>
      <c r="F13" s="208"/>
      <c r="G13" s="208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33</v>
      </c>
      <c r="C15" s="61"/>
      <c r="D15" s="54"/>
      <c r="E15" s="197"/>
      <c r="F15" s="197"/>
      <c r="G15" s="199"/>
      <c r="H15" s="199"/>
      <c r="I15" s="199" t="s">
        <v>30</v>
      </c>
      <c r="J15" s="200"/>
    </row>
    <row r="16" spans="1:15" ht="23.25" customHeight="1">
      <c r="A16" s="137" t="s">
        <v>25</v>
      </c>
      <c r="B16" s="38" t="s">
        <v>25</v>
      </c>
      <c r="C16" s="62"/>
      <c r="D16" s="63"/>
      <c r="E16" s="188"/>
      <c r="F16" s="189"/>
      <c r="G16" s="188"/>
      <c r="H16" s="189"/>
      <c r="I16" s="188">
        <f>I49+I50+I51+I52+I53+I54+I55+I56+I57+I58+I59+I60</f>
        <v>0</v>
      </c>
      <c r="J16" s="190"/>
    </row>
    <row r="17" spans="1:10" ht="23.25" customHeight="1">
      <c r="A17" s="137" t="s">
        <v>26</v>
      </c>
      <c r="B17" s="38" t="s">
        <v>26</v>
      </c>
      <c r="C17" s="62"/>
      <c r="D17" s="63"/>
      <c r="E17" s="188"/>
      <c r="F17" s="189"/>
      <c r="G17" s="188"/>
      <c r="H17" s="189"/>
      <c r="I17" s="188">
        <f>I61+I62+I63</f>
        <v>0</v>
      </c>
      <c r="J17" s="190"/>
    </row>
    <row r="18" spans="1:10" ht="23.25" customHeight="1">
      <c r="A18" s="137" t="s">
        <v>27</v>
      </c>
      <c r="B18" s="38" t="s">
        <v>27</v>
      </c>
      <c r="C18" s="62"/>
      <c r="D18" s="63"/>
      <c r="E18" s="188"/>
      <c r="F18" s="189"/>
      <c r="G18" s="188"/>
      <c r="H18" s="189"/>
      <c r="I18" s="188">
        <v>0</v>
      </c>
      <c r="J18" s="190"/>
    </row>
    <row r="19" spans="1:10" ht="23.25" customHeight="1">
      <c r="A19" s="137" t="s">
        <v>84</v>
      </c>
      <c r="B19" s="38" t="s">
        <v>28</v>
      </c>
      <c r="C19" s="62"/>
      <c r="D19" s="63"/>
      <c r="E19" s="188"/>
      <c r="F19" s="189"/>
      <c r="G19" s="188"/>
      <c r="H19" s="189"/>
      <c r="I19" s="188">
        <v>0</v>
      </c>
      <c r="J19" s="190"/>
    </row>
    <row r="20" spans="1:10" ht="23.25" customHeight="1">
      <c r="A20" s="137" t="s">
        <v>85</v>
      </c>
      <c r="B20" s="38" t="s">
        <v>29</v>
      </c>
      <c r="C20" s="62"/>
      <c r="D20" s="63"/>
      <c r="E20" s="188"/>
      <c r="F20" s="189"/>
      <c r="G20" s="188"/>
      <c r="H20" s="189"/>
      <c r="I20" s="188">
        <v>0</v>
      </c>
      <c r="J20" s="190"/>
    </row>
    <row r="21" spans="1:10" ht="23.25" customHeight="1">
      <c r="A21" s="2"/>
      <c r="B21" s="48" t="s">
        <v>30</v>
      </c>
      <c r="C21" s="64"/>
      <c r="D21" s="65"/>
      <c r="E21" s="201"/>
      <c r="F21" s="202"/>
      <c r="G21" s="201"/>
      <c r="H21" s="202"/>
      <c r="I21" s="201">
        <f>SUM(I16:J20)</f>
        <v>0</v>
      </c>
      <c r="J21" s="220"/>
    </row>
    <row r="22" spans="1:10" ht="33" customHeight="1">
      <c r="A22" s="2"/>
      <c r="B22" s="42" t="s">
        <v>34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/>
      <c r="B23" s="38" t="s">
        <v>12</v>
      </c>
      <c r="C23" s="62"/>
      <c r="D23" s="63"/>
      <c r="E23" s="67">
        <v>15</v>
      </c>
      <c r="F23" s="39" t="s">
        <v>0</v>
      </c>
      <c r="G23" s="218">
        <v>0</v>
      </c>
      <c r="H23" s="219"/>
      <c r="I23" s="219"/>
      <c r="J23" s="40" t="str">
        <f t="shared" ref="J23:J28" si="0">Mena</f>
        <v>CZK</v>
      </c>
    </row>
    <row r="24" spans="1:10" ht="23.25" customHeight="1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216">
        <v>0</v>
      </c>
      <c r="H24" s="217"/>
      <c r="I24" s="217"/>
      <c r="J24" s="40" t="str">
        <f t="shared" si="0"/>
        <v>CZK</v>
      </c>
    </row>
    <row r="25" spans="1:10" ht="23.25" customHeight="1">
      <c r="A25" s="2"/>
      <c r="B25" s="38" t="s">
        <v>14</v>
      </c>
      <c r="C25" s="62"/>
      <c r="D25" s="63"/>
      <c r="E25" s="67">
        <v>21</v>
      </c>
      <c r="F25" s="39" t="s">
        <v>0</v>
      </c>
      <c r="G25" s="218">
        <f>I21</f>
        <v>0</v>
      </c>
      <c r="H25" s="219"/>
      <c r="I25" s="219"/>
      <c r="J25" s="40" t="str">
        <f t="shared" si="0"/>
        <v>CZK</v>
      </c>
    </row>
    <row r="26" spans="1:10" ht="23.25" customHeight="1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185">
        <f>ZakladDPHZakl*0.21</f>
        <v>0</v>
      </c>
      <c r="H26" s="186"/>
      <c r="I26" s="186"/>
      <c r="J26" s="37" t="str">
        <f t="shared" si="0"/>
        <v>CZK</v>
      </c>
    </row>
    <row r="27" spans="1:10" ht="23.25" customHeight="1" thickBot="1">
      <c r="A27" s="2"/>
      <c r="B27" s="31" t="s">
        <v>4</v>
      </c>
      <c r="C27" s="70"/>
      <c r="D27" s="71"/>
      <c r="E27" s="70"/>
      <c r="F27" s="16"/>
      <c r="G27" s="187">
        <v>0</v>
      </c>
      <c r="H27" s="187"/>
      <c r="I27" s="187"/>
      <c r="J27" s="41" t="str">
        <f t="shared" si="0"/>
        <v>CZK</v>
      </c>
    </row>
    <row r="28" spans="1:10" ht="27.75" hidden="1" customHeight="1" thickBot="1">
      <c r="A28" s="2"/>
      <c r="B28" s="111" t="s">
        <v>24</v>
      </c>
      <c r="C28" s="112"/>
      <c r="D28" s="112"/>
      <c r="E28" s="113"/>
      <c r="F28" s="114"/>
      <c r="G28" s="221">
        <v>15390182.23</v>
      </c>
      <c r="H28" s="222"/>
      <c r="I28" s="222"/>
      <c r="J28" s="115" t="str">
        <f t="shared" si="0"/>
        <v>CZK</v>
      </c>
    </row>
    <row r="29" spans="1:10" ht="27.75" customHeight="1" thickBot="1">
      <c r="A29" s="2"/>
      <c r="B29" s="111" t="s">
        <v>36</v>
      </c>
      <c r="C29" s="116"/>
      <c r="D29" s="116"/>
      <c r="E29" s="116"/>
      <c r="F29" s="117"/>
      <c r="G29" s="221">
        <f>ZakladDPHZakl+DPHZakl</f>
        <v>0</v>
      </c>
      <c r="H29" s="221"/>
      <c r="I29" s="221"/>
      <c r="J29" s="118" t="s">
        <v>50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223"/>
      <c r="E34" s="224"/>
      <c r="G34" s="225"/>
      <c r="H34" s="226"/>
      <c r="I34" s="226"/>
      <c r="J34" s="25"/>
    </row>
    <row r="35" spans="1:10" ht="12.75" customHeight="1">
      <c r="A35" s="2"/>
      <c r="B35" s="2"/>
      <c r="D35" s="215" t="s">
        <v>2</v>
      </c>
      <c r="E35" s="215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>
      <c r="A38" s="87" t="s">
        <v>38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>
      <c r="A39" s="87">
        <v>1</v>
      </c>
      <c r="B39" s="97" t="s">
        <v>48</v>
      </c>
      <c r="C39" s="227"/>
      <c r="D39" s="227"/>
      <c r="E39" s="227"/>
      <c r="F39" s="98">
        <v>0</v>
      </c>
      <c r="G39" s="99">
        <v>15390182.23</v>
      </c>
      <c r="H39" s="100">
        <v>3231938.27</v>
      </c>
      <c r="I39" s="100">
        <v>18622120.5</v>
      </c>
      <c r="J39" s="101" t="e">
        <f ca="1">IF(_xlfn.SINGLE(CenaCelkemVypocet)=0,"",I39/_xlfn.SINGLE(CenaCelkemVypocet)*100)</f>
        <v>#NAME?</v>
      </c>
    </row>
    <row r="40" spans="1:10" ht="25.5" hidden="1" customHeight="1">
      <c r="A40" s="87">
        <v>2</v>
      </c>
      <c r="B40" s="102" t="s">
        <v>44</v>
      </c>
      <c r="C40" s="228" t="s">
        <v>45</v>
      </c>
      <c r="D40" s="228"/>
      <c r="E40" s="228"/>
      <c r="F40" s="103">
        <v>0</v>
      </c>
      <c r="G40" s="104">
        <v>15390182.23</v>
      </c>
      <c r="H40" s="104">
        <v>3231938.27</v>
      </c>
      <c r="I40" s="104">
        <v>18622120.5</v>
      </c>
      <c r="J40" s="105" t="e">
        <f ca="1">IF(_xlfn.SINGLE(CenaCelkemVypocet)=0,"",I40/_xlfn.SINGLE(CenaCelkemVypocet)*100)</f>
        <v>#NAME?</v>
      </c>
    </row>
    <row r="41" spans="1:10" ht="25.5" hidden="1" customHeight="1">
      <c r="A41" s="87">
        <v>3</v>
      </c>
      <c r="B41" s="106" t="s">
        <v>42</v>
      </c>
      <c r="C41" s="227" t="s">
        <v>43</v>
      </c>
      <c r="D41" s="227"/>
      <c r="E41" s="227"/>
      <c r="F41" s="107">
        <v>0</v>
      </c>
      <c r="G41" s="100">
        <v>15390182.23</v>
      </c>
      <c r="H41" s="100">
        <v>3231938.27</v>
      </c>
      <c r="I41" s="100">
        <v>18622120.5</v>
      </c>
      <c r="J41" s="101" t="e">
        <f ca="1">IF(_xlfn.SINGLE(CenaCelkemVypocet)=0,"",I41/_xlfn.SINGLE(CenaCelkemVypocet)*100)</f>
        <v>#NAME?</v>
      </c>
    </row>
    <row r="42" spans="1:10" ht="25.5" hidden="1" customHeight="1">
      <c r="A42" s="87"/>
      <c r="B42" s="229" t="s">
        <v>49</v>
      </c>
      <c r="C42" s="230"/>
      <c r="D42" s="230"/>
      <c r="E42" s="231"/>
      <c r="F42" s="108">
        <f>SUMIF(A39:A41,"=1",F39:F41)</f>
        <v>0</v>
      </c>
      <c r="G42" s="109">
        <f>SUMIF(A39:A41,"=1",G39:G41)</f>
        <v>15390182.23</v>
      </c>
      <c r="H42" s="109">
        <f>SUMIF(A39:A41,"=1",H39:H41)</f>
        <v>3231938.27</v>
      </c>
      <c r="I42" s="109">
        <f>SUMIF(A39:A41,"=1",I39:I41)</f>
        <v>18622120.5</v>
      </c>
      <c r="J42" s="110" t="e">
        <f ca="1">SUMIF(A39:A41,"=1",J39:J41)</f>
        <v>#NAME?</v>
      </c>
    </row>
    <row r="46" spans="1:10" ht="16">
      <c r="B46" s="119" t="s">
        <v>51</v>
      </c>
    </row>
    <row r="48" spans="1:10" ht="25.5" customHeight="1">
      <c r="A48" s="121"/>
      <c r="B48" s="124" t="s">
        <v>17</v>
      </c>
      <c r="C48" s="124" t="s">
        <v>5</v>
      </c>
      <c r="D48" s="125"/>
      <c r="E48" s="125"/>
      <c r="F48" s="126" t="s">
        <v>52</v>
      </c>
      <c r="G48" s="126"/>
      <c r="H48" s="126"/>
      <c r="I48" s="126" t="s">
        <v>30</v>
      </c>
      <c r="J48" s="126" t="s">
        <v>0</v>
      </c>
    </row>
    <row r="49" spans="1:10" ht="36.75" customHeight="1">
      <c r="A49" s="122"/>
      <c r="B49" s="127" t="s">
        <v>53</v>
      </c>
      <c r="C49" s="232" t="s">
        <v>54</v>
      </c>
      <c r="D49" s="233"/>
      <c r="E49" s="233"/>
      <c r="F49" s="135" t="s">
        <v>25</v>
      </c>
      <c r="G49" s="128"/>
      <c r="H49" s="128"/>
      <c r="I49" s="128">
        <f>'SO 02 Pol rozp'!G8</f>
        <v>0</v>
      </c>
      <c r="J49" s="133" t="str">
        <f>IF(I64=0,"",I49/I64*100)</f>
        <v/>
      </c>
    </row>
    <row r="50" spans="1:10" ht="36.75" customHeight="1">
      <c r="A50" s="122"/>
      <c r="B50" s="127" t="s">
        <v>55</v>
      </c>
      <c r="C50" s="232" t="s">
        <v>56</v>
      </c>
      <c r="D50" s="233"/>
      <c r="E50" s="233"/>
      <c r="F50" s="135" t="s">
        <v>25</v>
      </c>
      <c r="G50" s="128"/>
      <c r="H50" s="128"/>
      <c r="I50" s="128">
        <f>'SO 02 Pol rozp'!G105</f>
        <v>0</v>
      </c>
      <c r="J50" s="133" t="str">
        <f>IF(I64=0,"",I50/I64*100)</f>
        <v/>
      </c>
    </row>
    <row r="51" spans="1:10" ht="36.75" customHeight="1">
      <c r="A51" s="122"/>
      <c r="B51" s="127" t="s">
        <v>57</v>
      </c>
      <c r="C51" s="232" t="s">
        <v>58</v>
      </c>
      <c r="D51" s="233"/>
      <c r="E51" s="233"/>
      <c r="F51" s="135" t="s">
        <v>25</v>
      </c>
      <c r="G51" s="128"/>
      <c r="H51" s="128"/>
      <c r="I51" s="128">
        <f>'SO 02 Pol rozp'!G150</f>
        <v>0</v>
      </c>
      <c r="J51" s="133" t="str">
        <f>IF(I64=0,"",I51/I64*100)</f>
        <v/>
      </c>
    </row>
    <row r="52" spans="1:10" ht="36.75" customHeight="1">
      <c r="A52" s="122"/>
      <c r="B52" s="127" t="s">
        <v>59</v>
      </c>
      <c r="C52" s="232" t="s">
        <v>60</v>
      </c>
      <c r="D52" s="233"/>
      <c r="E52" s="233"/>
      <c r="F52" s="135" t="s">
        <v>25</v>
      </c>
      <c r="G52" s="128"/>
      <c r="H52" s="128"/>
      <c r="I52" s="128">
        <f>'SO 02 Pol rozp'!G160</f>
        <v>0</v>
      </c>
      <c r="J52" s="133" t="str">
        <f>IF(I64=0,"",I52/I64*100)</f>
        <v/>
      </c>
    </row>
    <row r="53" spans="1:10" ht="36.75" customHeight="1">
      <c r="A53" s="122"/>
      <c r="B53" s="127" t="s">
        <v>61</v>
      </c>
      <c r="C53" s="232" t="s">
        <v>62</v>
      </c>
      <c r="D53" s="233"/>
      <c r="E53" s="233"/>
      <c r="F53" s="135" t="s">
        <v>25</v>
      </c>
      <c r="G53" s="128"/>
      <c r="H53" s="128"/>
      <c r="I53" s="128">
        <f>'SO 02 Pol rozp'!G166</f>
        <v>0</v>
      </c>
      <c r="J53" s="133" t="str">
        <f>IF(I64=0,"",I53/I64*100)</f>
        <v/>
      </c>
    </row>
    <row r="54" spans="1:10" ht="36.75" customHeight="1">
      <c r="A54" s="122"/>
      <c r="B54" s="127" t="s">
        <v>63</v>
      </c>
      <c r="C54" s="232" t="s">
        <v>64</v>
      </c>
      <c r="D54" s="233"/>
      <c r="E54" s="233"/>
      <c r="F54" s="135" t="s">
        <v>25</v>
      </c>
      <c r="G54" s="128"/>
      <c r="H54" s="128"/>
      <c r="I54" s="128">
        <f>'SO 02 Pol rozp'!G231</f>
        <v>0</v>
      </c>
      <c r="J54" s="133" t="str">
        <f>IF(I64=0,"",I54/I64*100)</f>
        <v/>
      </c>
    </row>
    <row r="55" spans="1:10" ht="36.75" customHeight="1">
      <c r="A55" s="122"/>
      <c r="B55" s="127" t="s">
        <v>65</v>
      </c>
      <c r="C55" s="232" t="s">
        <v>66</v>
      </c>
      <c r="D55" s="233"/>
      <c r="E55" s="233"/>
      <c r="F55" s="135" t="s">
        <v>25</v>
      </c>
      <c r="G55" s="128"/>
      <c r="H55" s="128"/>
      <c r="I55" s="128">
        <f>'SO 02 Pol rozp'!G236</f>
        <v>0</v>
      </c>
      <c r="J55" s="133" t="str">
        <f>IF(I64=0,"",I55/I64*100)</f>
        <v/>
      </c>
    </row>
    <row r="56" spans="1:10" ht="36.75" customHeight="1">
      <c r="A56" s="122"/>
      <c r="B56" s="127" t="s">
        <v>67</v>
      </c>
      <c r="C56" s="232" t="s">
        <v>68</v>
      </c>
      <c r="D56" s="233"/>
      <c r="E56" s="233"/>
      <c r="F56" s="135" t="s">
        <v>25</v>
      </c>
      <c r="G56" s="128"/>
      <c r="H56" s="128"/>
      <c r="I56" s="128">
        <f>'SO 02 Pol rozp'!G240</f>
        <v>0</v>
      </c>
      <c r="J56" s="133" t="str">
        <f>IF(I64=0,"",I56/I64*100)</f>
        <v/>
      </c>
    </row>
    <row r="57" spans="1:10" ht="36.75" customHeight="1">
      <c r="A57" s="122"/>
      <c r="B57" s="127" t="s">
        <v>69</v>
      </c>
      <c r="C57" s="232" t="s">
        <v>70</v>
      </c>
      <c r="D57" s="233"/>
      <c r="E57" s="233"/>
      <c r="F57" s="135" t="s">
        <v>25</v>
      </c>
      <c r="G57" s="128"/>
      <c r="H57" s="128"/>
      <c r="I57" s="128">
        <f>'SO 02 Pol rozp'!G256</f>
        <v>0</v>
      </c>
      <c r="J57" s="133" t="str">
        <f>IF(I64=0,"",I57/I64*100)</f>
        <v/>
      </c>
    </row>
    <row r="58" spans="1:10" ht="36.75" customHeight="1">
      <c r="A58" s="122"/>
      <c r="B58" s="127" t="s">
        <v>71</v>
      </c>
      <c r="C58" s="232" t="s">
        <v>72</v>
      </c>
      <c r="D58" s="233"/>
      <c r="E58" s="233"/>
      <c r="F58" s="135" t="s">
        <v>25</v>
      </c>
      <c r="G58" s="128"/>
      <c r="H58" s="128"/>
      <c r="I58" s="128">
        <f>'SO 02 Pol rozp'!G228</f>
        <v>0</v>
      </c>
      <c r="J58" s="133" t="str">
        <f>IF(I64=0,"",I58/I64*100)</f>
        <v/>
      </c>
    </row>
    <row r="59" spans="1:10" ht="36.75" customHeight="1">
      <c r="A59" s="122"/>
      <c r="B59" s="127" t="s">
        <v>73</v>
      </c>
      <c r="C59" s="232" t="s">
        <v>74</v>
      </c>
      <c r="D59" s="233"/>
      <c r="E59" s="233"/>
      <c r="F59" s="135" t="s">
        <v>25</v>
      </c>
      <c r="G59" s="128"/>
      <c r="H59" s="128"/>
      <c r="I59" s="128">
        <f>'SO 02 Pol rozp'!G273</f>
        <v>0</v>
      </c>
      <c r="J59" s="133" t="str">
        <f>IF(I64=0,"",I59/I64*100)</f>
        <v/>
      </c>
    </row>
    <row r="60" spans="1:10" ht="36.75" customHeight="1">
      <c r="A60" s="122"/>
      <c r="B60" s="127" t="s">
        <v>75</v>
      </c>
      <c r="C60" s="232" t="s">
        <v>76</v>
      </c>
      <c r="D60" s="233"/>
      <c r="E60" s="233"/>
      <c r="F60" s="135" t="s">
        <v>25</v>
      </c>
      <c r="G60" s="128"/>
      <c r="H60" s="128"/>
      <c r="I60" s="128">
        <f>'SO 02 Pol rozp'!G276</f>
        <v>0</v>
      </c>
      <c r="J60" s="133" t="str">
        <f>IF(I64=0,"",I60/I64*100)</f>
        <v/>
      </c>
    </row>
    <row r="61" spans="1:10" ht="36.75" customHeight="1">
      <c r="A61" s="122"/>
      <c r="B61" s="127" t="s">
        <v>77</v>
      </c>
      <c r="C61" s="232" t="s">
        <v>78</v>
      </c>
      <c r="D61" s="233"/>
      <c r="E61" s="233"/>
      <c r="F61" s="135" t="s">
        <v>26</v>
      </c>
      <c r="G61" s="128"/>
      <c r="H61" s="128"/>
      <c r="I61" s="128">
        <f>'SO 02 Pol rozp'!G296</f>
        <v>0</v>
      </c>
      <c r="J61" s="133" t="str">
        <f>IF(I64=0,"",I61/I64*100)</f>
        <v/>
      </c>
    </row>
    <row r="62" spans="1:10" ht="36.75" customHeight="1">
      <c r="A62" s="122"/>
      <c r="B62" s="127" t="s">
        <v>79</v>
      </c>
      <c r="C62" s="232" t="s">
        <v>80</v>
      </c>
      <c r="D62" s="233"/>
      <c r="E62" s="233"/>
      <c r="F62" s="135" t="s">
        <v>26</v>
      </c>
      <c r="G62" s="128"/>
      <c r="H62" s="128"/>
      <c r="I62" s="128">
        <f>'SO 02 Pol rozp'!G303</f>
        <v>0</v>
      </c>
      <c r="J62" s="133" t="str">
        <f>IF(I64=0,"",I62/I64*100)</f>
        <v/>
      </c>
    </row>
    <row r="63" spans="1:10" ht="36.75" customHeight="1">
      <c r="A63" s="122"/>
      <c r="B63" s="127" t="s">
        <v>81</v>
      </c>
      <c r="C63" s="232" t="s">
        <v>82</v>
      </c>
      <c r="D63" s="233"/>
      <c r="E63" s="233"/>
      <c r="F63" s="135" t="s">
        <v>83</v>
      </c>
      <c r="G63" s="128"/>
      <c r="H63" s="128"/>
      <c r="I63" s="128">
        <f>'SO 02 Pol rozp'!G336</f>
        <v>0</v>
      </c>
      <c r="J63" s="133" t="str">
        <f>IF(I64=0,"",I63/I64*100)</f>
        <v/>
      </c>
    </row>
    <row r="64" spans="1:10" ht="25.5" customHeight="1">
      <c r="A64" s="123"/>
      <c r="B64" s="129" t="s">
        <v>1</v>
      </c>
      <c r="C64" s="130"/>
      <c r="D64" s="131"/>
      <c r="E64" s="131"/>
      <c r="F64" s="136"/>
      <c r="G64" s="132"/>
      <c r="H64" s="132"/>
      <c r="I64" s="132">
        <f>SUM(I49:I63)</f>
        <v>0</v>
      </c>
      <c r="J64" s="134">
        <f>SUM(J49:J63)</f>
        <v>0</v>
      </c>
    </row>
    <row r="65" spans="6:10">
      <c r="F65" s="85"/>
      <c r="G65" s="85"/>
      <c r="H65" s="85"/>
      <c r="I65" s="85"/>
      <c r="J65" s="86"/>
    </row>
    <row r="66" spans="6:10">
      <c r="F66" s="85"/>
      <c r="G66" s="85"/>
      <c r="H66" s="85"/>
      <c r="I66" s="85"/>
      <c r="J66" s="86"/>
    </row>
    <row r="67" spans="6:10">
      <c r="F67" s="85"/>
      <c r="G67" s="85"/>
      <c r="H67" s="85"/>
      <c r="I67" s="85"/>
      <c r="J67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D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baseColWidth="10" defaultColWidth="9.1640625" defaultRowHeight="13"/>
  <cols>
    <col min="1" max="1" width="4.33203125" style="3" customWidth="1"/>
    <col min="2" max="2" width="14.5" style="3" customWidth="1"/>
    <col min="3" max="3" width="38.33203125" style="7" customWidth="1"/>
    <col min="4" max="4" width="4.5" style="3" customWidth="1"/>
    <col min="5" max="5" width="10.5" style="3" customWidth="1"/>
    <col min="6" max="6" width="9.83203125" style="3" customWidth="1"/>
    <col min="7" max="7" width="12.6640625" style="3" customWidth="1"/>
    <col min="8" max="16384" width="9.1640625" style="3"/>
  </cols>
  <sheetData>
    <row r="1" spans="1:7" ht="16">
      <c r="A1" s="234" t="s">
        <v>6</v>
      </c>
      <c r="B1" s="234"/>
      <c r="C1" s="235"/>
      <c r="D1" s="234"/>
      <c r="E1" s="234"/>
      <c r="F1" s="234"/>
      <c r="G1" s="234"/>
    </row>
    <row r="2" spans="1:7" ht="25" customHeight="1">
      <c r="A2" s="50" t="s">
        <v>7</v>
      </c>
      <c r="B2" s="49"/>
      <c r="C2" s="236"/>
      <c r="D2" s="236"/>
      <c r="E2" s="236"/>
      <c r="F2" s="236"/>
      <c r="G2" s="237"/>
    </row>
    <row r="3" spans="1:7" ht="25" customHeight="1">
      <c r="A3" s="50" t="s">
        <v>8</v>
      </c>
      <c r="B3" s="49"/>
      <c r="C3" s="236"/>
      <c r="D3" s="236"/>
      <c r="E3" s="236"/>
      <c r="F3" s="236"/>
      <c r="G3" s="237"/>
    </row>
    <row r="4" spans="1:7" ht="25" customHeight="1">
      <c r="A4" s="50" t="s">
        <v>9</v>
      </c>
      <c r="B4" s="49"/>
      <c r="C4" s="236"/>
      <c r="D4" s="236"/>
      <c r="E4" s="236"/>
      <c r="F4" s="236"/>
      <c r="G4" s="237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1B5EC-FBC3-419E-BEF8-3E0AF510A5C4}">
  <sheetPr>
    <outlinePr summaryBelow="0"/>
  </sheetPr>
  <dimension ref="A1:BH5000"/>
  <sheetViews>
    <sheetView tabSelected="1" workbookViewId="0">
      <pane xSplit="1" topLeftCell="B1" activePane="topRight" state="frozen"/>
      <selection activeCell="A8" sqref="A8"/>
      <selection pane="topRight" activeCell="C2" sqref="C2:G2"/>
    </sheetView>
  </sheetViews>
  <sheetFormatPr baseColWidth="10" defaultColWidth="8.83203125" defaultRowHeight="13" outlineLevelRow="1"/>
  <cols>
    <col min="1" max="1" width="3.5" customWidth="1"/>
    <col min="2" max="2" width="12.6640625" style="120" customWidth="1"/>
    <col min="3" max="3" width="38.33203125" style="120" customWidth="1"/>
    <col min="4" max="4" width="4.83203125" customWidth="1"/>
    <col min="5" max="5" width="10.6640625" customWidth="1"/>
    <col min="6" max="6" width="9.83203125" customWidth="1"/>
    <col min="7" max="7" width="12.6640625" customWidth="1"/>
    <col min="8" max="24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>
      <c r="A1" s="241" t="s">
        <v>6</v>
      </c>
      <c r="B1" s="241"/>
      <c r="C1" s="241"/>
      <c r="D1" s="241"/>
      <c r="E1" s="241"/>
      <c r="F1" s="241"/>
      <c r="G1" s="241"/>
      <c r="AG1" t="s">
        <v>86</v>
      </c>
    </row>
    <row r="2" spans="1:60" ht="25.25" customHeight="1">
      <c r="A2" s="138" t="s">
        <v>7</v>
      </c>
      <c r="B2" s="49" t="s">
        <v>523</v>
      </c>
      <c r="C2" s="242" t="s">
        <v>536</v>
      </c>
      <c r="D2" s="243"/>
      <c r="E2" s="243"/>
      <c r="F2" s="243"/>
      <c r="G2" s="244"/>
      <c r="AG2" t="s">
        <v>87</v>
      </c>
    </row>
    <row r="3" spans="1:60" ht="25.25" customHeight="1">
      <c r="A3" s="138" t="s">
        <v>8</v>
      </c>
      <c r="B3" s="49" t="s">
        <v>44</v>
      </c>
      <c r="C3" s="242" t="s">
        <v>45</v>
      </c>
      <c r="D3" s="243"/>
      <c r="E3" s="243"/>
      <c r="F3" s="243"/>
      <c r="G3" s="244"/>
      <c r="AC3" s="120" t="s">
        <v>87</v>
      </c>
      <c r="AG3" t="s">
        <v>88</v>
      </c>
    </row>
    <row r="4" spans="1:60" ht="25.25" customHeight="1">
      <c r="A4" s="139" t="s">
        <v>9</v>
      </c>
      <c r="B4" s="140"/>
      <c r="C4" s="245" t="s">
        <v>43</v>
      </c>
      <c r="D4" s="246"/>
      <c r="E4" s="246"/>
      <c r="F4" s="246"/>
      <c r="G4" s="247"/>
      <c r="AG4" t="s">
        <v>89</v>
      </c>
    </row>
    <row r="5" spans="1:60">
      <c r="D5" s="10"/>
    </row>
    <row r="6" spans="1:60" ht="42">
      <c r="A6" s="176" t="s">
        <v>90</v>
      </c>
      <c r="B6" s="177" t="s">
        <v>91</v>
      </c>
      <c r="C6" s="177" t="s">
        <v>92</v>
      </c>
      <c r="D6" s="178" t="s">
        <v>93</v>
      </c>
      <c r="E6" s="176" t="s">
        <v>94</v>
      </c>
      <c r="F6" s="179" t="s">
        <v>95</v>
      </c>
      <c r="G6" s="176" t="s">
        <v>30</v>
      </c>
      <c r="H6" s="141" t="s">
        <v>31</v>
      </c>
      <c r="I6" s="141" t="s">
        <v>96</v>
      </c>
      <c r="J6" s="141" t="s">
        <v>32</v>
      </c>
      <c r="K6" s="141" t="s">
        <v>97</v>
      </c>
      <c r="L6" s="141" t="s">
        <v>98</v>
      </c>
      <c r="M6" s="141" t="s">
        <v>99</v>
      </c>
      <c r="N6" s="141" t="s">
        <v>100</v>
      </c>
      <c r="O6" s="141" t="s">
        <v>101</v>
      </c>
      <c r="P6" s="141" t="s">
        <v>102</v>
      </c>
      <c r="Q6" s="141" t="s">
        <v>103</v>
      </c>
      <c r="R6" s="141" t="s">
        <v>104</v>
      </c>
      <c r="S6" s="141" t="s">
        <v>105</v>
      </c>
      <c r="T6" s="141" t="s">
        <v>106</v>
      </c>
      <c r="U6" s="141" t="s">
        <v>107</v>
      </c>
      <c r="V6" s="141" t="s">
        <v>108</v>
      </c>
      <c r="W6" s="141" t="s">
        <v>109</v>
      </c>
      <c r="X6" s="141" t="s">
        <v>110</v>
      </c>
    </row>
    <row r="7" spans="1:60" hidden="1">
      <c r="A7" s="3"/>
      <c r="B7" s="4"/>
      <c r="C7" s="4"/>
      <c r="D7" s="6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60" ht="14">
      <c r="A8" s="151" t="s">
        <v>111</v>
      </c>
      <c r="B8" s="152" t="s">
        <v>53</v>
      </c>
      <c r="C8" s="168" t="s">
        <v>54</v>
      </c>
      <c r="D8" s="153"/>
      <c r="E8" s="154"/>
      <c r="F8" s="155"/>
      <c r="G8" s="156">
        <f>SUMIF(AG9:AG104,"&lt;&gt;NOR",G9:G104)</f>
        <v>0</v>
      </c>
      <c r="H8" s="150"/>
      <c r="I8" s="150">
        <f>SUM(I9:I104)</f>
        <v>16528.769999999997</v>
      </c>
      <c r="J8" s="150"/>
      <c r="K8" s="150">
        <f>SUM(K9:K104)</f>
        <v>1702617.43</v>
      </c>
      <c r="L8" s="150"/>
      <c r="M8" s="150">
        <f>SUM(M9:M104)</f>
        <v>0</v>
      </c>
      <c r="N8" s="150"/>
      <c r="O8" s="150">
        <f>SUM(O9:O104)</f>
        <v>19.28</v>
      </c>
      <c r="P8" s="150"/>
      <c r="Q8" s="150">
        <f>SUM(Q9:Q104)</f>
        <v>1853.95</v>
      </c>
      <c r="R8" s="150"/>
      <c r="S8" s="150"/>
      <c r="T8" s="150"/>
      <c r="U8" s="150"/>
      <c r="V8" s="150">
        <f>SUM(V9:V104)</f>
        <v>1446.0499999999997</v>
      </c>
      <c r="W8" s="150"/>
      <c r="X8" s="150"/>
      <c r="AG8" t="s">
        <v>112</v>
      </c>
    </row>
    <row r="9" spans="1:60" outlineLevel="1">
      <c r="A9" s="157">
        <v>1</v>
      </c>
      <c r="B9" s="158" t="s">
        <v>113</v>
      </c>
      <c r="C9" s="169" t="s">
        <v>114</v>
      </c>
      <c r="D9" s="159" t="s">
        <v>115</v>
      </c>
      <c r="E9" s="160">
        <v>4</v>
      </c>
      <c r="F9" s="175"/>
      <c r="G9" s="161">
        <f>ROUND(E9*F9,2)</f>
        <v>0</v>
      </c>
      <c r="H9" s="147">
        <v>0</v>
      </c>
      <c r="I9" s="147">
        <f>ROUND(E9*H9,2)</f>
        <v>0</v>
      </c>
      <c r="J9" s="147">
        <v>1500</v>
      </c>
      <c r="K9" s="147">
        <f>ROUND(E9*J9,2)</f>
        <v>6000</v>
      </c>
      <c r="L9" s="147">
        <v>21</v>
      </c>
      <c r="M9" s="147">
        <f>G9*(1+L9/100)</f>
        <v>0</v>
      </c>
      <c r="N9" s="147">
        <v>0</v>
      </c>
      <c r="O9" s="147">
        <f>ROUND(E9*N9,2)</f>
        <v>0</v>
      </c>
      <c r="P9" s="147">
        <v>0</v>
      </c>
      <c r="Q9" s="147">
        <f>ROUND(E9*P9,2)</f>
        <v>0</v>
      </c>
      <c r="R9" s="147"/>
      <c r="S9" s="147" t="s">
        <v>116</v>
      </c>
      <c r="T9" s="147" t="s">
        <v>117</v>
      </c>
      <c r="U9" s="147">
        <v>0</v>
      </c>
      <c r="V9" s="147">
        <f>ROUND(E9*U9,2)</f>
        <v>0</v>
      </c>
      <c r="W9" s="147"/>
      <c r="X9" s="147" t="s">
        <v>118</v>
      </c>
      <c r="Y9" s="142"/>
      <c r="Z9" s="142"/>
      <c r="AA9" s="142"/>
      <c r="AB9" s="142"/>
      <c r="AC9" s="142"/>
      <c r="AD9" s="142"/>
      <c r="AE9" s="142"/>
      <c r="AF9" s="142"/>
      <c r="AG9" s="142" t="s">
        <v>119</v>
      </c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</row>
    <row r="10" spans="1:60" outlineLevel="1">
      <c r="A10" s="145"/>
      <c r="B10" s="146"/>
      <c r="C10" s="170" t="s">
        <v>120</v>
      </c>
      <c r="D10" s="148"/>
      <c r="E10" s="149">
        <v>4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2"/>
      <c r="Z10" s="142"/>
      <c r="AA10" s="142"/>
      <c r="AB10" s="142"/>
      <c r="AC10" s="142"/>
      <c r="AD10" s="142"/>
      <c r="AE10" s="142"/>
      <c r="AF10" s="142"/>
      <c r="AG10" s="142" t="s">
        <v>121</v>
      </c>
      <c r="AH10" s="142">
        <v>0</v>
      </c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</row>
    <row r="11" spans="1:60" outlineLevel="1">
      <c r="A11" s="157">
        <v>2</v>
      </c>
      <c r="B11" s="158" t="s">
        <v>122</v>
      </c>
      <c r="C11" s="169" t="s">
        <v>123</v>
      </c>
      <c r="D11" s="159" t="s">
        <v>124</v>
      </c>
      <c r="E11" s="160">
        <v>11</v>
      </c>
      <c r="F11" s="175"/>
      <c r="G11" s="161">
        <f>ROUND(E11*F11,2)</f>
        <v>0</v>
      </c>
      <c r="H11" s="147">
        <v>0</v>
      </c>
      <c r="I11" s="147">
        <f>ROUND(E11*H11,2)</f>
        <v>0</v>
      </c>
      <c r="J11" s="147">
        <v>350</v>
      </c>
      <c r="K11" s="147">
        <f>ROUND(E11*J11,2)</f>
        <v>3850</v>
      </c>
      <c r="L11" s="147">
        <v>21</v>
      </c>
      <c r="M11" s="147">
        <f>G11*(1+L11/100)</f>
        <v>0</v>
      </c>
      <c r="N11" s="147">
        <v>0</v>
      </c>
      <c r="O11" s="147">
        <f>ROUND(E11*N11,2)</f>
        <v>0</v>
      </c>
      <c r="P11" s="147">
        <v>0</v>
      </c>
      <c r="Q11" s="147">
        <f>ROUND(E11*P11,2)</f>
        <v>0</v>
      </c>
      <c r="R11" s="147"/>
      <c r="S11" s="147" t="s">
        <v>116</v>
      </c>
      <c r="T11" s="147" t="s">
        <v>117</v>
      </c>
      <c r="U11" s="147">
        <v>0</v>
      </c>
      <c r="V11" s="147">
        <f>ROUND(E11*U11,2)</f>
        <v>0</v>
      </c>
      <c r="W11" s="147"/>
      <c r="X11" s="147" t="s">
        <v>118</v>
      </c>
      <c r="Y11" s="142"/>
      <c r="Z11" s="142"/>
      <c r="AA11" s="142"/>
      <c r="AB11" s="142"/>
      <c r="AC11" s="142"/>
      <c r="AD11" s="142"/>
      <c r="AE11" s="142"/>
      <c r="AF11" s="142"/>
      <c r="AG11" s="142" t="s">
        <v>119</v>
      </c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</row>
    <row r="12" spans="1:60" outlineLevel="1">
      <c r="A12" s="145"/>
      <c r="B12" s="146"/>
      <c r="C12" s="170" t="s">
        <v>125</v>
      </c>
      <c r="D12" s="148"/>
      <c r="E12" s="149">
        <v>2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2"/>
      <c r="Z12" s="142"/>
      <c r="AA12" s="142"/>
      <c r="AB12" s="142"/>
      <c r="AC12" s="142"/>
      <c r="AD12" s="142"/>
      <c r="AE12" s="142"/>
      <c r="AF12" s="142"/>
      <c r="AG12" s="142" t="s">
        <v>121</v>
      </c>
      <c r="AH12" s="142">
        <v>0</v>
      </c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</row>
    <row r="13" spans="1:60" outlineLevel="1">
      <c r="A13" s="145"/>
      <c r="B13" s="146"/>
      <c r="C13" s="170" t="s">
        <v>126</v>
      </c>
      <c r="D13" s="148"/>
      <c r="E13" s="149">
        <v>8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2"/>
      <c r="Z13" s="142"/>
      <c r="AA13" s="142"/>
      <c r="AB13" s="142"/>
      <c r="AC13" s="142"/>
      <c r="AD13" s="142"/>
      <c r="AE13" s="142"/>
      <c r="AF13" s="142"/>
      <c r="AG13" s="142" t="s">
        <v>121</v>
      </c>
      <c r="AH13" s="142">
        <v>0</v>
      </c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</row>
    <row r="14" spans="1:60" outlineLevel="1">
      <c r="A14" s="145"/>
      <c r="B14" s="146"/>
      <c r="C14" s="170" t="s">
        <v>127</v>
      </c>
      <c r="D14" s="148"/>
      <c r="E14" s="149">
        <v>1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2"/>
      <c r="Z14" s="142"/>
      <c r="AA14" s="142"/>
      <c r="AB14" s="142"/>
      <c r="AC14" s="142"/>
      <c r="AD14" s="142"/>
      <c r="AE14" s="142"/>
      <c r="AF14" s="142"/>
      <c r="AG14" s="142" t="s">
        <v>121</v>
      </c>
      <c r="AH14" s="142">
        <v>0</v>
      </c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</row>
    <row r="15" spans="1:60" ht="24" outlineLevel="1">
      <c r="A15" s="157">
        <v>3</v>
      </c>
      <c r="B15" s="158" t="s">
        <v>128</v>
      </c>
      <c r="C15" s="169" t="s">
        <v>129</v>
      </c>
      <c r="D15" s="159" t="s">
        <v>130</v>
      </c>
      <c r="E15" s="160">
        <v>168</v>
      </c>
      <c r="F15" s="175"/>
      <c r="G15" s="161">
        <f>ROUND(E15*F15,2)</f>
        <v>0</v>
      </c>
      <c r="H15" s="147">
        <v>1.83</v>
      </c>
      <c r="I15" s="147">
        <f>ROUND(E15*H15,2)</f>
        <v>307.44</v>
      </c>
      <c r="J15" s="147">
        <v>11.07</v>
      </c>
      <c r="K15" s="147">
        <f>ROUND(E15*J15,2)</f>
        <v>1859.76</v>
      </c>
      <c r="L15" s="147">
        <v>21</v>
      </c>
      <c r="M15" s="147">
        <f>G15*(1+L15/100)</f>
        <v>0</v>
      </c>
      <c r="N15" s="147">
        <v>5.0000000000000002E-5</v>
      </c>
      <c r="O15" s="147">
        <f>ROUND(E15*N15,2)</f>
        <v>0.01</v>
      </c>
      <c r="P15" s="147">
        <v>0</v>
      </c>
      <c r="Q15" s="147">
        <f>ROUND(E15*P15,2)</f>
        <v>0</v>
      </c>
      <c r="R15" s="147"/>
      <c r="S15" s="147" t="s">
        <v>131</v>
      </c>
      <c r="T15" s="147" t="s">
        <v>131</v>
      </c>
      <c r="U15" s="147">
        <v>0.03</v>
      </c>
      <c r="V15" s="147">
        <f>ROUND(E15*U15,2)</f>
        <v>5.04</v>
      </c>
      <c r="W15" s="147"/>
      <c r="X15" s="147" t="s">
        <v>118</v>
      </c>
      <c r="Y15" s="142"/>
      <c r="Z15" s="142"/>
      <c r="AA15" s="142"/>
      <c r="AB15" s="142"/>
      <c r="AC15" s="142"/>
      <c r="AD15" s="142"/>
      <c r="AE15" s="142"/>
      <c r="AF15" s="142"/>
      <c r="AG15" s="142" t="s">
        <v>119</v>
      </c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</row>
    <row r="16" spans="1:60" outlineLevel="1">
      <c r="A16" s="145"/>
      <c r="B16" s="146"/>
      <c r="C16" s="248" t="s">
        <v>132</v>
      </c>
      <c r="D16" s="249"/>
      <c r="E16" s="249"/>
      <c r="F16" s="249"/>
      <c r="G16" s="249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2"/>
      <c r="Z16" s="142"/>
      <c r="AA16" s="142"/>
      <c r="AB16" s="142"/>
      <c r="AC16" s="142"/>
      <c r="AD16" s="142"/>
      <c r="AE16" s="142"/>
      <c r="AF16" s="142"/>
      <c r="AG16" s="142" t="s">
        <v>133</v>
      </c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</row>
    <row r="17" spans="1:60" outlineLevel="1">
      <c r="A17" s="145"/>
      <c r="B17" s="146"/>
      <c r="C17" s="239" t="s">
        <v>134</v>
      </c>
      <c r="D17" s="240"/>
      <c r="E17" s="240"/>
      <c r="F17" s="240"/>
      <c r="G17" s="240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2"/>
      <c r="Z17" s="142"/>
      <c r="AA17" s="142"/>
      <c r="AB17" s="142"/>
      <c r="AC17" s="142"/>
      <c r="AD17" s="142"/>
      <c r="AE17" s="142"/>
      <c r="AF17" s="142"/>
      <c r="AG17" s="142" t="s">
        <v>133</v>
      </c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</row>
    <row r="18" spans="1:60" outlineLevel="1">
      <c r="A18" s="157">
        <v>4</v>
      </c>
      <c r="B18" s="158" t="s">
        <v>135</v>
      </c>
      <c r="C18" s="169" t="s">
        <v>136</v>
      </c>
      <c r="D18" s="159" t="s">
        <v>130</v>
      </c>
      <c r="E18" s="160">
        <v>2984.16</v>
      </c>
      <c r="F18" s="175"/>
      <c r="G18" s="161">
        <f>ROUND(E18*F18,2)</f>
        <v>0</v>
      </c>
      <c r="H18" s="147">
        <v>0</v>
      </c>
      <c r="I18" s="147">
        <f>ROUND(E18*H18,2)</f>
        <v>0</v>
      </c>
      <c r="J18" s="147">
        <v>13.1</v>
      </c>
      <c r="K18" s="147">
        <f>ROUND(E18*J18,2)</f>
        <v>39092.5</v>
      </c>
      <c r="L18" s="147">
        <v>21</v>
      </c>
      <c r="M18" s="147">
        <f>G18*(1+L18/100)</f>
        <v>0</v>
      </c>
      <c r="N18" s="147">
        <v>0</v>
      </c>
      <c r="O18" s="147">
        <f>ROUND(E18*N18,2)</f>
        <v>0</v>
      </c>
      <c r="P18" s="147">
        <v>0</v>
      </c>
      <c r="Q18" s="147">
        <f>ROUND(E18*P18,2)</f>
        <v>0</v>
      </c>
      <c r="R18" s="147"/>
      <c r="S18" s="147" t="s">
        <v>131</v>
      </c>
      <c r="T18" s="147" t="s">
        <v>131</v>
      </c>
      <c r="U18" s="147">
        <v>1.7999999999999999E-2</v>
      </c>
      <c r="V18" s="147">
        <f>ROUND(E18*U18,2)</f>
        <v>53.71</v>
      </c>
      <c r="W18" s="147"/>
      <c r="X18" s="147" t="s">
        <v>118</v>
      </c>
      <c r="Y18" s="142"/>
      <c r="Z18" s="142"/>
      <c r="AA18" s="142"/>
      <c r="AB18" s="142"/>
      <c r="AC18" s="142"/>
      <c r="AD18" s="142"/>
      <c r="AE18" s="142"/>
      <c r="AF18" s="142"/>
      <c r="AG18" s="142" t="s">
        <v>119</v>
      </c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</row>
    <row r="19" spans="1:60" outlineLevel="1">
      <c r="A19" s="145"/>
      <c r="B19" s="146"/>
      <c r="C19" s="248" t="s">
        <v>137</v>
      </c>
      <c r="D19" s="249"/>
      <c r="E19" s="249"/>
      <c r="F19" s="249"/>
      <c r="G19" s="249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2"/>
      <c r="Z19" s="142"/>
      <c r="AA19" s="142"/>
      <c r="AB19" s="142"/>
      <c r="AC19" s="142"/>
      <c r="AD19" s="142"/>
      <c r="AE19" s="142"/>
      <c r="AF19" s="142"/>
      <c r="AG19" s="142" t="s">
        <v>133</v>
      </c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</row>
    <row r="20" spans="1:60" outlineLevel="1">
      <c r="A20" s="145"/>
      <c r="B20" s="146"/>
      <c r="C20" s="170" t="s">
        <v>138</v>
      </c>
      <c r="D20" s="148"/>
      <c r="E20" s="149">
        <v>930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2"/>
      <c r="Z20" s="142"/>
      <c r="AA20" s="142"/>
      <c r="AB20" s="142"/>
      <c r="AC20" s="142"/>
      <c r="AD20" s="142"/>
      <c r="AE20" s="142"/>
      <c r="AF20" s="142"/>
      <c r="AG20" s="142" t="s">
        <v>121</v>
      </c>
      <c r="AH20" s="142">
        <v>0</v>
      </c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</row>
    <row r="21" spans="1:60" outlineLevel="1">
      <c r="A21" s="145"/>
      <c r="B21" s="146"/>
      <c r="C21" s="170" t="s">
        <v>139</v>
      </c>
      <c r="D21" s="148"/>
      <c r="E21" s="149">
        <v>2054.16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2"/>
      <c r="Z21" s="142"/>
      <c r="AA21" s="142"/>
      <c r="AB21" s="142"/>
      <c r="AC21" s="142"/>
      <c r="AD21" s="142"/>
      <c r="AE21" s="142"/>
      <c r="AF21" s="142"/>
      <c r="AG21" s="142" t="s">
        <v>121</v>
      </c>
      <c r="AH21" s="142">
        <v>0</v>
      </c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</row>
    <row r="22" spans="1:60" outlineLevel="1">
      <c r="A22" s="157">
        <v>5</v>
      </c>
      <c r="B22" s="158" t="s">
        <v>135</v>
      </c>
      <c r="C22" s="169" t="s">
        <v>136</v>
      </c>
      <c r="D22" s="159" t="s">
        <v>130</v>
      </c>
      <c r="E22" s="160">
        <v>1605</v>
      </c>
      <c r="F22" s="175"/>
      <c r="G22" s="161">
        <f>ROUND(E22*F22,2)</f>
        <v>0</v>
      </c>
      <c r="H22" s="147">
        <v>0</v>
      </c>
      <c r="I22" s="147">
        <f>ROUND(E22*H22,2)</f>
        <v>0</v>
      </c>
      <c r="J22" s="147">
        <v>13.1</v>
      </c>
      <c r="K22" s="147">
        <f>ROUND(E22*J22,2)</f>
        <v>21025.5</v>
      </c>
      <c r="L22" s="147">
        <v>21</v>
      </c>
      <c r="M22" s="147">
        <f>G22*(1+L22/100)</f>
        <v>0</v>
      </c>
      <c r="N22" s="147">
        <v>0</v>
      </c>
      <c r="O22" s="147">
        <f>ROUND(E22*N22,2)</f>
        <v>0</v>
      </c>
      <c r="P22" s="147">
        <v>0</v>
      </c>
      <c r="Q22" s="147">
        <f>ROUND(E22*P22,2)</f>
        <v>0</v>
      </c>
      <c r="R22" s="147"/>
      <c r="S22" s="147" t="s">
        <v>131</v>
      </c>
      <c r="T22" s="147" t="s">
        <v>131</v>
      </c>
      <c r="U22" s="147">
        <v>1.7999999999999999E-2</v>
      </c>
      <c r="V22" s="147">
        <f>ROUND(E22*U22,2)</f>
        <v>28.89</v>
      </c>
      <c r="W22" s="147"/>
      <c r="X22" s="147" t="s">
        <v>118</v>
      </c>
      <c r="Y22" s="142"/>
      <c r="Z22" s="142"/>
      <c r="AA22" s="142"/>
      <c r="AB22" s="142"/>
      <c r="AC22" s="142"/>
      <c r="AD22" s="142"/>
      <c r="AE22" s="142"/>
      <c r="AF22" s="142"/>
      <c r="AG22" s="142" t="s">
        <v>119</v>
      </c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</row>
    <row r="23" spans="1:60" outlineLevel="1">
      <c r="A23" s="145"/>
      <c r="B23" s="146"/>
      <c r="C23" s="248" t="s">
        <v>137</v>
      </c>
      <c r="D23" s="249"/>
      <c r="E23" s="249"/>
      <c r="F23" s="249"/>
      <c r="G23" s="249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2"/>
      <c r="Z23" s="142"/>
      <c r="AA23" s="142"/>
      <c r="AB23" s="142"/>
      <c r="AC23" s="142"/>
      <c r="AD23" s="142"/>
      <c r="AE23" s="142"/>
      <c r="AF23" s="142"/>
      <c r="AG23" s="142" t="s">
        <v>133</v>
      </c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</row>
    <row r="24" spans="1:60" ht="24" outlineLevel="1">
      <c r="A24" s="157">
        <v>6</v>
      </c>
      <c r="B24" s="158" t="s">
        <v>140</v>
      </c>
      <c r="C24" s="169" t="s">
        <v>141</v>
      </c>
      <c r="D24" s="159" t="s">
        <v>142</v>
      </c>
      <c r="E24" s="160">
        <v>2</v>
      </c>
      <c r="F24" s="175"/>
      <c r="G24" s="161">
        <f>ROUND(E24*F24,2)</f>
        <v>0</v>
      </c>
      <c r="H24" s="147">
        <v>0</v>
      </c>
      <c r="I24" s="147">
        <f>ROUND(E24*H24,2)</f>
        <v>0</v>
      </c>
      <c r="J24" s="147">
        <v>23.6</v>
      </c>
      <c r="K24" s="147">
        <f>ROUND(E24*J24,2)</f>
        <v>47.2</v>
      </c>
      <c r="L24" s="147">
        <v>21</v>
      </c>
      <c r="M24" s="147">
        <f>G24*(1+L24/100)</f>
        <v>0</v>
      </c>
      <c r="N24" s="147">
        <v>0</v>
      </c>
      <c r="O24" s="147">
        <f>ROUND(E24*N24,2)</f>
        <v>0</v>
      </c>
      <c r="P24" s="147">
        <v>0</v>
      </c>
      <c r="Q24" s="147">
        <f>ROUND(E24*P24,2)</f>
        <v>0</v>
      </c>
      <c r="R24" s="147"/>
      <c r="S24" s="147" t="s">
        <v>131</v>
      </c>
      <c r="T24" s="147" t="s">
        <v>131</v>
      </c>
      <c r="U24" s="147">
        <v>4.3099999999999999E-2</v>
      </c>
      <c r="V24" s="147">
        <f>ROUND(E24*U24,2)</f>
        <v>0.09</v>
      </c>
      <c r="W24" s="147"/>
      <c r="X24" s="147" t="s">
        <v>118</v>
      </c>
      <c r="Y24" s="142"/>
      <c r="Z24" s="142"/>
      <c r="AA24" s="142"/>
      <c r="AB24" s="142"/>
      <c r="AC24" s="142"/>
      <c r="AD24" s="142"/>
      <c r="AE24" s="142"/>
      <c r="AF24" s="142"/>
      <c r="AG24" s="142" t="s">
        <v>119</v>
      </c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</row>
    <row r="25" spans="1:60" ht="36" outlineLevel="1">
      <c r="A25" s="145"/>
      <c r="B25" s="146"/>
      <c r="C25" s="248" t="s">
        <v>143</v>
      </c>
      <c r="D25" s="249"/>
      <c r="E25" s="249"/>
      <c r="F25" s="249"/>
      <c r="G25" s="249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2"/>
      <c r="Z25" s="142"/>
      <c r="AA25" s="142"/>
      <c r="AB25" s="142"/>
      <c r="AC25" s="142"/>
      <c r="AD25" s="142"/>
      <c r="AE25" s="142"/>
      <c r="AF25" s="142"/>
      <c r="AG25" s="142" t="s">
        <v>133</v>
      </c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62" t="str">
        <f>C25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25" s="142"/>
      <c r="BC25" s="142"/>
      <c r="BD25" s="142"/>
      <c r="BE25" s="142"/>
      <c r="BF25" s="142"/>
      <c r="BG25" s="142"/>
      <c r="BH25" s="142"/>
    </row>
    <row r="26" spans="1:60" ht="24" outlineLevel="1">
      <c r="A26" s="157">
        <v>7</v>
      </c>
      <c r="B26" s="158" t="s">
        <v>144</v>
      </c>
      <c r="C26" s="169" t="s">
        <v>145</v>
      </c>
      <c r="D26" s="159" t="s">
        <v>142</v>
      </c>
      <c r="E26" s="160">
        <v>779.10299999999995</v>
      </c>
      <c r="F26" s="175"/>
      <c r="G26" s="161">
        <f>ROUND(E26*F26,2)</f>
        <v>0</v>
      </c>
      <c r="H26" s="147">
        <v>0</v>
      </c>
      <c r="I26" s="147">
        <f>ROUND(E26*H26,2)</f>
        <v>0</v>
      </c>
      <c r="J26" s="147">
        <v>37.700000000000003</v>
      </c>
      <c r="K26" s="147">
        <f>ROUND(E26*J26,2)</f>
        <v>29372.18</v>
      </c>
      <c r="L26" s="147">
        <v>21</v>
      </c>
      <c r="M26" s="147">
        <f>G26*(1+L26/100)</f>
        <v>0</v>
      </c>
      <c r="N26" s="147">
        <v>0</v>
      </c>
      <c r="O26" s="147">
        <f>ROUND(E26*N26,2)</f>
        <v>0</v>
      </c>
      <c r="P26" s="147">
        <v>0</v>
      </c>
      <c r="Q26" s="147">
        <f>ROUND(E26*P26,2)</f>
        <v>0</v>
      </c>
      <c r="R26" s="147"/>
      <c r="S26" s="147" t="s">
        <v>131</v>
      </c>
      <c r="T26" s="147" t="s">
        <v>131</v>
      </c>
      <c r="U26" s="147">
        <v>5.8000000000000003E-2</v>
      </c>
      <c r="V26" s="147">
        <f>ROUND(E26*U26,2)</f>
        <v>45.19</v>
      </c>
      <c r="W26" s="147"/>
      <c r="X26" s="147" t="s">
        <v>118</v>
      </c>
      <c r="Y26" s="142"/>
      <c r="Z26" s="142"/>
      <c r="AA26" s="142"/>
      <c r="AB26" s="142"/>
      <c r="AC26" s="142"/>
      <c r="AD26" s="142"/>
      <c r="AE26" s="142"/>
      <c r="AF26" s="142"/>
      <c r="AG26" s="142" t="s">
        <v>119</v>
      </c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</row>
    <row r="27" spans="1:60" outlineLevel="1">
      <c r="A27" s="145"/>
      <c r="B27" s="146"/>
      <c r="C27" s="248" t="s">
        <v>146</v>
      </c>
      <c r="D27" s="249"/>
      <c r="E27" s="249"/>
      <c r="F27" s="249"/>
      <c r="G27" s="249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2"/>
      <c r="Z27" s="142"/>
      <c r="AA27" s="142"/>
      <c r="AB27" s="142"/>
      <c r="AC27" s="142"/>
      <c r="AD27" s="142"/>
      <c r="AE27" s="142"/>
      <c r="AF27" s="142"/>
      <c r="AG27" s="142" t="s">
        <v>133</v>
      </c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</row>
    <row r="28" spans="1:60" ht="24" outlineLevel="1">
      <c r="A28" s="157">
        <v>8</v>
      </c>
      <c r="B28" s="158" t="s">
        <v>144</v>
      </c>
      <c r="C28" s="169" t="s">
        <v>145</v>
      </c>
      <c r="D28" s="159" t="s">
        <v>142</v>
      </c>
      <c r="E28" s="160">
        <v>481.5</v>
      </c>
      <c r="F28" s="175"/>
      <c r="G28" s="161">
        <f>ROUND(E28*F28,2)</f>
        <v>0</v>
      </c>
      <c r="H28" s="147">
        <v>0</v>
      </c>
      <c r="I28" s="147">
        <f>ROUND(E28*H28,2)</f>
        <v>0</v>
      </c>
      <c r="J28" s="147">
        <v>37.700000000000003</v>
      </c>
      <c r="K28" s="147">
        <f>ROUND(E28*J28,2)</f>
        <v>18152.55</v>
      </c>
      <c r="L28" s="147">
        <v>21</v>
      </c>
      <c r="M28" s="147">
        <f>G28*(1+L28/100)</f>
        <v>0</v>
      </c>
      <c r="N28" s="147">
        <v>0</v>
      </c>
      <c r="O28" s="147">
        <f>ROUND(E28*N28,2)</f>
        <v>0</v>
      </c>
      <c r="P28" s="147">
        <v>0</v>
      </c>
      <c r="Q28" s="147">
        <f>ROUND(E28*P28,2)</f>
        <v>0</v>
      </c>
      <c r="R28" s="147"/>
      <c r="S28" s="147" t="s">
        <v>131</v>
      </c>
      <c r="T28" s="147" t="s">
        <v>131</v>
      </c>
      <c r="U28" s="147">
        <v>5.8000000000000003E-2</v>
      </c>
      <c r="V28" s="147">
        <f>ROUND(E28*U28,2)</f>
        <v>27.93</v>
      </c>
      <c r="W28" s="147"/>
      <c r="X28" s="147" t="s">
        <v>118</v>
      </c>
      <c r="Y28" s="142"/>
      <c r="Z28" s="142"/>
      <c r="AA28" s="142"/>
      <c r="AB28" s="142"/>
      <c r="AC28" s="142"/>
      <c r="AD28" s="142"/>
      <c r="AE28" s="142"/>
      <c r="AF28" s="142"/>
      <c r="AG28" s="142" t="s">
        <v>119</v>
      </c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</row>
    <row r="29" spans="1:60" outlineLevel="1">
      <c r="A29" s="145"/>
      <c r="B29" s="146"/>
      <c r="C29" s="248" t="s">
        <v>146</v>
      </c>
      <c r="D29" s="249"/>
      <c r="E29" s="249"/>
      <c r="F29" s="249"/>
      <c r="G29" s="249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2"/>
      <c r="Z29" s="142"/>
      <c r="AA29" s="142"/>
      <c r="AB29" s="142"/>
      <c r="AC29" s="142"/>
      <c r="AD29" s="142"/>
      <c r="AE29" s="142"/>
      <c r="AF29" s="142"/>
      <c r="AG29" s="142" t="s">
        <v>133</v>
      </c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</row>
    <row r="30" spans="1:60" ht="24" outlineLevel="1">
      <c r="A30" s="163">
        <v>9</v>
      </c>
      <c r="B30" s="164" t="s">
        <v>147</v>
      </c>
      <c r="C30" s="171" t="s">
        <v>148</v>
      </c>
      <c r="D30" s="165" t="s">
        <v>130</v>
      </c>
      <c r="E30" s="166">
        <v>1605</v>
      </c>
      <c r="F30" s="174"/>
      <c r="G30" s="167">
        <f>ROUND(E30*F30,2)</f>
        <v>0</v>
      </c>
      <c r="H30" s="147">
        <v>0</v>
      </c>
      <c r="I30" s="147">
        <f>ROUND(E30*H30,2)</f>
        <v>0</v>
      </c>
      <c r="J30" s="147">
        <v>45.7</v>
      </c>
      <c r="K30" s="147">
        <f>ROUND(E30*J30,2)</f>
        <v>73348.5</v>
      </c>
      <c r="L30" s="147">
        <v>21</v>
      </c>
      <c r="M30" s="147">
        <f>G30*(1+L30/100)</f>
        <v>0</v>
      </c>
      <c r="N30" s="147">
        <v>0</v>
      </c>
      <c r="O30" s="147">
        <f>ROUND(E30*N30,2)</f>
        <v>0</v>
      </c>
      <c r="P30" s="147">
        <v>0.22</v>
      </c>
      <c r="Q30" s="147">
        <f>ROUND(E30*P30,2)</f>
        <v>353.1</v>
      </c>
      <c r="R30" s="147"/>
      <c r="S30" s="147" t="s">
        <v>131</v>
      </c>
      <c r="T30" s="147" t="s">
        <v>131</v>
      </c>
      <c r="U30" s="147">
        <v>7.0000000000000007E-2</v>
      </c>
      <c r="V30" s="147">
        <f>ROUND(E30*U30,2)</f>
        <v>112.35</v>
      </c>
      <c r="W30" s="147"/>
      <c r="X30" s="147" t="s">
        <v>118</v>
      </c>
      <c r="Y30" s="142"/>
      <c r="Z30" s="142"/>
      <c r="AA30" s="142"/>
      <c r="AB30" s="142"/>
      <c r="AC30" s="142"/>
      <c r="AD30" s="142"/>
      <c r="AE30" s="142"/>
      <c r="AF30" s="142"/>
      <c r="AG30" s="142" t="s">
        <v>119</v>
      </c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</row>
    <row r="31" spans="1:60" outlineLevel="1">
      <c r="A31" s="157">
        <v>10</v>
      </c>
      <c r="B31" s="158" t="s">
        <v>149</v>
      </c>
      <c r="C31" s="169" t="s">
        <v>150</v>
      </c>
      <c r="D31" s="159" t="s">
        <v>130</v>
      </c>
      <c r="E31" s="160">
        <v>150</v>
      </c>
      <c r="F31" s="175"/>
      <c r="G31" s="161">
        <f>ROUND(E31*F31,2)</f>
        <v>0</v>
      </c>
      <c r="H31" s="147">
        <v>0</v>
      </c>
      <c r="I31" s="147">
        <f>ROUND(E31*H31,2)</f>
        <v>0</v>
      </c>
      <c r="J31" s="147">
        <v>60</v>
      </c>
      <c r="K31" s="147">
        <f>ROUND(E31*J31,2)</f>
        <v>9000</v>
      </c>
      <c r="L31" s="147">
        <v>21</v>
      </c>
      <c r="M31" s="147">
        <f>G31*(1+L31/100)</f>
        <v>0</v>
      </c>
      <c r="N31" s="147">
        <v>0</v>
      </c>
      <c r="O31" s="147">
        <f>ROUND(E31*N31,2)</f>
        <v>0</v>
      </c>
      <c r="P31" s="147">
        <v>0.35499999999999998</v>
      </c>
      <c r="Q31" s="147">
        <f>ROUND(E31*P31,2)</f>
        <v>53.25</v>
      </c>
      <c r="R31" s="147"/>
      <c r="S31" s="147" t="s">
        <v>131</v>
      </c>
      <c r="T31" s="147" t="s">
        <v>131</v>
      </c>
      <c r="U31" s="147">
        <v>6.2E-2</v>
      </c>
      <c r="V31" s="147">
        <f>ROUND(E31*U31,2)</f>
        <v>9.3000000000000007</v>
      </c>
      <c r="W31" s="147"/>
      <c r="X31" s="147" t="s">
        <v>118</v>
      </c>
      <c r="Y31" s="142"/>
      <c r="Z31" s="142"/>
      <c r="AA31" s="142"/>
      <c r="AB31" s="142"/>
      <c r="AC31" s="142"/>
      <c r="AD31" s="142"/>
      <c r="AE31" s="142"/>
      <c r="AF31" s="142"/>
      <c r="AG31" s="142" t="s">
        <v>119</v>
      </c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</row>
    <row r="32" spans="1:60" outlineLevel="1">
      <c r="A32" s="145"/>
      <c r="B32" s="146"/>
      <c r="C32" s="248" t="s">
        <v>151</v>
      </c>
      <c r="D32" s="249"/>
      <c r="E32" s="249"/>
      <c r="F32" s="249"/>
      <c r="G32" s="249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2"/>
      <c r="Z32" s="142"/>
      <c r="AA32" s="142"/>
      <c r="AB32" s="142"/>
      <c r="AC32" s="142"/>
      <c r="AD32" s="142"/>
      <c r="AE32" s="142"/>
      <c r="AF32" s="142"/>
      <c r="AG32" s="142" t="s">
        <v>133</v>
      </c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</row>
    <row r="33" spans="1:60" outlineLevel="1">
      <c r="A33" s="145"/>
      <c r="B33" s="146"/>
      <c r="C33" s="170" t="s">
        <v>152</v>
      </c>
      <c r="D33" s="148"/>
      <c r="E33" s="149">
        <v>150</v>
      </c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2"/>
      <c r="Z33" s="142"/>
      <c r="AA33" s="142"/>
      <c r="AB33" s="142"/>
      <c r="AC33" s="142"/>
      <c r="AD33" s="142"/>
      <c r="AE33" s="142"/>
      <c r="AF33" s="142"/>
      <c r="AG33" s="142" t="s">
        <v>121</v>
      </c>
      <c r="AH33" s="142">
        <v>0</v>
      </c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</row>
    <row r="34" spans="1:60" ht="24" outlineLevel="1">
      <c r="A34" s="157">
        <v>11</v>
      </c>
      <c r="B34" s="158" t="s">
        <v>153</v>
      </c>
      <c r="C34" s="169" t="s">
        <v>154</v>
      </c>
      <c r="D34" s="159" t="s">
        <v>130</v>
      </c>
      <c r="E34" s="160">
        <v>168</v>
      </c>
      <c r="F34" s="175"/>
      <c r="G34" s="161">
        <f>ROUND(E34*F34,2)</f>
        <v>0</v>
      </c>
      <c r="H34" s="147">
        <v>0</v>
      </c>
      <c r="I34" s="147">
        <f>ROUND(E34*H34,2)</f>
        <v>0</v>
      </c>
      <c r="J34" s="147">
        <v>64.3</v>
      </c>
      <c r="K34" s="147">
        <f>ROUND(E34*J34,2)</f>
        <v>10802.4</v>
      </c>
      <c r="L34" s="147">
        <v>21</v>
      </c>
      <c r="M34" s="147">
        <f>G34*(1+L34/100)</f>
        <v>0</v>
      </c>
      <c r="N34" s="147">
        <v>0</v>
      </c>
      <c r="O34" s="147">
        <f>ROUND(E34*N34,2)</f>
        <v>0</v>
      </c>
      <c r="P34" s="147">
        <v>0</v>
      </c>
      <c r="Q34" s="147">
        <f>ROUND(E34*P34,2)</f>
        <v>0</v>
      </c>
      <c r="R34" s="147"/>
      <c r="S34" s="147" t="s">
        <v>131</v>
      </c>
      <c r="T34" s="147" t="s">
        <v>131</v>
      </c>
      <c r="U34" s="147">
        <v>0.17199999999999999</v>
      </c>
      <c r="V34" s="147">
        <f>ROUND(E34*U34,2)</f>
        <v>28.9</v>
      </c>
      <c r="W34" s="147"/>
      <c r="X34" s="147" t="s">
        <v>118</v>
      </c>
      <c r="Y34" s="142"/>
      <c r="Z34" s="142"/>
      <c r="AA34" s="142"/>
      <c r="AB34" s="142"/>
      <c r="AC34" s="142"/>
      <c r="AD34" s="142"/>
      <c r="AE34" s="142"/>
      <c r="AF34" s="142"/>
      <c r="AG34" s="142" t="s">
        <v>119</v>
      </c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</row>
    <row r="35" spans="1:60" ht="24" outlineLevel="1">
      <c r="A35" s="145"/>
      <c r="B35" s="146"/>
      <c r="C35" s="248" t="s">
        <v>155</v>
      </c>
      <c r="D35" s="249"/>
      <c r="E35" s="249"/>
      <c r="F35" s="249"/>
      <c r="G35" s="249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2"/>
      <c r="Z35" s="142"/>
      <c r="AA35" s="142"/>
      <c r="AB35" s="142"/>
      <c r="AC35" s="142"/>
      <c r="AD35" s="142"/>
      <c r="AE35" s="142"/>
      <c r="AF35" s="142"/>
      <c r="AG35" s="142" t="s">
        <v>133</v>
      </c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62" t="str">
        <f>C35</f>
        <v>s odstraněním kořenů a s případným nutným odklizením křovin a stromů na hromady na vzdálenost do 50 m nebo s naložením na dopravní prostředek, do sklonu terénu 1 : 5,</v>
      </c>
      <c r="BB35" s="142"/>
      <c r="BC35" s="142"/>
      <c r="BD35" s="142"/>
      <c r="BE35" s="142"/>
      <c r="BF35" s="142"/>
      <c r="BG35" s="142"/>
      <c r="BH35" s="142"/>
    </row>
    <row r="36" spans="1:60" outlineLevel="1">
      <c r="A36" s="145"/>
      <c r="B36" s="146"/>
      <c r="C36" s="170" t="s">
        <v>156</v>
      </c>
      <c r="D36" s="148"/>
      <c r="E36" s="149">
        <v>168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2"/>
      <c r="Z36" s="142"/>
      <c r="AA36" s="142"/>
      <c r="AB36" s="142"/>
      <c r="AC36" s="142"/>
      <c r="AD36" s="142"/>
      <c r="AE36" s="142"/>
      <c r="AF36" s="142"/>
      <c r="AG36" s="142" t="s">
        <v>121</v>
      </c>
      <c r="AH36" s="142">
        <v>0</v>
      </c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</row>
    <row r="37" spans="1:60" ht="24" outlineLevel="1">
      <c r="A37" s="157">
        <v>12</v>
      </c>
      <c r="B37" s="158" t="s">
        <v>157</v>
      </c>
      <c r="C37" s="169" t="s">
        <v>158</v>
      </c>
      <c r="D37" s="159" t="s">
        <v>142</v>
      </c>
      <c r="E37" s="160">
        <v>481.5</v>
      </c>
      <c r="F37" s="175"/>
      <c r="G37" s="161">
        <f>ROUND(E37*F37,2)</f>
        <v>0</v>
      </c>
      <c r="H37" s="147">
        <v>0</v>
      </c>
      <c r="I37" s="147">
        <f>ROUND(E37*H37,2)</f>
        <v>0</v>
      </c>
      <c r="J37" s="147">
        <v>67.099999999999994</v>
      </c>
      <c r="K37" s="147">
        <f>ROUND(E37*J37,2)</f>
        <v>32308.65</v>
      </c>
      <c r="L37" s="147">
        <v>21</v>
      </c>
      <c r="M37" s="147">
        <f>G37*(1+L37/100)</f>
        <v>0</v>
      </c>
      <c r="N37" s="147">
        <v>0</v>
      </c>
      <c r="O37" s="147">
        <f>ROUND(E37*N37,2)</f>
        <v>0</v>
      </c>
      <c r="P37" s="147">
        <v>0</v>
      </c>
      <c r="Q37" s="147">
        <f>ROUND(E37*P37,2)</f>
        <v>0</v>
      </c>
      <c r="R37" s="147"/>
      <c r="S37" s="147" t="s">
        <v>131</v>
      </c>
      <c r="T37" s="147" t="s">
        <v>131</v>
      </c>
      <c r="U37" s="147">
        <v>5.2999999999999999E-2</v>
      </c>
      <c r="V37" s="147">
        <f>ROUND(E37*U37,2)</f>
        <v>25.52</v>
      </c>
      <c r="W37" s="147"/>
      <c r="X37" s="147" t="s">
        <v>118</v>
      </c>
      <c r="Y37" s="142"/>
      <c r="Z37" s="142"/>
      <c r="AA37" s="142"/>
      <c r="AB37" s="142"/>
      <c r="AC37" s="142"/>
      <c r="AD37" s="142"/>
      <c r="AE37" s="142"/>
      <c r="AF37" s="142"/>
      <c r="AG37" s="142" t="s">
        <v>119</v>
      </c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</row>
    <row r="38" spans="1:60" outlineLevel="1">
      <c r="A38" s="145"/>
      <c r="B38" s="146"/>
      <c r="C38" s="170" t="s">
        <v>159</v>
      </c>
      <c r="D38" s="148"/>
      <c r="E38" s="149">
        <v>481.5</v>
      </c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2"/>
      <c r="Z38" s="142"/>
      <c r="AA38" s="142"/>
      <c r="AB38" s="142"/>
      <c r="AC38" s="142"/>
      <c r="AD38" s="142"/>
      <c r="AE38" s="142"/>
      <c r="AF38" s="142"/>
      <c r="AG38" s="142" t="s">
        <v>121</v>
      </c>
      <c r="AH38" s="142">
        <v>0</v>
      </c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</row>
    <row r="39" spans="1:60" ht="24" outlineLevel="1">
      <c r="A39" s="157">
        <v>13</v>
      </c>
      <c r="B39" s="158" t="s">
        <v>157</v>
      </c>
      <c r="C39" s="169" t="s">
        <v>158</v>
      </c>
      <c r="D39" s="159" t="s">
        <v>142</v>
      </c>
      <c r="E39" s="160">
        <v>1136.769</v>
      </c>
      <c r="F39" s="175"/>
      <c r="G39" s="161">
        <f>ROUND(E39*F39,2)</f>
        <v>0</v>
      </c>
      <c r="H39" s="147">
        <v>0</v>
      </c>
      <c r="I39" s="147">
        <f>ROUND(E39*H39,2)</f>
        <v>0</v>
      </c>
      <c r="J39" s="147">
        <v>67.099999999999994</v>
      </c>
      <c r="K39" s="147">
        <f>ROUND(E39*J39,2)</f>
        <v>76277.2</v>
      </c>
      <c r="L39" s="147">
        <v>21</v>
      </c>
      <c r="M39" s="147">
        <f>G39*(1+L39/100)</f>
        <v>0</v>
      </c>
      <c r="N39" s="147">
        <v>0</v>
      </c>
      <c r="O39" s="147">
        <f>ROUND(E39*N39,2)</f>
        <v>0</v>
      </c>
      <c r="P39" s="147">
        <v>0</v>
      </c>
      <c r="Q39" s="147">
        <f>ROUND(E39*P39,2)</f>
        <v>0</v>
      </c>
      <c r="R39" s="147"/>
      <c r="S39" s="147" t="s">
        <v>131</v>
      </c>
      <c r="T39" s="147" t="s">
        <v>131</v>
      </c>
      <c r="U39" s="147">
        <v>5.2999999999999999E-2</v>
      </c>
      <c r="V39" s="147">
        <f>ROUND(E39*U39,2)</f>
        <v>60.25</v>
      </c>
      <c r="W39" s="147"/>
      <c r="X39" s="147" t="s">
        <v>118</v>
      </c>
      <c r="Y39" s="142"/>
      <c r="Z39" s="142"/>
      <c r="AA39" s="142"/>
      <c r="AB39" s="142"/>
      <c r="AC39" s="142"/>
      <c r="AD39" s="142"/>
      <c r="AE39" s="142"/>
      <c r="AF39" s="142"/>
      <c r="AG39" s="142" t="s">
        <v>119</v>
      </c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</row>
    <row r="40" spans="1:60" outlineLevel="1">
      <c r="A40" s="145"/>
      <c r="B40" s="146"/>
      <c r="C40" s="170" t="s">
        <v>160</v>
      </c>
      <c r="D40" s="148"/>
      <c r="E40" s="149">
        <v>1136.77</v>
      </c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2"/>
      <c r="Z40" s="142"/>
      <c r="AA40" s="142"/>
      <c r="AB40" s="142"/>
      <c r="AC40" s="142"/>
      <c r="AD40" s="142"/>
      <c r="AE40" s="142"/>
      <c r="AF40" s="142"/>
      <c r="AG40" s="142" t="s">
        <v>121</v>
      </c>
      <c r="AH40" s="142">
        <v>0</v>
      </c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</row>
    <row r="41" spans="1:60" ht="24" outlineLevel="1">
      <c r="A41" s="157">
        <v>14</v>
      </c>
      <c r="B41" s="158" t="s">
        <v>161</v>
      </c>
      <c r="C41" s="169" t="s">
        <v>162</v>
      </c>
      <c r="D41" s="159" t="s">
        <v>142</v>
      </c>
      <c r="E41" s="160">
        <v>779.10299999999995</v>
      </c>
      <c r="F41" s="175"/>
      <c r="G41" s="161">
        <f>ROUND(E41*F41,2)</f>
        <v>0</v>
      </c>
      <c r="H41" s="147">
        <v>0</v>
      </c>
      <c r="I41" s="147">
        <f>ROUND(E41*H41,2)</f>
        <v>0</v>
      </c>
      <c r="J41" s="147">
        <v>72.2</v>
      </c>
      <c r="K41" s="147">
        <f>ROUND(E41*J41,2)</f>
        <v>56251.24</v>
      </c>
      <c r="L41" s="147">
        <v>21</v>
      </c>
      <c r="M41" s="147">
        <f>G41*(1+L41/100)</f>
        <v>0</v>
      </c>
      <c r="N41" s="147">
        <v>0</v>
      </c>
      <c r="O41" s="147">
        <f>ROUND(E41*N41,2)</f>
        <v>0</v>
      </c>
      <c r="P41" s="147">
        <v>0</v>
      </c>
      <c r="Q41" s="147">
        <f>ROUND(E41*P41,2)</f>
        <v>0</v>
      </c>
      <c r="R41" s="147"/>
      <c r="S41" s="147" t="s">
        <v>131</v>
      </c>
      <c r="T41" s="147" t="s">
        <v>131</v>
      </c>
      <c r="U41" s="147">
        <v>0.11700000000000001</v>
      </c>
      <c r="V41" s="147">
        <f>ROUND(E41*U41,2)</f>
        <v>91.16</v>
      </c>
      <c r="W41" s="147"/>
      <c r="X41" s="147" t="s">
        <v>118</v>
      </c>
      <c r="Y41" s="142"/>
      <c r="Z41" s="142"/>
      <c r="AA41" s="142"/>
      <c r="AB41" s="142"/>
      <c r="AC41" s="142"/>
      <c r="AD41" s="142"/>
      <c r="AE41" s="142"/>
      <c r="AF41" s="142"/>
      <c r="AG41" s="142" t="s">
        <v>119</v>
      </c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</row>
    <row r="42" spans="1:60" outlineLevel="1">
      <c r="A42" s="145"/>
      <c r="B42" s="146"/>
      <c r="C42" s="248" t="s">
        <v>146</v>
      </c>
      <c r="D42" s="249"/>
      <c r="E42" s="249"/>
      <c r="F42" s="249"/>
      <c r="G42" s="249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2"/>
      <c r="Z42" s="142"/>
      <c r="AA42" s="142"/>
      <c r="AB42" s="142"/>
      <c r="AC42" s="142"/>
      <c r="AD42" s="142"/>
      <c r="AE42" s="142"/>
      <c r="AF42" s="142"/>
      <c r="AG42" s="142" t="s">
        <v>133</v>
      </c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</row>
    <row r="43" spans="1:60" outlineLevel="1">
      <c r="A43" s="145"/>
      <c r="B43" s="146"/>
      <c r="C43" s="170" t="s">
        <v>163</v>
      </c>
      <c r="D43" s="148"/>
      <c r="E43" s="149">
        <v>79.13</v>
      </c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2"/>
      <c r="Z43" s="142"/>
      <c r="AA43" s="142"/>
      <c r="AB43" s="142"/>
      <c r="AC43" s="142"/>
      <c r="AD43" s="142"/>
      <c r="AE43" s="142"/>
      <c r="AF43" s="142"/>
      <c r="AG43" s="142" t="s">
        <v>121</v>
      </c>
      <c r="AH43" s="142">
        <v>0</v>
      </c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</row>
    <row r="44" spans="1:60" outlineLevel="1">
      <c r="A44" s="145"/>
      <c r="B44" s="146"/>
      <c r="C44" s="170" t="s">
        <v>164</v>
      </c>
      <c r="D44" s="148"/>
      <c r="E44" s="149">
        <v>10.39</v>
      </c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2"/>
      <c r="Z44" s="142"/>
      <c r="AA44" s="142"/>
      <c r="AB44" s="142"/>
      <c r="AC44" s="142"/>
      <c r="AD44" s="142"/>
      <c r="AE44" s="142"/>
      <c r="AF44" s="142"/>
      <c r="AG44" s="142" t="s">
        <v>121</v>
      </c>
      <c r="AH44" s="142">
        <v>0</v>
      </c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</row>
    <row r="45" spans="1:60" outlineLevel="1">
      <c r="A45" s="145"/>
      <c r="B45" s="146"/>
      <c r="C45" s="170" t="s">
        <v>165</v>
      </c>
      <c r="D45" s="148"/>
      <c r="E45" s="149">
        <v>465</v>
      </c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2"/>
      <c r="Z45" s="142"/>
      <c r="AA45" s="142"/>
      <c r="AB45" s="142"/>
      <c r="AC45" s="142"/>
      <c r="AD45" s="142"/>
      <c r="AE45" s="142"/>
      <c r="AF45" s="142"/>
      <c r="AG45" s="142" t="s">
        <v>121</v>
      </c>
      <c r="AH45" s="142">
        <v>0</v>
      </c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</row>
    <row r="46" spans="1:60" outlineLevel="1">
      <c r="A46" s="145"/>
      <c r="B46" s="146"/>
      <c r="C46" s="170" t="s">
        <v>166</v>
      </c>
      <c r="D46" s="148"/>
      <c r="E46" s="149">
        <v>224.58</v>
      </c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2"/>
      <c r="Z46" s="142"/>
      <c r="AA46" s="142"/>
      <c r="AB46" s="142"/>
      <c r="AC46" s="142"/>
      <c r="AD46" s="142"/>
      <c r="AE46" s="142"/>
      <c r="AF46" s="142"/>
      <c r="AG46" s="142" t="s">
        <v>121</v>
      </c>
      <c r="AH46" s="142">
        <v>0</v>
      </c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</row>
    <row r="47" spans="1:60" ht="24" outlineLevel="1">
      <c r="A47" s="157">
        <v>15</v>
      </c>
      <c r="B47" s="158" t="s">
        <v>167</v>
      </c>
      <c r="C47" s="169" t="s">
        <v>168</v>
      </c>
      <c r="D47" s="159" t="s">
        <v>142</v>
      </c>
      <c r="E47" s="160">
        <v>10.395</v>
      </c>
      <c r="F47" s="175"/>
      <c r="G47" s="161">
        <f>ROUND(E47*F47,2)</f>
        <v>0</v>
      </c>
      <c r="H47" s="147">
        <v>0</v>
      </c>
      <c r="I47" s="147">
        <f>ROUND(E47*H47,2)</f>
        <v>0</v>
      </c>
      <c r="J47" s="147">
        <v>80.900000000000006</v>
      </c>
      <c r="K47" s="147">
        <f>ROUND(E47*J47,2)</f>
        <v>840.96</v>
      </c>
      <c r="L47" s="147">
        <v>21</v>
      </c>
      <c r="M47" s="147">
        <f>G47*(1+L47/100)</f>
        <v>0</v>
      </c>
      <c r="N47" s="147">
        <v>0</v>
      </c>
      <c r="O47" s="147">
        <f>ROUND(E47*N47,2)</f>
        <v>0</v>
      </c>
      <c r="P47" s="147">
        <v>0</v>
      </c>
      <c r="Q47" s="147">
        <f>ROUND(E47*P47,2)</f>
        <v>0</v>
      </c>
      <c r="R47" s="147"/>
      <c r="S47" s="147" t="s">
        <v>131</v>
      </c>
      <c r="T47" s="147" t="s">
        <v>131</v>
      </c>
      <c r="U47" s="147">
        <v>0.13200000000000001</v>
      </c>
      <c r="V47" s="147">
        <f>ROUND(E47*U47,2)</f>
        <v>1.37</v>
      </c>
      <c r="W47" s="147"/>
      <c r="X47" s="147" t="s">
        <v>118</v>
      </c>
      <c r="Y47" s="142"/>
      <c r="Z47" s="142"/>
      <c r="AA47" s="142"/>
      <c r="AB47" s="142"/>
      <c r="AC47" s="142"/>
      <c r="AD47" s="142"/>
      <c r="AE47" s="142"/>
      <c r="AF47" s="142"/>
      <c r="AG47" s="142" t="s">
        <v>119</v>
      </c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</row>
    <row r="48" spans="1:60" outlineLevel="1">
      <c r="A48" s="145"/>
      <c r="B48" s="146"/>
      <c r="C48" s="248" t="s">
        <v>169</v>
      </c>
      <c r="D48" s="249"/>
      <c r="E48" s="249"/>
      <c r="F48" s="249"/>
      <c r="G48" s="249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2"/>
      <c r="Z48" s="142"/>
      <c r="AA48" s="142"/>
      <c r="AB48" s="142"/>
      <c r="AC48" s="142"/>
      <c r="AD48" s="142"/>
      <c r="AE48" s="142"/>
      <c r="AF48" s="142"/>
      <c r="AG48" s="142" t="s">
        <v>133</v>
      </c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</row>
    <row r="49" spans="1:60" outlineLevel="1">
      <c r="A49" s="145"/>
      <c r="B49" s="146"/>
      <c r="C49" s="239" t="s">
        <v>170</v>
      </c>
      <c r="D49" s="240"/>
      <c r="E49" s="240"/>
      <c r="F49" s="240"/>
      <c r="G49" s="240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2"/>
      <c r="Z49" s="142"/>
      <c r="AA49" s="142"/>
      <c r="AB49" s="142"/>
      <c r="AC49" s="142"/>
      <c r="AD49" s="142"/>
      <c r="AE49" s="142"/>
      <c r="AF49" s="142"/>
      <c r="AG49" s="142" t="s">
        <v>133</v>
      </c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</row>
    <row r="50" spans="1:60" outlineLevel="1">
      <c r="A50" s="145"/>
      <c r="B50" s="146"/>
      <c r="C50" s="170" t="s">
        <v>171</v>
      </c>
      <c r="D50" s="148"/>
      <c r="E50" s="149">
        <v>10.39</v>
      </c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2"/>
      <c r="Z50" s="142"/>
      <c r="AA50" s="142"/>
      <c r="AB50" s="142"/>
      <c r="AC50" s="142"/>
      <c r="AD50" s="142"/>
      <c r="AE50" s="142"/>
      <c r="AF50" s="142"/>
      <c r="AG50" s="142" t="s">
        <v>121</v>
      </c>
      <c r="AH50" s="142">
        <v>0</v>
      </c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</row>
    <row r="51" spans="1:60" ht="24" outlineLevel="1">
      <c r="A51" s="163">
        <v>16</v>
      </c>
      <c r="B51" s="164" t="s">
        <v>172</v>
      </c>
      <c r="C51" s="171" t="s">
        <v>173</v>
      </c>
      <c r="D51" s="165" t="s">
        <v>130</v>
      </c>
      <c r="E51" s="166">
        <v>1605</v>
      </c>
      <c r="F51" s="174"/>
      <c r="G51" s="167">
        <f>ROUND(E51*F51,2)</f>
        <v>0</v>
      </c>
      <c r="H51" s="147">
        <v>0</v>
      </c>
      <c r="I51" s="147">
        <f>ROUND(E51*H51,2)</f>
        <v>0</v>
      </c>
      <c r="J51" s="147">
        <v>86.1</v>
      </c>
      <c r="K51" s="147">
        <f>ROUND(E51*J51,2)</f>
        <v>138190.5</v>
      </c>
      <c r="L51" s="147">
        <v>21</v>
      </c>
      <c r="M51" s="147">
        <f>G51*(1+L51/100)</f>
        <v>0</v>
      </c>
      <c r="N51" s="147">
        <v>0</v>
      </c>
      <c r="O51" s="147">
        <f>ROUND(E51*N51,2)</f>
        <v>0</v>
      </c>
      <c r="P51" s="147">
        <v>0.88</v>
      </c>
      <c r="Q51" s="147">
        <f>ROUND(E51*P51,2)</f>
        <v>1412.4</v>
      </c>
      <c r="R51" s="147"/>
      <c r="S51" s="147" t="s">
        <v>131</v>
      </c>
      <c r="T51" s="147" t="s">
        <v>131</v>
      </c>
      <c r="U51" s="147">
        <v>0.14399999999999999</v>
      </c>
      <c r="V51" s="147">
        <f>ROUND(E51*U51,2)</f>
        <v>231.12</v>
      </c>
      <c r="W51" s="147"/>
      <c r="X51" s="147" t="s">
        <v>118</v>
      </c>
      <c r="Y51" s="142"/>
      <c r="Z51" s="142"/>
      <c r="AA51" s="142"/>
      <c r="AB51" s="142"/>
      <c r="AC51" s="142"/>
      <c r="AD51" s="142"/>
      <c r="AE51" s="142"/>
      <c r="AF51" s="142"/>
      <c r="AG51" s="142" t="s">
        <v>119</v>
      </c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</row>
    <row r="52" spans="1:60" outlineLevel="1">
      <c r="A52" s="157">
        <v>17</v>
      </c>
      <c r="B52" s="158" t="s">
        <v>174</v>
      </c>
      <c r="C52" s="169" t="s">
        <v>175</v>
      </c>
      <c r="D52" s="159" t="s">
        <v>176</v>
      </c>
      <c r="E52" s="160">
        <v>160</v>
      </c>
      <c r="F52" s="175"/>
      <c r="G52" s="161">
        <f>ROUND(E52*F52,2)</f>
        <v>0</v>
      </c>
      <c r="H52" s="147">
        <v>0</v>
      </c>
      <c r="I52" s="147">
        <f>ROUND(E52*H52,2)</f>
        <v>0</v>
      </c>
      <c r="J52" s="147">
        <v>113</v>
      </c>
      <c r="K52" s="147">
        <f>ROUND(E52*J52,2)</f>
        <v>18080</v>
      </c>
      <c r="L52" s="147">
        <v>21</v>
      </c>
      <c r="M52" s="147">
        <f>G52*(1+L52/100)</f>
        <v>0</v>
      </c>
      <c r="N52" s="147">
        <v>0</v>
      </c>
      <c r="O52" s="147">
        <f>ROUND(E52*N52,2)</f>
        <v>0</v>
      </c>
      <c r="P52" s="147">
        <v>0.22</v>
      </c>
      <c r="Q52" s="147">
        <f>ROUND(E52*P52,2)</f>
        <v>35.200000000000003</v>
      </c>
      <c r="R52" s="147"/>
      <c r="S52" s="147" t="s">
        <v>131</v>
      </c>
      <c r="T52" s="147" t="s">
        <v>131</v>
      </c>
      <c r="U52" s="147">
        <v>0.14299999999999999</v>
      </c>
      <c r="V52" s="147">
        <f>ROUND(E52*U52,2)</f>
        <v>22.88</v>
      </c>
      <c r="W52" s="147"/>
      <c r="X52" s="147" t="s">
        <v>118</v>
      </c>
      <c r="Y52" s="142"/>
      <c r="Z52" s="142"/>
      <c r="AA52" s="142"/>
      <c r="AB52" s="142"/>
      <c r="AC52" s="142"/>
      <c r="AD52" s="142"/>
      <c r="AE52" s="142"/>
      <c r="AF52" s="142"/>
      <c r="AG52" s="142" t="s">
        <v>119</v>
      </c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</row>
    <row r="53" spans="1:60" outlineLevel="1">
      <c r="A53" s="145"/>
      <c r="B53" s="146"/>
      <c r="C53" s="248" t="s">
        <v>177</v>
      </c>
      <c r="D53" s="249"/>
      <c r="E53" s="249"/>
      <c r="F53" s="249"/>
      <c r="G53" s="249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2"/>
      <c r="Z53" s="142"/>
      <c r="AA53" s="142"/>
      <c r="AB53" s="142"/>
      <c r="AC53" s="142"/>
      <c r="AD53" s="142"/>
      <c r="AE53" s="142"/>
      <c r="AF53" s="142"/>
      <c r="AG53" s="142" t="s">
        <v>133</v>
      </c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62" t="str">
        <f>C53</f>
        <v>s vybouráním lože, s přemístěním hmot na skládku na vzdálenost do 3 m nebo naložením na dopravní prostředek</v>
      </c>
      <c r="BB53" s="142"/>
      <c r="BC53" s="142"/>
      <c r="BD53" s="142"/>
      <c r="BE53" s="142"/>
      <c r="BF53" s="142"/>
      <c r="BG53" s="142"/>
      <c r="BH53" s="142"/>
    </row>
    <row r="54" spans="1:60" ht="24" outlineLevel="1">
      <c r="A54" s="157">
        <v>18</v>
      </c>
      <c r="B54" s="158" t="s">
        <v>178</v>
      </c>
      <c r="C54" s="169" t="s">
        <v>179</v>
      </c>
      <c r="D54" s="159" t="s">
        <v>142</v>
      </c>
      <c r="E54" s="160">
        <v>596.83199999999999</v>
      </c>
      <c r="F54" s="175"/>
      <c r="G54" s="161">
        <f>ROUND(E54*F54,2)</f>
        <v>0</v>
      </c>
      <c r="H54" s="147">
        <v>0</v>
      </c>
      <c r="I54" s="147">
        <f>ROUND(E54*H54,2)</f>
        <v>0</v>
      </c>
      <c r="J54" s="147">
        <v>115</v>
      </c>
      <c r="K54" s="147">
        <f>ROUND(E54*J54,2)</f>
        <v>68635.679999999993</v>
      </c>
      <c r="L54" s="147">
        <v>21</v>
      </c>
      <c r="M54" s="147">
        <f>G54*(1+L54/100)</f>
        <v>0</v>
      </c>
      <c r="N54" s="147">
        <v>0</v>
      </c>
      <c r="O54" s="147">
        <f>ROUND(E54*N54,2)</f>
        <v>0</v>
      </c>
      <c r="P54" s="147">
        <v>0</v>
      </c>
      <c r="Q54" s="147">
        <f>ROUND(E54*P54,2)</f>
        <v>0</v>
      </c>
      <c r="R54" s="147"/>
      <c r="S54" s="147" t="s">
        <v>131</v>
      </c>
      <c r="T54" s="147" t="s">
        <v>131</v>
      </c>
      <c r="U54" s="147">
        <v>0.187</v>
      </c>
      <c r="V54" s="147">
        <f>ROUND(E54*U54,2)</f>
        <v>111.61</v>
      </c>
      <c r="W54" s="147"/>
      <c r="X54" s="147" t="s">
        <v>118</v>
      </c>
      <c r="Y54" s="142"/>
      <c r="Z54" s="142"/>
      <c r="AA54" s="142"/>
      <c r="AB54" s="142"/>
      <c r="AC54" s="142"/>
      <c r="AD54" s="142"/>
      <c r="AE54" s="142"/>
      <c r="AF54" s="142"/>
      <c r="AG54" s="142" t="s">
        <v>119</v>
      </c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</row>
    <row r="55" spans="1:60" outlineLevel="1">
      <c r="A55" s="145"/>
      <c r="B55" s="146"/>
      <c r="C55" s="248" t="s">
        <v>146</v>
      </c>
      <c r="D55" s="249"/>
      <c r="E55" s="249"/>
      <c r="F55" s="249"/>
      <c r="G55" s="249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2"/>
      <c r="Z55" s="142"/>
      <c r="AA55" s="142"/>
      <c r="AB55" s="142"/>
      <c r="AC55" s="142"/>
      <c r="AD55" s="142"/>
      <c r="AE55" s="142"/>
      <c r="AF55" s="142"/>
      <c r="AG55" s="142" t="s">
        <v>133</v>
      </c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</row>
    <row r="56" spans="1:60" outlineLevel="1">
      <c r="A56" s="145"/>
      <c r="B56" s="146"/>
      <c r="C56" s="170" t="s">
        <v>180</v>
      </c>
      <c r="D56" s="148"/>
      <c r="E56" s="149">
        <v>596.83000000000004</v>
      </c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2"/>
      <c r="Z56" s="142"/>
      <c r="AA56" s="142"/>
      <c r="AB56" s="142"/>
      <c r="AC56" s="142"/>
      <c r="AD56" s="142"/>
      <c r="AE56" s="142"/>
      <c r="AF56" s="142"/>
      <c r="AG56" s="142" t="s">
        <v>121</v>
      </c>
      <c r="AH56" s="142">
        <v>0</v>
      </c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</row>
    <row r="57" spans="1:60" ht="24" outlineLevel="1">
      <c r="A57" s="157">
        <v>19</v>
      </c>
      <c r="B57" s="158" t="s">
        <v>181</v>
      </c>
      <c r="C57" s="169" t="s">
        <v>182</v>
      </c>
      <c r="D57" s="159" t="s">
        <v>130</v>
      </c>
      <c r="E57" s="160">
        <v>1446.886</v>
      </c>
      <c r="F57" s="175"/>
      <c r="G57" s="161">
        <f>ROUND(E57*F57,2)</f>
        <v>0</v>
      </c>
      <c r="H57" s="147">
        <v>5.29</v>
      </c>
      <c r="I57" s="147">
        <f>ROUND(E57*H57,2)</f>
        <v>7654.03</v>
      </c>
      <c r="J57" s="147">
        <v>116.38</v>
      </c>
      <c r="K57" s="147">
        <f>ROUND(E57*J57,2)</f>
        <v>168388.59</v>
      </c>
      <c r="L57" s="147">
        <v>21</v>
      </c>
      <c r="M57" s="147">
        <f>G57*(1+L57/100)</f>
        <v>0</v>
      </c>
      <c r="N57" s="147">
        <v>3.0000000000000001E-5</v>
      </c>
      <c r="O57" s="147">
        <f>ROUND(E57*N57,2)</f>
        <v>0.04</v>
      </c>
      <c r="P57" s="147">
        <v>0</v>
      </c>
      <c r="Q57" s="147">
        <f>ROUND(E57*P57,2)</f>
        <v>0</v>
      </c>
      <c r="R57" s="147"/>
      <c r="S57" s="147" t="s">
        <v>131</v>
      </c>
      <c r="T57" s="147" t="s">
        <v>183</v>
      </c>
      <c r="U57" s="147">
        <v>0.25752000000000003</v>
      </c>
      <c r="V57" s="147">
        <f>ROUND(E57*U57,2)</f>
        <v>372.6</v>
      </c>
      <c r="W57" s="147"/>
      <c r="X57" s="147" t="s">
        <v>184</v>
      </c>
      <c r="Y57" s="142"/>
      <c r="Z57" s="142"/>
      <c r="AA57" s="142"/>
      <c r="AB57" s="142"/>
      <c r="AC57" s="142"/>
      <c r="AD57" s="142"/>
      <c r="AE57" s="142"/>
      <c r="AF57" s="142"/>
      <c r="AG57" s="142" t="s">
        <v>185</v>
      </c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</row>
    <row r="58" spans="1:60" ht="24" outlineLevel="1">
      <c r="A58" s="145"/>
      <c r="B58" s="146"/>
      <c r="C58" s="248" t="s">
        <v>186</v>
      </c>
      <c r="D58" s="249"/>
      <c r="E58" s="249"/>
      <c r="F58" s="249"/>
      <c r="G58" s="249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2"/>
      <c r="Z58" s="142"/>
      <c r="AA58" s="142"/>
      <c r="AB58" s="142"/>
      <c r="AC58" s="142"/>
      <c r="AD58" s="142"/>
      <c r="AE58" s="142"/>
      <c r="AF58" s="142"/>
      <c r="AG58" s="142" t="s">
        <v>133</v>
      </c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62" t="str">
        <f>C58</f>
        <v>vč. urovnání ornice, naložení na skládce, vodorovným přemístěním ornice na místo rozprostření, založení trávníku osetím a dodávky travního semene.</v>
      </c>
      <c r="BB58" s="142"/>
      <c r="BC58" s="142"/>
      <c r="BD58" s="142"/>
      <c r="BE58" s="142"/>
      <c r="BF58" s="142"/>
      <c r="BG58" s="142"/>
      <c r="BH58" s="142"/>
    </row>
    <row r="59" spans="1:60" outlineLevel="1">
      <c r="A59" s="145"/>
      <c r="B59" s="146"/>
      <c r="C59" s="239" t="s">
        <v>187</v>
      </c>
      <c r="D59" s="240"/>
      <c r="E59" s="240"/>
      <c r="F59" s="240"/>
      <c r="G59" s="240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2"/>
      <c r="Z59" s="142"/>
      <c r="AA59" s="142"/>
      <c r="AB59" s="142"/>
      <c r="AC59" s="142"/>
      <c r="AD59" s="142"/>
      <c r="AE59" s="142"/>
      <c r="AF59" s="142"/>
      <c r="AG59" s="142" t="s">
        <v>133</v>
      </c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</row>
    <row r="60" spans="1:60" outlineLevel="1">
      <c r="A60" s="145"/>
      <c r="B60" s="146"/>
      <c r="C60" s="170" t="s">
        <v>188</v>
      </c>
      <c r="D60" s="148"/>
      <c r="E60" s="149">
        <v>448.08</v>
      </c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2"/>
      <c r="Z60" s="142"/>
      <c r="AA60" s="142"/>
      <c r="AB60" s="142"/>
      <c r="AC60" s="142"/>
      <c r="AD60" s="142"/>
      <c r="AE60" s="142"/>
      <c r="AF60" s="142"/>
      <c r="AG60" s="142" t="s">
        <v>121</v>
      </c>
      <c r="AH60" s="142">
        <v>0</v>
      </c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</row>
    <row r="61" spans="1:60" ht="24" outlineLevel="1">
      <c r="A61" s="145"/>
      <c r="B61" s="146"/>
      <c r="C61" s="170" t="s">
        <v>189</v>
      </c>
      <c r="D61" s="148"/>
      <c r="E61" s="149">
        <v>413.79</v>
      </c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2"/>
      <c r="Z61" s="142"/>
      <c r="AA61" s="142"/>
      <c r="AB61" s="142"/>
      <c r="AC61" s="142"/>
      <c r="AD61" s="142"/>
      <c r="AE61" s="142"/>
      <c r="AF61" s="142"/>
      <c r="AG61" s="142" t="s">
        <v>121</v>
      </c>
      <c r="AH61" s="142">
        <v>0</v>
      </c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</row>
    <row r="62" spans="1:60" outlineLevel="1">
      <c r="A62" s="145"/>
      <c r="B62" s="146"/>
      <c r="C62" s="170" t="s">
        <v>190</v>
      </c>
      <c r="D62" s="148"/>
      <c r="E62" s="149">
        <v>585.02</v>
      </c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2"/>
      <c r="Z62" s="142"/>
      <c r="AA62" s="142"/>
      <c r="AB62" s="142"/>
      <c r="AC62" s="142"/>
      <c r="AD62" s="142"/>
      <c r="AE62" s="142"/>
      <c r="AF62" s="142"/>
      <c r="AG62" s="142" t="s">
        <v>121</v>
      </c>
      <c r="AH62" s="142">
        <v>0</v>
      </c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</row>
    <row r="63" spans="1:60" outlineLevel="1">
      <c r="A63" s="157">
        <v>20</v>
      </c>
      <c r="B63" s="158" t="s">
        <v>191</v>
      </c>
      <c r="C63" s="169" t="s">
        <v>192</v>
      </c>
      <c r="D63" s="159" t="s">
        <v>193</v>
      </c>
      <c r="E63" s="160">
        <v>2811.6676499999999</v>
      </c>
      <c r="F63" s="175"/>
      <c r="G63" s="161">
        <f>ROUND(E63*F63,2)</f>
        <v>0</v>
      </c>
      <c r="H63" s="147">
        <v>0</v>
      </c>
      <c r="I63" s="147">
        <f>ROUND(E63*H63,2)</f>
        <v>0</v>
      </c>
      <c r="J63" s="147">
        <v>140</v>
      </c>
      <c r="K63" s="147">
        <f>ROUND(E63*J63,2)</f>
        <v>393633.47</v>
      </c>
      <c r="L63" s="147">
        <v>21</v>
      </c>
      <c r="M63" s="147">
        <f>G63*(1+L63/100)</f>
        <v>0</v>
      </c>
      <c r="N63" s="147">
        <v>0</v>
      </c>
      <c r="O63" s="147">
        <f>ROUND(E63*N63,2)</f>
        <v>0</v>
      </c>
      <c r="P63" s="147">
        <v>0</v>
      </c>
      <c r="Q63" s="147">
        <f>ROUND(E63*P63,2)</f>
        <v>0</v>
      </c>
      <c r="R63" s="147"/>
      <c r="S63" s="147" t="s">
        <v>131</v>
      </c>
      <c r="T63" s="147" t="s">
        <v>131</v>
      </c>
      <c r="U63" s="147">
        <v>0</v>
      </c>
      <c r="V63" s="147">
        <f>ROUND(E63*U63,2)</f>
        <v>0</v>
      </c>
      <c r="W63" s="147"/>
      <c r="X63" s="147" t="s">
        <v>118</v>
      </c>
      <c r="Y63" s="142"/>
      <c r="Z63" s="142"/>
      <c r="AA63" s="142"/>
      <c r="AB63" s="142"/>
      <c r="AC63" s="142"/>
      <c r="AD63" s="142"/>
      <c r="AE63" s="142"/>
      <c r="AF63" s="142"/>
      <c r="AG63" s="142" t="s">
        <v>119</v>
      </c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</row>
    <row r="64" spans="1:60" outlineLevel="1">
      <c r="A64" s="145"/>
      <c r="B64" s="146"/>
      <c r="C64" s="170" t="s">
        <v>194</v>
      </c>
      <c r="D64" s="148"/>
      <c r="E64" s="149">
        <v>2811.6676499999999</v>
      </c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2"/>
      <c r="Z64" s="142"/>
      <c r="AA64" s="142"/>
      <c r="AB64" s="142"/>
      <c r="AC64" s="142"/>
      <c r="AD64" s="142"/>
      <c r="AE64" s="142"/>
      <c r="AF64" s="142"/>
      <c r="AG64" s="142" t="s">
        <v>121</v>
      </c>
      <c r="AH64" s="142">
        <v>0</v>
      </c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</row>
    <row r="65" spans="1:60" outlineLevel="1">
      <c r="A65" s="157">
        <v>21</v>
      </c>
      <c r="B65" s="158" t="s">
        <v>195</v>
      </c>
      <c r="C65" s="169" t="s">
        <v>196</v>
      </c>
      <c r="D65" s="159" t="s">
        <v>142</v>
      </c>
      <c r="E65" s="160">
        <v>62.262</v>
      </c>
      <c r="F65" s="175"/>
      <c r="G65" s="161">
        <f>ROUND(E65*F65,2)</f>
        <v>0</v>
      </c>
      <c r="H65" s="147">
        <v>0</v>
      </c>
      <c r="I65" s="147">
        <f>ROUND(E65*H65,2)</f>
        <v>0</v>
      </c>
      <c r="J65" s="147">
        <v>169.5</v>
      </c>
      <c r="K65" s="147">
        <f>ROUND(E65*J65,2)</f>
        <v>10553.41</v>
      </c>
      <c r="L65" s="147">
        <v>21</v>
      </c>
      <c r="M65" s="147">
        <f>G65*(1+L65/100)</f>
        <v>0</v>
      </c>
      <c r="N65" s="147">
        <v>0</v>
      </c>
      <c r="O65" s="147">
        <f>ROUND(E65*N65,2)</f>
        <v>0</v>
      </c>
      <c r="P65" s="147">
        <v>0</v>
      </c>
      <c r="Q65" s="147">
        <f>ROUND(E65*P65,2)</f>
        <v>0</v>
      </c>
      <c r="R65" s="147"/>
      <c r="S65" s="147" t="s">
        <v>131</v>
      </c>
      <c r="T65" s="147" t="s">
        <v>131</v>
      </c>
      <c r="U65" s="147">
        <v>0.38979999999999998</v>
      </c>
      <c r="V65" s="147">
        <f>ROUND(E65*U65,2)</f>
        <v>24.27</v>
      </c>
      <c r="W65" s="147"/>
      <c r="X65" s="147" t="s">
        <v>118</v>
      </c>
      <c r="Y65" s="142"/>
      <c r="Z65" s="142"/>
      <c r="AA65" s="142"/>
      <c r="AB65" s="142"/>
      <c r="AC65" s="142"/>
      <c r="AD65" s="142"/>
      <c r="AE65" s="142"/>
      <c r="AF65" s="142"/>
      <c r="AG65" s="142" t="s">
        <v>119</v>
      </c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</row>
    <row r="66" spans="1:60" ht="24" outlineLevel="1">
      <c r="A66" s="145"/>
      <c r="B66" s="146"/>
      <c r="C66" s="248" t="s">
        <v>197</v>
      </c>
      <c r="D66" s="249"/>
      <c r="E66" s="249"/>
      <c r="F66" s="249"/>
      <c r="G66" s="249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2"/>
      <c r="Z66" s="142"/>
      <c r="AA66" s="142"/>
      <c r="AB66" s="142"/>
      <c r="AC66" s="142"/>
      <c r="AD66" s="142"/>
      <c r="AE66" s="142"/>
      <c r="AF66" s="142"/>
      <c r="AG66" s="142" t="s">
        <v>133</v>
      </c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62" t="str">
        <f>C66</f>
        <v>zapažených i nezapažených s urovnáním dna do předepsaného profilu a spádu, s přehozením výkopku na přilehlém terénu na vzdálenost do 3 m od podélné osy rýhy nebo s naložením výkopku na dopravní prostředek.</v>
      </c>
      <c r="BB66" s="142"/>
      <c r="BC66" s="142"/>
      <c r="BD66" s="142"/>
      <c r="BE66" s="142"/>
      <c r="BF66" s="142"/>
      <c r="BG66" s="142"/>
      <c r="BH66" s="142"/>
    </row>
    <row r="67" spans="1:60" ht="24" outlineLevel="1">
      <c r="A67" s="157">
        <v>22</v>
      </c>
      <c r="B67" s="158" t="s">
        <v>198</v>
      </c>
      <c r="C67" s="169" t="s">
        <v>199</v>
      </c>
      <c r="D67" s="159" t="s">
        <v>142</v>
      </c>
      <c r="E67" s="160">
        <v>21.776399999999999</v>
      </c>
      <c r="F67" s="175"/>
      <c r="G67" s="161">
        <f>ROUND(E67*F67,2)</f>
        <v>0</v>
      </c>
      <c r="H67" s="147">
        <v>0</v>
      </c>
      <c r="I67" s="147">
        <f>ROUND(E67*H67,2)</f>
        <v>0</v>
      </c>
      <c r="J67" s="147">
        <v>217.5</v>
      </c>
      <c r="K67" s="147">
        <f>ROUND(E67*J67,2)</f>
        <v>4736.37</v>
      </c>
      <c r="L67" s="147">
        <v>21</v>
      </c>
      <c r="M67" s="147">
        <f>G67*(1+L67/100)</f>
        <v>0</v>
      </c>
      <c r="N67" s="147">
        <v>0</v>
      </c>
      <c r="O67" s="147">
        <f>ROUND(E67*N67,2)</f>
        <v>0</v>
      </c>
      <c r="P67" s="147">
        <v>0</v>
      </c>
      <c r="Q67" s="147">
        <f>ROUND(E67*P67,2)</f>
        <v>0</v>
      </c>
      <c r="R67" s="147"/>
      <c r="S67" s="147" t="s">
        <v>131</v>
      </c>
      <c r="T67" s="147" t="s">
        <v>131</v>
      </c>
      <c r="U67" s="147">
        <v>0.59099999999999997</v>
      </c>
      <c r="V67" s="147">
        <f>ROUND(E67*U67,2)</f>
        <v>12.87</v>
      </c>
      <c r="W67" s="147"/>
      <c r="X67" s="147" t="s">
        <v>118</v>
      </c>
      <c r="Y67" s="142"/>
      <c r="Z67" s="142"/>
      <c r="AA67" s="142"/>
      <c r="AB67" s="142"/>
      <c r="AC67" s="142"/>
      <c r="AD67" s="142"/>
      <c r="AE67" s="142"/>
      <c r="AF67" s="142"/>
      <c r="AG67" s="142" t="s">
        <v>119</v>
      </c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</row>
    <row r="68" spans="1:60" outlineLevel="1">
      <c r="A68" s="145"/>
      <c r="B68" s="146"/>
      <c r="C68" s="248" t="s">
        <v>200</v>
      </c>
      <c r="D68" s="249"/>
      <c r="E68" s="249"/>
      <c r="F68" s="249"/>
      <c r="G68" s="249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2"/>
      <c r="Z68" s="142"/>
      <c r="AA68" s="142"/>
      <c r="AB68" s="142"/>
      <c r="AC68" s="142"/>
      <c r="AD68" s="142"/>
      <c r="AE68" s="142"/>
      <c r="AF68" s="142"/>
      <c r="AG68" s="142" t="s">
        <v>133</v>
      </c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</row>
    <row r="69" spans="1:60" ht="24" outlineLevel="1">
      <c r="A69" s="157">
        <v>23</v>
      </c>
      <c r="B69" s="158" t="s">
        <v>201</v>
      </c>
      <c r="C69" s="169" t="s">
        <v>202</v>
      </c>
      <c r="D69" s="159" t="s">
        <v>142</v>
      </c>
      <c r="E69" s="160">
        <v>21.776399999999999</v>
      </c>
      <c r="F69" s="175"/>
      <c r="G69" s="161">
        <f>ROUND(E69*F69,2)</f>
        <v>0</v>
      </c>
      <c r="H69" s="147">
        <v>0</v>
      </c>
      <c r="I69" s="147">
        <f>ROUND(E69*H69,2)</f>
        <v>0</v>
      </c>
      <c r="J69" s="147">
        <v>245.5</v>
      </c>
      <c r="K69" s="147">
        <f>ROUND(E69*J69,2)</f>
        <v>5346.11</v>
      </c>
      <c r="L69" s="147">
        <v>21</v>
      </c>
      <c r="M69" s="147">
        <f>G69*(1+L69/100)</f>
        <v>0</v>
      </c>
      <c r="N69" s="147">
        <v>0</v>
      </c>
      <c r="O69" s="147">
        <f>ROUND(E69*N69,2)</f>
        <v>0</v>
      </c>
      <c r="P69" s="147">
        <v>0</v>
      </c>
      <c r="Q69" s="147">
        <f>ROUND(E69*P69,2)</f>
        <v>0</v>
      </c>
      <c r="R69" s="147"/>
      <c r="S69" s="147" t="s">
        <v>131</v>
      </c>
      <c r="T69" s="147" t="s">
        <v>131</v>
      </c>
      <c r="U69" s="147">
        <v>0.66800000000000004</v>
      </c>
      <c r="V69" s="147">
        <f>ROUND(E69*U69,2)</f>
        <v>14.55</v>
      </c>
      <c r="W69" s="147"/>
      <c r="X69" s="147" t="s">
        <v>118</v>
      </c>
      <c r="Y69" s="142"/>
      <c r="Z69" s="142"/>
      <c r="AA69" s="142"/>
      <c r="AB69" s="142"/>
      <c r="AC69" s="142"/>
      <c r="AD69" s="142"/>
      <c r="AE69" s="142"/>
      <c r="AF69" s="142"/>
      <c r="AG69" s="142" t="s">
        <v>119</v>
      </c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</row>
    <row r="70" spans="1:60" outlineLevel="1">
      <c r="A70" s="145"/>
      <c r="B70" s="146"/>
      <c r="C70" s="248" t="s">
        <v>200</v>
      </c>
      <c r="D70" s="249"/>
      <c r="E70" s="249"/>
      <c r="F70" s="249"/>
      <c r="G70" s="249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2"/>
      <c r="Z70" s="142"/>
      <c r="AA70" s="142"/>
      <c r="AB70" s="142"/>
      <c r="AC70" s="142"/>
      <c r="AD70" s="142"/>
      <c r="AE70" s="142"/>
      <c r="AF70" s="142"/>
      <c r="AG70" s="142" t="s">
        <v>133</v>
      </c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</row>
    <row r="71" spans="1:60" ht="24" outlineLevel="1">
      <c r="A71" s="157">
        <v>24</v>
      </c>
      <c r="B71" s="158" t="s">
        <v>203</v>
      </c>
      <c r="C71" s="169" t="s">
        <v>204</v>
      </c>
      <c r="D71" s="159" t="s">
        <v>142</v>
      </c>
      <c r="E71" s="160">
        <v>62.262</v>
      </c>
      <c r="F71" s="175"/>
      <c r="G71" s="161">
        <f>ROUND(E71*F71,2)</f>
        <v>0</v>
      </c>
      <c r="H71" s="147">
        <v>0</v>
      </c>
      <c r="I71" s="147">
        <f>ROUND(E71*H71,2)</f>
        <v>0</v>
      </c>
      <c r="J71" s="147">
        <v>247.5</v>
      </c>
      <c r="K71" s="147">
        <f>ROUND(E71*J71,2)</f>
        <v>15409.85</v>
      </c>
      <c r="L71" s="147">
        <v>21</v>
      </c>
      <c r="M71" s="147">
        <f>G71*(1+L71/100)</f>
        <v>0</v>
      </c>
      <c r="N71" s="147">
        <v>0</v>
      </c>
      <c r="O71" s="147">
        <f>ROUND(E71*N71,2)</f>
        <v>0</v>
      </c>
      <c r="P71" s="147">
        <v>0</v>
      </c>
      <c r="Q71" s="147">
        <f>ROUND(E71*P71,2)</f>
        <v>0</v>
      </c>
      <c r="R71" s="147"/>
      <c r="S71" s="147" t="s">
        <v>131</v>
      </c>
      <c r="T71" s="147" t="s">
        <v>131</v>
      </c>
      <c r="U71" s="147">
        <v>0.23</v>
      </c>
      <c r="V71" s="147">
        <f>ROUND(E71*U71,2)</f>
        <v>14.32</v>
      </c>
      <c r="W71" s="147"/>
      <c r="X71" s="147" t="s">
        <v>118</v>
      </c>
      <c r="Y71" s="142"/>
      <c r="Z71" s="142"/>
      <c r="AA71" s="142"/>
      <c r="AB71" s="142"/>
      <c r="AC71" s="142"/>
      <c r="AD71" s="142"/>
      <c r="AE71" s="142"/>
      <c r="AF71" s="142"/>
      <c r="AG71" s="142" t="s">
        <v>119</v>
      </c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</row>
    <row r="72" spans="1:60" ht="24" outlineLevel="1">
      <c r="A72" s="145"/>
      <c r="B72" s="146"/>
      <c r="C72" s="248" t="s">
        <v>197</v>
      </c>
      <c r="D72" s="249"/>
      <c r="E72" s="249"/>
      <c r="F72" s="249"/>
      <c r="G72" s="249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2"/>
      <c r="Z72" s="142"/>
      <c r="AA72" s="142"/>
      <c r="AB72" s="142"/>
      <c r="AC72" s="142"/>
      <c r="AD72" s="142"/>
      <c r="AE72" s="142"/>
      <c r="AF72" s="142"/>
      <c r="AG72" s="142" t="s">
        <v>133</v>
      </c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62" t="str">
        <f>C72</f>
        <v>zapažených i nezapažených s urovnáním dna do předepsaného profilu a spádu, s přehozením výkopku na přilehlém terénu na vzdálenost do 3 m od podélné osy rýhy nebo s naložením výkopku na dopravní prostředek.</v>
      </c>
      <c r="BB72" s="142"/>
      <c r="BC72" s="142"/>
      <c r="BD72" s="142"/>
      <c r="BE72" s="142"/>
      <c r="BF72" s="142"/>
      <c r="BG72" s="142"/>
      <c r="BH72" s="142"/>
    </row>
    <row r="73" spans="1:60" outlineLevel="1">
      <c r="A73" s="145"/>
      <c r="B73" s="146"/>
      <c r="C73" s="170" t="s">
        <v>205</v>
      </c>
      <c r="D73" s="148"/>
      <c r="E73" s="149">
        <v>28.06</v>
      </c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2"/>
      <c r="Z73" s="142"/>
      <c r="AA73" s="142"/>
      <c r="AB73" s="142"/>
      <c r="AC73" s="142"/>
      <c r="AD73" s="142"/>
      <c r="AE73" s="142"/>
      <c r="AF73" s="142"/>
      <c r="AG73" s="142" t="s">
        <v>121</v>
      </c>
      <c r="AH73" s="142">
        <v>0</v>
      </c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</row>
    <row r="74" spans="1:60" outlineLevel="1">
      <c r="A74" s="145"/>
      <c r="B74" s="146"/>
      <c r="C74" s="170" t="s">
        <v>206</v>
      </c>
      <c r="D74" s="148"/>
      <c r="E74" s="149">
        <v>34.200000000000003</v>
      </c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2"/>
      <c r="Z74" s="142"/>
      <c r="AA74" s="142"/>
      <c r="AB74" s="142"/>
      <c r="AC74" s="142"/>
      <c r="AD74" s="142"/>
      <c r="AE74" s="142"/>
      <c r="AF74" s="142"/>
      <c r="AG74" s="142" t="s">
        <v>121</v>
      </c>
      <c r="AH74" s="142">
        <v>0</v>
      </c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</row>
    <row r="75" spans="1:60" ht="24" outlineLevel="1">
      <c r="A75" s="157">
        <v>25</v>
      </c>
      <c r="B75" s="158" t="s">
        <v>207</v>
      </c>
      <c r="C75" s="169" t="s">
        <v>208</v>
      </c>
      <c r="D75" s="159" t="s">
        <v>142</v>
      </c>
      <c r="E75" s="160">
        <v>83.772000000000006</v>
      </c>
      <c r="F75" s="175"/>
      <c r="G75" s="161">
        <f>ROUND(E75*F75,2)</f>
        <v>0</v>
      </c>
      <c r="H75" s="147">
        <v>0</v>
      </c>
      <c r="I75" s="147">
        <f>ROUND(E75*H75,2)</f>
        <v>0</v>
      </c>
      <c r="J75" s="147">
        <v>262.5</v>
      </c>
      <c r="K75" s="147">
        <f>ROUND(E75*J75,2)</f>
        <v>21990.15</v>
      </c>
      <c r="L75" s="147">
        <v>21</v>
      </c>
      <c r="M75" s="147">
        <f>G75*(1+L75/100)</f>
        <v>0</v>
      </c>
      <c r="N75" s="147">
        <v>0</v>
      </c>
      <c r="O75" s="147">
        <f>ROUND(E75*N75,2)</f>
        <v>0</v>
      </c>
      <c r="P75" s="147">
        <v>0</v>
      </c>
      <c r="Q75" s="147">
        <f>ROUND(E75*P75,2)</f>
        <v>0</v>
      </c>
      <c r="R75" s="147"/>
      <c r="S75" s="147" t="s">
        <v>131</v>
      </c>
      <c r="T75" s="147" t="s">
        <v>131</v>
      </c>
      <c r="U75" s="147">
        <v>0.65200000000000002</v>
      </c>
      <c r="V75" s="147">
        <f>ROUND(E75*U75,2)</f>
        <v>54.62</v>
      </c>
      <c r="W75" s="147"/>
      <c r="X75" s="147" t="s">
        <v>118</v>
      </c>
      <c r="Y75" s="142"/>
      <c r="Z75" s="142"/>
      <c r="AA75" s="142"/>
      <c r="AB75" s="142"/>
      <c r="AC75" s="142"/>
      <c r="AD75" s="142"/>
      <c r="AE75" s="142"/>
      <c r="AF75" s="142"/>
      <c r="AG75" s="142" t="s">
        <v>119</v>
      </c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</row>
    <row r="76" spans="1:60" outlineLevel="1">
      <c r="A76" s="145"/>
      <c r="B76" s="146"/>
      <c r="C76" s="170" t="s">
        <v>209</v>
      </c>
      <c r="D76" s="148"/>
      <c r="E76" s="149">
        <v>62.26</v>
      </c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2"/>
      <c r="Z76" s="142"/>
      <c r="AA76" s="142"/>
      <c r="AB76" s="142"/>
      <c r="AC76" s="142"/>
      <c r="AD76" s="142"/>
      <c r="AE76" s="142"/>
      <c r="AF76" s="142"/>
      <c r="AG76" s="142" t="s">
        <v>121</v>
      </c>
      <c r="AH76" s="142">
        <v>0</v>
      </c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</row>
    <row r="77" spans="1:60" outlineLevel="1">
      <c r="A77" s="145"/>
      <c r="B77" s="146"/>
      <c r="C77" s="170" t="s">
        <v>210</v>
      </c>
      <c r="D77" s="148"/>
      <c r="E77" s="149">
        <v>21.51</v>
      </c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2"/>
      <c r="Z77" s="142"/>
      <c r="AA77" s="142"/>
      <c r="AB77" s="142"/>
      <c r="AC77" s="142"/>
      <c r="AD77" s="142"/>
      <c r="AE77" s="142"/>
      <c r="AF77" s="142"/>
      <c r="AG77" s="142" t="s">
        <v>121</v>
      </c>
      <c r="AH77" s="142">
        <v>0</v>
      </c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</row>
    <row r="78" spans="1:60" ht="24" outlineLevel="1">
      <c r="A78" s="163">
        <v>26</v>
      </c>
      <c r="B78" s="164" t="s">
        <v>207</v>
      </c>
      <c r="C78" s="171" t="s">
        <v>208</v>
      </c>
      <c r="D78" s="165" t="s">
        <v>142</v>
      </c>
      <c r="E78" s="166">
        <v>2</v>
      </c>
      <c r="F78" s="174"/>
      <c r="G78" s="167">
        <f>ROUND(E78*F78,2)</f>
        <v>0</v>
      </c>
      <c r="H78" s="147">
        <v>0</v>
      </c>
      <c r="I78" s="147">
        <f>ROUND(E78*H78,2)</f>
        <v>0</v>
      </c>
      <c r="J78" s="147">
        <v>262.5</v>
      </c>
      <c r="K78" s="147">
        <f>ROUND(E78*J78,2)</f>
        <v>525</v>
      </c>
      <c r="L78" s="147">
        <v>21</v>
      </c>
      <c r="M78" s="147">
        <f>G78*(1+L78/100)</f>
        <v>0</v>
      </c>
      <c r="N78" s="147">
        <v>0</v>
      </c>
      <c r="O78" s="147">
        <f>ROUND(E78*N78,2)</f>
        <v>0</v>
      </c>
      <c r="P78" s="147">
        <v>0</v>
      </c>
      <c r="Q78" s="147">
        <f>ROUND(E78*P78,2)</f>
        <v>0</v>
      </c>
      <c r="R78" s="147"/>
      <c r="S78" s="147" t="s">
        <v>131</v>
      </c>
      <c r="T78" s="147" t="s">
        <v>131</v>
      </c>
      <c r="U78" s="147">
        <v>0.65200000000000002</v>
      </c>
      <c r="V78" s="147">
        <f>ROUND(E78*U78,2)</f>
        <v>1.3</v>
      </c>
      <c r="W78" s="147"/>
      <c r="X78" s="147" t="s">
        <v>118</v>
      </c>
      <c r="Y78" s="142"/>
      <c r="Z78" s="142"/>
      <c r="AA78" s="142"/>
      <c r="AB78" s="142"/>
      <c r="AC78" s="142"/>
      <c r="AD78" s="142"/>
      <c r="AE78" s="142"/>
      <c r="AF78" s="142"/>
      <c r="AG78" s="142" t="s">
        <v>119</v>
      </c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</row>
    <row r="79" spans="1:60" ht="24" outlineLevel="1">
      <c r="A79" s="157">
        <v>27</v>
      </c>
      <c r="B79" s="158" t="s">
        <v>211</v>
      </c>
      <c r="C79" s="169" t="s">
        <v>212</v>
      </c>
      <c r="D79" s="159" t="s">
        <v>142</v>
      </c>
      <c r="E79" s="160">
        <v>83.772000000000006</v>
      </c>
      <c r="F79" s="175"/>
      <c r="G79" s="161">
        <f>ROUND(E79*F79,2)</f>
        <v>0</v>
      </c>
      <c r="H79" s="147">
        <v>0</v>
      </c>
      <c r="I79" s="147">
        <f>ROUND(E79*H79,2)</f>
        <v>0</v>
      </c>
      <c r="J79" s="147">
        <v>264.5</v>
      </c>
      <c r="K79" s="147">
        <f>ROUND(E79*J79,2)</f>
        <v>22157.69</v>
      </c>
      <c r="L79" s="147">
        <v>21</v>
      </c>
      <c r="M79" s="147">
        <f>G79*(1+L79/100)</f>
        <v>0</v>
      </c>
      <c r="N79" s="147">
        <v>0</v>
      </c>
      <c r="O79" s="147">
        <f>ROUND(E79*N79,2)</f>
        <v>0</v>
      </c>
      <c r="P79" s="147">
        <v>0</v>
      </c>
      <c r="Q79" s="147">
        <f>ROUND(E79*P79,2)</f>
        <v>0</v>
      </c>
      <c r="R79" s="147"/>
      <c r="S79" s="147" t="s">
        <v>131</v>
      </c>
      <c r="T79" s="147" t="s">
        <v>131</v>
      </c>
      <c r="U79" s="147">
        <v>1.0999999999999999E-2</v>
      </c>
      <c r="V79" s="147">
        <f>ROUND(E79*U79,2)</f>
        <v>0.92</v>
      </c>
      <c r="W79" s="147"/>
      <c r="X79" s="147" t="s">
        <v>118</v>
      </c>
      <c r="Y79" s="142"/>
      <c r="Z79" s="142"/>
      <c r="AA79" s="142"/>
      <c r="AB79" s="142"/>
      <c r="AC79" s="142"/>
      <c r="AD79" s="142"/>
      <c r="AE79" s="142"/>
      <c r="AF79" s="142"/>
      <c r="AG79" s="142" t="s">
        <v>119</v>
      </c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</row>
    <row r="80" spans="1:60" outlineLevel="1">
      <c r="A80" s="145"/>
      <c r="B80" s="146"/>
      <c r="C80" s="248" t="s">
        <v>213</v>
      </c>
      <c r="D80" s="249"/>
      <c r="E80" s="249"/>
      <c r="F80" s="249"/>
      <c r="G80" s="249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2"/>
      <c r="Z80" s="142"/>
      <c r="AA80" s="142"/>
      <c r="AB80" s="142"/>
      <c r="AC80" s="142"/>
      <c r="AD80" s="142"/>
      <c r="AE80" s="142"/>
      <c r="AF80" s="142"/>
      <c r="AG80" s="142" t="s">
        <v>133</v>
      </c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</row>
    <row r="81" spans="1:60" outlineLevel="1">
      <c r="A81" s="145"/>
      <c r="B81" s="146"/>
      <c r="C81" s="170" t="s">
        <v>209</v>
      </c>
      <c r="D81" s="148"/>
      <c r="E81" s="149">
        <v>62.26</v>
      </c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2"/>
      <c r="Z81" s="142"/>
      <c r="AA81" s="142"/>
      <c r="AB81" s="142"/>
      <c r="AC81" s="142"/>
      <c r="AD81" s="142"/>
      <c r="AE81" s="142"/>
      <c r="AF81" s="142"/>
      <c r="AG81" s="142" t="s">
        <v>121</v>
      </c>
      <c r="AH81" s="142">
        <v>0</v>
      </c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</row>
    <row r="82" spans="1:60" outlineLevel="1">
      <c r="A82" s="145"/>
      <c r="B82" s="146"/>
      <c r="C82" s="170" t="s">
        <v>210</v>
      </c>
      <c r="D82" s="148"/>
      <c r="E82" s="149">
        <v>21.51</v>
      </c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2"/>
      <c r="Z82" s="142"/>
      <c r="AA82" s="142"/>
      <c r="AB82" s="142"/>
      <c r="AC82" s="142"/>
      <c r="AD82" s="142"/>
      <c r="AE82" s="142"/>
      <c r="AF82" s="142"/>
      <c r="AG82" s="142" t="s">
        <v>121</v>
      </c>
      <c r="AH82" s="142">
        <v>0</v>
      </c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</row>
    <row r="83" spans="1:60" ht="24" outlineLevel="1">
      <c r="A83" s="157">
        <v>28</v>
      </c>
      <c r="B83" s="158" t="s">
        <v>211</v>
      </c>
      <c r="C83" s="169" t="s">
        <v>212</v>
      </c>
      <c r="D83" s="159" t="s">
        <v>142</v>
      </c>
      <c r="E83" s="160">
        <v>1136.769</v>
      </c>
      <c r="F83" s="175"/>
      <c r="G83" s="161">
        <f>ROUND(E83*F83,2)</f>
        <v>0</v>
      </c>
      <c r="H83" s="147">
        <v>0</v>
      </c>
      <c r="I83" s="147">
        <f>ROUND(E83*H83,2)</f>
        <v>0</v>
      </c>
      <c r="J83" s="147">
        <v>264.5</v>
      </c>
      <c r="K83" s="147">
        <f>ROUND(E83*J83,2)</f>
        <v>300675.40000000002</v>
      </c>
      <c r="L83" s="147">
        <v>21</v>
      </c>
      <c r="M83" s="147">
        <f>G83*(1+L83/100)</f>
        <v>0</v>
      </c>
      <c r="N83" s="147">
        <v>0</v>
      </c>
      <c r="O83" s="147">
        <f>ROUND(E83*N83,2)</f>
        <v>0</v>
      </c>
      <c r="P83" s="147">
        <v>0</v>
      </c>
      <c r="Q83" s="147">
        <f>ROUND(E83*P83,2)</f>
        <v>0</v>
      </c>
      <c r="R83" s="147"/>
      <c r="S83" s="147" t="s">
        <v>131</v>
      </c>
      <c r="T83" s="147" t="s">
        <v>131</v>
      </c>
      <c r="U83" s="147">
        <v>1.0999999999999999E-2</v>
      </c>
      <c r="V83" s="147">
        <f>ROUND(E83*U83,2)</f>
        <v>12.5</v>
      </c>
      <c r="W83" s="147"/>
      <c r="X83" s="147" t="s">
        <v>118</v>
      </c>
      <c r="Y83" s="142"/>
      <c r="Z83" s="142"/>
      <c r="AA83" s="142"/>
      <c r="AB83" s="142"/>
      <c r="AC83" s="142"/>
      <c r="AD83" s="142"/>
      <c r="AE83" s="142"/>
      <c r="AF83" s="142"/>
      <c r="AG83" s="142" t="s">
        <v>119</v>
      </c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</row>
    <row r="84" spans="1:60" outlineLevel="1">
      <c r="A84" s="145"/>
      <c r="B84" s="146"/>
      <c r="C84" s="248" t="s">
        <v>213</v>
      </c>
      <c r="D84" s="249"/>
      <c r="E84" s="249"/>
      <c r="F84" s="249"/>
      <c r="G84" s="249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2"/>
      <c r="Z84" s="142"/>
      <c r="AA84" s="142"/>
      <c r="AB84" s="142"/>
      <c r="AC84" s="142"/>
      <c r="AD84" s="142"/>
      <c r="AE84" s="142"/>
      <c r="AF84" s="142"/>
      <c r="AG84" s="142" t="s">
        <v>133</v>
      </c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</row>
    <row r="85" spans="1:60" outlineLevel="1">
      <c r="A85" s="145"/>
      <c r="B85" s="146"/>
      <c r="C85" s="170" t="s">
        <v>160</v>
      </c>
      <c r="D85" s="148"/>
      <c r="E85" s="149">
        <v>1136.77</v>
      </c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2"/>
      <c r="Z85" s="142"/>
      <c r="AA85" s="142"/>
      <c r="AB85" s="142"/>
      <c r="AC85" s="142"/>
      <c r="AD85" s="142"/>
      <c r="AE85" s="142"/>
      <c r="AF85" s="142"/>
      <c r="AG85" s="142" t="s">
        <v>121</v>
      </c>
      <c r="AH85" s="142">
        <v>0</v>
      </c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</row>
    <row r="86" spans="1:60" ht="24" outlineLevel="1">
      <c r="A86" s="157">
        <v>29</v>
      </c>
      <c r="B86" s="158" t="s">
        <v>211</v>
      </c>
      <c r="C86" s="169" t="s">
        <v>212</v>
      </c>
      <c r="D86" s="159" t="s">
        <v>142</v>
      </c>
      <c r="E86" s="160">
        <v>2</v>
      </c>
      <c r="F86" s="175"/>
      <c r="G86" s="161">
        <f>ROUND(E86*F86,2)</f>
        <v>0</v>
      </c>
      <c r="H86" s="147">
        <v>0</v>
      </c>
      <c r="I86" s="147">
        <f>ROUND(E86*H86,2)</f>
        <v>0</v>
      </c>
      <c r="J86" s="147">
        <v>264.5</v>
      </c>
      <c r="K86" s="147">
        <f>ROUND(E86*J86,2)</f>
        <v>529</v>
      </c>
      <c r="L86" s="147">
        <v>21</v>
      </c>
      <c r="M86" s="147">
        <f>G86*(1+L86/100)</f>
        <v>0</v>
      </c>
      <c r="N86" s="147">
        <v>0</v>
      </c>
      <c r="O86" s="147">
        <f>ROUND(E86*N86,2)</f>
        <v>0</v>
      </c>
      <c r="P86" s="147">
        <v>0</v>
      </c>
      <c r="Q86" s="147">
        <f>ROUND(E86*P86,2)</f>
        <v>0</v>
      </c>
      <c r="R86" s="147"/>
      <c r="S86" s="147" t="s">
        <v>131</v>
      </c>
      <c r="T86" s="147" t="s">
        <v>131</v>
      </c>
      <c r="U86" s="147">
        <v>1.0999999999999999E-2</v>
      </c>
      <c r="V86" s="147">
        <f>ROUND(E86*U86,2)</f>
        <v>0.02</v>
      </c>
      <c r="W86" s="147"/>
      <c r="X86" s="147" t="s">
        <v>118</v>
      </c>
      <c r="Y86" s="142"/>
      <c r="Z86" s="142"/>
      <c r="AA86" s="142"/>
      <c r="AB86" s="142"/>
      <c r="AC86" s="142"/>
      <c r="AD86" s="142"/>
      <c r="AE86" s="142"/>
      <c r="AF86" s="142"/>
      <c r="AG86" s="142" t="s">
        <v>119</v>
      </c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</row>
    <row r="87" spans="1:60" outlineLevel="1">
      <c r="A87" s="145"/>
      <c r="B87" s="146"/>
      <c r="C87" s="248" t="s">
        <v>213</v>
      </c>
      <c r="D87" s="249"/>
      <c r="E87" s="249"/>
      <c r="F87" s="249"/>
      <c r="G87" s="249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2"/>
      <c r="Z87" s="142"/>
      <c r="AA87" s="142"/>
      <c r="AB87" s="142"/>
      <c r="AC87" s="142"/>
      <c r="AD87" s="142"/>
      <c r="AE87" s="142"/>
      <c r="AF87" s="142"/>
      <c r="AG87" s="142" t="s">
        <v>133</v>
      </c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  <c r="BH87" s="142"/>
    </row>
    <row r="88" spans="1:60" ht="24" outlineLevel="1">
      <c r="A88" s="157">
        <v>30</v>
      </c>
      <c r="B88" s="158" t="s">
        <v>211</v>
      </c>
      <c r="C88" s="169" t="s">
        <v>212</v>
      </c>
      <c r="D88" s="159" t="s">
        <v>142</v>
      </c>
      <c r="E88" s="160">
        <v>481.5</v>
      </c>
      <c r="F88" s="175"/>
      <c r="G88" s="161">
        <f>ROUND(E88*F88,2)</f>
        <v>0</v>
      </c>
      <c r="H88" s="147">
        <v>0</v>
      </c>
      <c r="I88" s="147">
        <f>ROUND(E88*H88,2)</f>
        <v>0</v>
      </c>
      <c r="J88" s="147">
        <v>264.5</v>
      </c>
      <c r="K88" s="147">
        <f>ROUND(E88*J88,2)</f>
        <v>127356.75</v>
      </c>
      <c r="L88" s="147">
        <v>21</v>
      </c>
      <c r="M88" s="147">
        <f>G88*(1+L88/100)</f>
        <v>0</v>
      </c>
      <c r="N88" s="147">
        <v>0</v>
      </c>
      <c r="O88" s="147">
        <f>ROUND(E88*N88,2)</f>
        <v>0</v>
      </c>
      <c r="P88" s="147">
        <v>0</v>
      </c>
      <c r="Q88" s="147">
        <f>ROUND(E88*P88,2)</f>
        <v>0</v>
      </c>
      <c r="R88" s="147"/>
      <c r="S88" s="147" t="s">
        <v>131</v>
      </c>
      <c r="T88" s="147" t="s">
        <v>131</v>
      </c>
      <c r="U88" s="147">
        <v>1.0999999999999999E-2</v>
      </c>
      <c r="V88" s="147">
        <f>ROUND(E88*U88,2)</f>
        <v>5.3</v>
      </c>
      <c r="W88" s="147"/>
      <c r="X88" s="147" t="s">
        <v>118</v>
      </c>
      <c r="Y88" s="142"/>
      <c r="Z88" s="142"/>
      <c r="AA88" s="142"/>
      <c r="AB88" s="142"/>
      <c r="AC88" s="142"/>
      <c r="AD88" s="142"/>
      <c r="AE88" s="142"/>
      <c r="AF88" s="142"/>
      <c r="AG88" s="142" t="s">
        <v>119</v>
      </c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142"/>
      <c r="BH88" s="142"/>
    </row>
    <row r="89" spans="1:60" outlineLevel="1">
      <c r="A89" s="145"/>
      <c r="B89" s="146"/>
      <c r="C89" s="248" t="s">
        <v>213</v>
      </c>
      <c r="D89" s="249"/>
      <c r="E89" s="249"/>
      <c r="F89" s="249"/>
      <c r="G89" s="249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2"/>
      <c r="Z89" s="142"/>
      <c r="AA89" s="142"/>
      <c r="AB89" s="142"/>
      <c r="AC89" s="142"/>
      <c r="AD89" s="142"/>
      <c r="AE89" s="142"/>
      <c r="AF89" s="142"/>
      <c r="AG89" s="142" t="s">
        <v>133</v>
      </c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  <c r="BH89" s="142"/>
    </row>
    <row r="90" spans="1:60" outlineLevel="1">
      <c r="A90" s="145"/>
      <c r="B90" s="146"/>
      <c r="C90" s="170" t="s">
        <v>159</v>
      </c>
      <c r="D90" s="148"/>
      <c r="E90" s="149">
        <v>481.5</v>
      </c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2"/>
      <c r="Z90" s="142"/>
      <c r="AA90" s="142"/>
      <c r="AB90" s="142"/>
      <c r="AC90" s="142"/>
      <c r="AD90" s="142"/>
      <c r="AE90" s="142"/>
      <c r="AF90" s="142"/>
      <c r="AG90" s="142" t="s">
        <v>121</v>
      </c>
      <c r="AH90" s="142">
        <v>0</v>
      </c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/>
      <c r="BF90" s="142"/>
      <c r="BG90" s="142"/>
      <c r="BH90" s="142"/>
    </row>
    <row r="91" spans="1:60" ht="24" outlineLevel="1">
      <c r="A91" s="157">
        <v>31</v>
      </c>
      <c r="B91" s="158" t="s">
        <v>214</v>
      </c>
      <c r="C91" s="169" t="s">
        <v>215</v>
      </c>
      <c r="D91" s="159" t="s">
        <v>142</v>
      </c>
      <c r="E91" s="160">
        <v>2</v>
      </c>
      <c r="F91" s="175"/>
      <c r="G91" s="161">
        <f>ROUND(E91*F91,2)</f>
        <v>0</v>
      </c>
      <c r="H91" s="147">
        <v>0</v>
      </c>
      <c r="I91" s="147">
        <f>ROUND(E91*H91,2)</f>
        <v>0</v>
      </c>
      <c r="J91" s="147">
        <v>349.5</v>
      </c>
      <c r="K91" s="147">
        <f>ROUND(E91*J91,2)</f>
        <v>699</v>
      </c>
      <c r="L91" s="147">
        <v>21</v>
      </c>
      <c r="M91" s="147">
        <f>G91*(1+L91/100)</f>
        <v>0</v>
      </c>
      <c r="N91" s="147">
        <v>0</v>
      </c>
      <c r="O91" s="147">
        <f>ROUND(E91*N91,2)</f>
        <v>0</v>
      </c>
      <c r="P91" s="147">
        <v>0</v>
      </c>
      <c r="Q91" s="147">
        <f>ROUND(E91*P91,2)</f>
        <v>0</v>
      </c>
      <c r="R91" s="147"/>
      <c r="S91" s="147" t="s">
        <v>131</v>
      </c>
      <c r="T91" s="147" t="s">
        <v>131</v>
      </c>
      <c r="U91" s="147">
        <v>0.26666000000000001</v>
      </c>
      <c r="V91" s="147">
        <f>ROUND(E91*U91,2)</f>
        <v>0.53</v>
      </c>
      <c r="W91" s="147"/>
      <c r="X91" s="147" t="s">
        <v>118</v>
      </c>
      <c r="Y91" s="142"/>
      <c r="Z91" s="142"/>
      <c r="AA91" s="142"/>
      <c r="AB91" s="142"/>
      <c r="AC91" s="142"/>
      <c r="AD91" s="142"/>
      <c r="AE91" s="142"/>
      <c r="AF91" s="142"/>
      <c r="AG91" s="142" t="s">
        <v>119</v>
      </c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</row>
    <row r="92" spans="1:60" ht="36" outlineLevel="1">
      <c r="A92" s="145"/>
      <c r="B92" s="146"/>
      <c r="C92" s="248" t="s">
        <v>143</v>
      </c>
      <c r="D92" s="249"/>
      <c r="E92" s="249"/>
      <c r="F92" s="249"/>
      <c r="G92" s="249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2"/>
      <c r="Z92" s="142"/>
      <c r="AA92" s="142"/>
      <c r="AB92" s="142"/>
      <c r="AC92" s="142"/>
      <c r="AD92" s="142"/>
      <c r="AE92" s="142"/>
      <c r="AF92" s="142"/>
      <c r="AG92" s="142" t="s">
        <v>133</v>
      </c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62" t="str">
        <f>C92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92" s="142"/>
      <c r="BC92" s="142"/>
      <c r="BD92" s="142"/>
      <c r="BE92" s="142"/>
      <c r="BF92" s="142"/>
      <c r="BG92" s="142"/>
      <c r="BH92" s="142"/>
    </row>
    <row r="93" spans="1:60" outlineLevel="1">
      <c r="A93" s="145"/>
      <c r="B93" s="146"/>
      <c r="C93" s="170" t="s">
        <v>216</v>
      </c>
      <c r="D93" s="148"/>
      <c r="E93" s="149">
        <v>2</v>
      </c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2"/>
      <c r="Z93" s="142"/>
      <c r="AA93" s="142"/>
      <c r="AB93" s="142"/>
      <c r="AC93" s="142"/>
      <c r="AD93" s="142"/>
      <c r="AE93" s="142"/>
      <c r="AF93" s="142"/>
      <c r="AG93" s="142" t="s">
        <v>121</v>
      </c>
      <c r="AH93" s="142">
        <v>0</v>
      </c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</row>
    <row r="94" spans="1:60" ht="24" outlineLevel="1">
      <c r="A94" s="157">
        <v>32</v>
      </c>
      <c r="B94" s="158" t="s">
        <v>217</v>
      </c>
      <c r="C94" s="169" t="s">
        <v>218</v>
      </c>
      <c r="D94" s="159" t="s">
        <v>193</v>
      </c>
      <c r="E94" s="160">
        <v>19.23075</v>
      </c>
      <c r="F94" s="175"/>
      <c r="G94" s="161">
        <f>ROUND(E94*F94,2)</f>
        <v>0</v>
      </c>
      <c r="H94" s="147">
        <v>445.5</v>
      </c>
      <c r="I94" s="147">
        <f>ROUND(E94*H94,2)</f>
        <v>8567.2999999999993</v>
      </c>
      <c r="J94" s="147">
        <v>0</v>
      </c>
      <c r="K94" s="147">
        <f>ROUND(E94*J94,2)</f>
        <v>0</v>
      </c>
      <c r="L94" s="147">
        <v>21</v>
      </c>
      <c r="M94" s="147">
        <f>G94*(1+L94/100)</f>
        <v>0</v>
      </c>
      <c r="N94" s="147">
        <v>1</v>
      </c>
      <c r="O94" s="147">
        <f>ROUND(E94*N94,2)</f>
        <v>19.23</v>
      </c>
      <c r="P94" s="147">
        <v>0</v>
      </c>
      <c r="Q94" s="147">
        <f>ROUND(E94*P94,2)</f>
        <v>0</v>
      </c>
      <c r="R94" s="147" t="s">
        <v>219</v>
      </c>
      <c r="S94" s="147" t="s">
        <v>131</v>
      </c>
      <c r="T94" s="147" t="s">
        <v>131</v>
      </c>
      <c r="U94" s="147">
        <v>0</v>
      </c>
      <c r="V94" s="147">
        <f>ROUND(E94*U94,2)</f>
        <v>0</v>
      </c>
      <c r="W94" s="147"/>
      <c r="X94" s="147" t="s">
        <v>220</v>
      </c>
      <c r="Y94" s="142"/>
      <c r="Z94" s="142"/>
      <c r="AA94" s="142"/>
      <c r="AB94" s="142"/>
      <c r="AC94" s="142"/>
      <c r="AD94" s="142"/>
      <c r="AE94" s="142"/>
      <c r="AF94" s="142"/>
      <c r="AG94" s="142" t="s">
        <v>221</v>
      </c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142"/>
      <c r="BH94" s="142"/>
    </row>
    <row r="95" spans="1:60" outlineLevel="1">
      <c r="A95" s="145"/>
      <c r="B95" s="146"/>
      <c r="C95" s="170" t="s">
        <v>222</v>
      </c>
      <c r="D95" s="148"/>
      <c r="E95" s="149">
        <v>19.23075</v>
      </c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2"/>
      <c r="Z95" s="142"/>
      <c r="AA95" s="142"/>
      <c r="AB95" s="142"/>
      <c r="AC95" s="142"/>
      <c r="AD95" s="142"/>
      <c r="AE95" s="142"/>
      <c r="AF95" s="142"/>
      <c r="AG95" s="142" t="s">
        <v>121</v>
      </c>
      <c r="AH95" s="142">
        <v>0</v>
      </c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</row>
    <row r="96" spans="1:60" outlineLevel="1">
      <c r="A96" s="157">
        <v>33</v>
      </c>
      <c r="B96" s="158" t="s">
        <v>223</v>
      </c>
      <c r="C96" s="169" t="s">
        <v>224</v>
      </c>
      <c r="D96" s="159" t="s">
        <v>142</v>
      </c>
      <c r="E96" s="160">
        <v>21.776399999999999</v>
      </c>
      <c r="F96" s="175"/>
      <c r="G96" s="161">
        <f>ROUND(E96*F96,2)</f>
        <v>0</v>
      </c>
      <c r="H96" s="147">
        <v>0</v>
      </c>
      <c r="I96" s="147">
        <f>ROUND(E96*H96,2)</f>
        <v>0</v>
      </c>
      <c r="J96" s="147">
        <v>1262</v>
      </c>
      <c r="K96" s="147">
        <f>ROUND(E96*J96,2)</f>
        <v>27481.82</v>
      </c>
      <c r="L96" s="147">
        <v>21</v>
      </c>
      <c r="M96" s="147">
        <f>G96*(1+L96/100)</f>
        <v>0</v>
      </c>
      <c r="N96" s="147">
        <v>0</v>
      </c>
      <c r="O96" s="147">
        <f>ROUND(E96*N96,2)</f>
        <v>0</v>
      </c>
      <c r="P96" s="147">
        <v>0</v>
      </c>
      <c r="Q96" s="147">
        <f>ROUND(E96*P96,2)</f>
        <v>0</v>
      </c>
      <c r="R96" s="147"/>
      <c r="S96" s="147" t="s">
        <v>131</v>
      </c>
      <c r="T96" s="147" t="s">
        <v>131</v>
      </c>
      <c r="U96" s="147">
        <v>3.5329999999999999</v>
      </c>
      <c r="V96" s="147">
        <f>ROUND(E96*U96,2)</f>
        <v>76.94</v>
      </c>
      <c r="W96" s="147"/>
      <c r="X96" s="147" t="s">
        <v>118</v>
      </c>
      <c r="Y96" s="142"/>
      <c r="Z96" s="142"/>
      <c r="AA96" s="142"/>
      <c r="AB96" s="142"/>
      <c r="AC96" s="142"/>
      <c r="AD96" s="142"/>
      <c r="AE96" s="142"/>
      <c r="AF96" s="142"/>
      <c r="AG96" s="142" t="s">
        <v>119</v>
      </c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</row>
    <row r="97" spans="1:60" outlineLevel="1">
      <c r="A97" s="145"/>
      <c r="B97" s="146"/>
      <c r="C97" s="248" t="s">
        <v>225</v>
      </c>
      <c r="D97" s="249"/>
      <c r="E97" s="249"/>
      <c r="F97" s="249"/>
      <c r="G97" s="249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2"/>
      <c r="Z97" s="142"/>
      <c r="AA97" s="142"/>
      <c r="AB97" s="142"/>
      <c r="AC97" s="142"/>
      <c r="AD97" s="142"/>
      <c r="AE97" s="142"/>
      <c r="AF97" s="142"/>
      <c r="AG97" s="142" t="s">
        <v>133</v>
      </c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2"/>
      <c r="BC97" s="142"/>
      <c r="BD97" s="142"/>
      <c r="BE97" s="142"/>
      <c r="BF97" s="142"/>
      <c r="BG97" s="142"/>
      <c r="BH97" s="142"/>
    </row>
    <row r="98" spans="1:60" outlineLevel="1">
      <c r="A98" s="145"/>
      <c r="B98" s="146"/>
      <c r="C98" s="170" t="s">
        <v>226</v>
      </c>
      <c r="D98" s="148"/>
      <c r="E98" s="149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2"/>
      <c r="Z98" s="142"/>
      <c r="AA98" s="142"/>
      <c r="AB98" s="142"/>
      <c r="AC98" s="142"/>
      <c r="AD98" s="142"/>
      <c r="AE98" s="142"/>
      <c r="AF98" s="142"/>
      <c r="AG98" s="142" t="s">
        <v>121</v>
      </c>
      <c r="AH98" s="142">
        <v>0</v>
      </c>
      <c r="AI98" s="142"/>
      <c r="AJ98" s="142"/>
      <c r="AK98" s="142"/>
      <c r="AL98" s="142"/>
      <c r="AM98" s="142"/>
      <c r="AN98" s="142"/>
      <c r="AO98" s="142"/>
      <c r="AP98" s="142"/>
      <c r="AQ98" s="142"/>
      <c r="AR98" s="142"/>
      <c r="AS98" s="142"/>
      <c r="AT98" s="142"/>
      <c r="AU98" s="142"/>
      <c r="AV98" s="142"/>
      <c r="AW98" s="142"/>
      <c r="AX98" s="142"/>
      <c r="AY98" s="142"/>
      <c r="AZ98" s="142"/>
      <c r="BA98" s="142"/>
      <c r="BB98" s="142"/>
      <c r="BC98" s="142"/>
      <c r="BD98" s="142"/>
      <c r="BE98" s="142"/>
      <c r="BF98" s="142"/>
      <c r="BG98" s="142"/>
      <c r="BH98" s="142"/>
    </row>
    <row r="99" spans="1:60" outlineLevel="1">
      <c r="A99" s="145"/>
      <c r="B99" s="146"/>
      <c r="C99" s="170" t="s">
        <v>227</v>
      </c>
      <c r="D99" s="148"/>
      <c r="E99" s="149">
        <v>10.08</v>
      </c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2"/>
      <c r="Z99" s="142"/>
      <c r="AA99" s="142"/>
      <c r="AB99" s="142"/>
      <c r="AC99" s="142"/>
      <c r="AD99" s="142"/>
      <c r="AE99" s="142"/>
      <c r="AF99" s="142"/>
      <c r="AG99" s="142" t="s">
        <v>121</v>
      </c>
      <c r="AH99" s="142">
        <v>0</v>
      </c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</row>
    <row r="100" spans="1:60" outlineLevel="1">
      <c r="A100" s="145"/>
      <c r="B100" s="146"/>
      <c r="C100" s="170" t="s">
        <v>228</v>
      </c>
      <c r="D100" s="148"/>
      <c r="E100" s="149">
        <v>8.7840000000000007</v>
      </c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2"/>
      <c r="Z100" s="142"/>
      <c r="AA100" s="142"/>
      <c r="AB100" s="142"/>
      <c r="AC100" s="142"/>
      <c r="AD100" s="142"/>
      <c r="AE100" s="142"/>
      <c r="AF100" s="142"/>
      <c r="AG100" s="142" t="s">
        <v>121</v>
      </c>
      <c r="AH100" s="142">
        <v>0</v>
      </c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F100" s="142"/>
      <c r="BG100" s="142"/>
      <c r="BH100" s="142"/>
    </row>
    <row r="101" spans="1:60" outlineLevel="1">
      <c r="A101" s="145"/>
      <c r="B101" s="146"/>
      <c r="C101" s="170" t="s">
        <v>229</v>
      </c>
      <c r="D101" s="148"/>
      <c r="E101" s="149">
        <v>0.45</v>
      </c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2"/>
      <c r="Z101" s="142"/>
      <c r="AA101" s="142"/>
      <c r="AB101" s="142"/>
      <c r="AC101" s="142"/>
      <c r="AD101" s="142"/>
      <c r="AE101" s="142"/>
      <c r="AF101" s="142"/>
      <c r="AG101" s="142" t="s">
        <v>121</v>
      </c>
      <c r="AH101" s="142">
        <v>0</v>
      </c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142"/>
      <c r="BH101" s="142"/>
    </row>
    <row r="102" spans="1:60" outlineLevel="1">
      <c r="A102" s="145"/>
      <c r="B102" s="146"/>
      <c r="C102" s="170" t="s">
        <v>230</v>
      </c>
      <c r="D102" s="148"/>
      <c r="E102" s="149">
        <v>1.296</v>
      </c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2"/>
      <c r="Z102" s="142"/>
      <c r="AA102" s="142"/>
      <c r="AB102" s="142"/>
      <c r="AC102" s="142"/>
      <c r="AD102" s="142"/>
      <c r="AE102" s="142"/>
      <c r="AF102" s="142"/>
      <c r="AG102" s="142" t="s">
        <v>121</v>
      </c>
      <c r="AH102" s="142">
        <v>0</v>
      </c>
      <c r="AI102" s="142"/>
      <c r="AJ102" s="142"/>
      <c r="AK102" s="142"/>
      <c r="AL102" s="142"/>
      <c r="AM102" s="142"/>
      <c r="AN102" s="142"/>
      <c r="AO102" s="142"/>
      <c r="AP102" s="142"/>
      <c r="AQ102" s="142"/>
      <c r="AR102" s="142"/>
      <c r="AS102" s="142"/>
      <c r="AT102" s="142"/>
      <c r="AU102" s="142"/>
      <c r="AV102" s="142"/>
      <c r="AW102" s="142"/>
      <c r="AX102" s="142"/>
      <c r="AY102" s="142"/>
      <c r="AZ102" s="142"/>
      <c r="BA102" s="142"/>
      <c r="BB102" s="142"/>
      <c r="BC102" s="142"/>
      <c r="BD102" s="142"/>
      <c r="BE102" s="142"/>
      <c r="BF102" s="142"/>
      <c r="BG102" s="142"/>
      <c r="BH102" s="142"/>
    </row>
    <row r="103" spans="1:60" outlineLevel="1">
      <c r="A103" s="145"/>
      <c r="B103" s="146"/>
      <c r="C103" s="170" t="s">
        <v>231</v>
      </c>
      <c r="D103" s="148"/>
      <c r="E103" s="149">
        <v>0.9</v>
      </c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2"/>
      <c r="Z103" s="142"/>
      <c r="AA103" s="142"/>
      <c r="AB103" s="142"/>
      <c r="AC103" s="142"/>
      <c r="AD103" s="142"/>
      <c r="AE103" s="142"/>
      <c r="AF103" s="142"/>
      <c r="AG103" s="142" t="s">
        <v>121</v>
      </c>
      <c r="AH103" s="142">
        <v>0</v>
      </c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</row>
    <row r="104" spans="1:60" outlineLevel="1">
      <c r="A104" s="145"/>
      <c r="B104" s="146"/>
      <c r="C104" s="170" t="s">
        <v>232</v>
      </c>
      <c r="D104" s="148"/>
      <c r="E104" s="149">
        <v>0.26640000000000003</v>
      </c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2"/>
      <c r="Z104" s="142"/>
      <c r="AA104" s="142"/>
      <c r="AB104" s="142"/>
      <c r="AC104" s="142"/>
      <c r="AD104" s="142"/>
      <c r="AE104" s="142"/>
      <c r="AF104" s="142"/>
      <c r="AG104" s="142" t="s">
        <v>121</v>
      </c>
      <c r="AH104" s="142">
        <v>0</v>
      </c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42"/>
      <c r="AX104" s="142"/>
      <c r="AY104" s="142"/>
      <c r="AZ104" s="142"/>
      <c r="BA104" s="142"/>
      <c r="BB104" s="142"/>
      <c r="BC104" s="142"/>
      <c r="BD104" s="142"/>
      <c r="BE104" s="142"/>
      <c r="BF104" s="142"/>
      <c r="BG104" s="142"/>
      <c r="BH104" s="142"/>
    </row>
    <row r="105" spans="1:60" ht="14">
      <c r="A105" s="151" t="s">
        <v>111</v>
      </c>
      <c r="B105" s="152" t="s">
        <v>55</v>
      </c>
      <c r="C105" s="168" t="s">
        <v>56</v>
      </c>
      <c r="D105" s="153"/>
      <c r="E105" s="154"/>
      <c r="F105" s="155"/>
      <c r="G105" s="156">
        <f>SUMIF(AG106:AG149,"&lt;&gt;NOR",G106:G149)</f>
        <v>0</v>
      </c>
      <c r="H105" s="150"/>
      <c r="I105" s="150">
        <f>SUM(I106:I149)</f>
        <v>382103.31999999995</v>
      </c>
      <c r="J105" s="150"/>
      <c r="K105" s="150">
        <f>SUM(K106:K149)</f>
        <v>236361.45</v>
      </c>
      <c r="L105" s="150"/>
      <c r="M105" s="150">
        <f>SUM(M106:M149)</f>
        <v>0</v>
      </c>
      <c r="N105" s="150"/>
      <c r="O105" s="150">
        <f>SUM(O106:O149)</f>
        <v>196.01999999999998</v>
      </c>
      <c r="P105" s="150"/>
      <c r="Q105" s="150">
        <f>SUM(Q106:Q149)</f>
        <v>0</v>
      </c>
      <c r="R105" s="150"/>
      <c r="S105" s="150"/>
      <c r="T105" s="150"/>
      <c r="U105" s="150"/>
      <c r="V105" s="150">
        <f>SUM(V106:V149)</f>
        <v>554.6099999999999</v>
      </c>
      <c r="W105" s="150"/>
      <c r="X105" s="150"/>
      <c r="AG105" t="s">
        <v>112</v>
      </c>
    </row>
    <row r="106" spans="1:60" ht="24" outlineLevel="1">
      <c r="A106" s="157">
        <v>34</v>
      </c>
      <c r="B106" s="158" t="s">
        <v>233</v>
      </c>
      <c r="C106" s="169" t="s">
        <v>234</v>
      </c>
      <c r="D106" s="159" t="s">
        <v>130</v>
      </c>
      <c r="E106" s="160">
        <v>2984.16</v>
      </c>
      <c r="F106" s="175"/>
      <c r="G106" s="161">
        <f>ROUND(E106*F106,2)</f>
        <v>0</v>
      </c>
      <c r="H106" s="147">
        <v>0.37</v>
      </c>
      <c r="I106" s="147">
        <f>ROUND(E106*H106,2)</f>
        <v>1104.1400000000001</v>
      </c>
      <c r="J106" s="147">
        <v>18.63</v>
      </c>
      <c r="K106" s="147">
        <f>ROUND(E106*J106,2)</f>
        <v>55594.9</v>
      </c>
      <c r="L106" s="147">
        <v>21</v>
      </c>
      <c r="M106" s="147">
        <f>G106*(1+L106/100)</f>
        <v>0</v>
      </c>
      <c r="N106" s="147">
        <v>3.0000000000000001E-5</v>
      </c>
      <c r="O106" s="147">
        <f>ROUND(E106*N106,2)</f>
        <v>0.09</v>
      </c>
      <c r="P106" s="147">
        <v>0</v>
      </c>
      <c r="Q106" s="147">
        <f>ROUND(E106*P106,2)</f>
        <v>0</v>
      </c>
      <c r="R106" s="147"/>
      <c r="S106" s="147" t="s">
        <v>131</v>
      </c>
      <c r="T106" s="147" t="s">
        <v>131</v>
      </c>
      <c r="U106" s="147">
        <v>4.3999999999999997E-2</v>
      </c>
      <c r="V106" s="147">
        <f>ROUND(E106*U106,2)</f>
        <v>131.30000000000001</v>
      </c>
      <c r="W106" s="147"/>
      <c r="X106" s="147" t="s">
        <v>118</v>
      </c>
      <c r="Y106" s="142"/>
      <c r="Z106" s="142"/>
      <c r="AA106" s="142"/>
      <c r="AB106" s="142"/>
      <c r="AC106" s="142"/>
      <c r="AD106" s="142"/>
      <c r="AE106" s="142"/>
      <c r="AF106" s="142"/>
      <c r="AG106" s="142" t="s">
        <v>119</v>
      </c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</row>
    <row r="107" spans="1:60" outlineLevel="1">
      <c r="A107" s="145"/>
      <c r="B107" s="146"/>
      <c r="C107" s="170" t="s">
        <v>235</v>
      </c>
      <c r="D107" s="148"/>
      <c r="E107" s="149">
        <v>2054.16</v>
      </c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2"/>
      <c r="Z107" s="142"/>
      <c r="AA107" s="142"/>
      <c r="AB107" s="142"/>
      <c r="AC107" s="142"/>
      <c r="AD107" s="142"/>
      <c r="AE107" s="142"/>
      <c r="AF107" s="142"/>
      <c r="AG107" s="142" t="s">
        <v>121</v>
      </c>
      <c r="AH107" s="142">
        <v>0</v>
      </c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</row>
    <row r="108" spans="1:60" outlineLevel="1">
      <c r="A108" s="145"/>
      <c r="B108" s="146"/>
      <c r="C108" s="170" t="s">
        <v>138</v>
      </c>
      <c r="D108" s="148"/>
      <c r="E108" s="149">
        <v>930</v>
      </c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2"/>
      <c r="Z108" s="142"/>
      <c r="AA108" s="142"/>
      <c r="AB108" s="142"/>
      <c r="AC108" s="142"/>
      <c r="AD108" s="142"/>
      <c r="AE108" s="142"/>
      <c r="AF108" s="142"/>
      <c r="AG108" s="142" t="s">
        <v>121</v>
      </c>
      <c r="AH108" s="142">
        <v>0</v>
      </c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</row>
    <row r="109" spans="1:60" ht="36" outlineLevel="1">
      <c r="A109" s="157">
        <v>35</v>
      </c>
      <c r="B109" s="158" t="s">
        <v>236</v>
      </c>
      <c r="C109" s="169" t="s">
        <v>237</v>
      </c>
      <c r="D109" s="159" t="s">
        <v>130</v>
      </c>
      <c r="E109" s="160">
        <v>3431.7840000000001</v>
      </c>
      <c r="F109" s="175"/>
      <c r="G109" s="161">
        <f>ROUND(E109*F109,2)</f>
        <v>0</v>
      </c>
      <c r="H109" s="147">
        <v>30.4</v>
      </c>
      <c r="I109" s="147">
        <f>ROUND(E109*H109,2)</f>
        <v>104326.23</v>
      </c>
      <c r="J109" s="147">
        <v>0</v>
      </c>
      <c r="K109" s="147">
        <f>ROUND(E109*J109,2)</f>
        <v>0</v>
      </c>
      <c r="L109" s="147">
        <v>21</v>
      </c>
      <c r="M109" s="147">
        <f>G109*(1+L109/100)</f>
        <v>0</v>
      </c>
      <c r="N109" s="147">
        <v>2.0000000000000001E-4</v>
      </c>
      <c r="O109" s="147">
        <f>ROUND(E109*N109,2)</f>
        <v>0.69</v>
      </c>
      <c r="P109" s="147">
        <v>0</v>
      </c>
      <c r="Q109" s="147">
        <f>ROUND(E109*P109,2)</f>
        <v>0</v>
      </c>
      <c r="R109" s="147" t="s">
        <v>219</v>
      </c>
      <c r="S109" s="147" t="s">
        <v>131</v>
      </c>
      <c r="T109" s="147" t="s">
        <v>238</v>
      </c>
      <c r="U109" s="147">
        <v>0</v>
      </c>
      <c r="V109" s="147">
        <f>ROUND(E109*U109,2)</f>
        <v>0</v>
      </c>
      <c r="W109" s="147"/>
      <c r="X109" s="147" t="s">
        <v>220</v>
      </c>
      <c r="Y109" s="142"/>
      <c r="Z109" s="142"/>
      <c r="AA109" s="142"/>
      <c r="AB109" s="142"/>
      <c r="AC109" s="142"/>
      <c r="AD109" s="142"/>
      <c r="AE109" s="142"/>
      <c r="AF109" s="142"/>
      <c r="AG109" s="142" t="s">
        <v>221</v>
      </c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142"/>
      <c r="AV109" s="142"/>
      <c r="AW109" s="142"/>
      <c r="AX109" s="142"/>
      <c r="AY109" s="142"/>
      <c r="AZ109" s="142"/>
      <c r="BA109" s="142"/>
      <c r="BB109" s="142"/>
      <c r="BC109" s="142"/>
      <c r="BD109" s="142"/>
      <c r="BE109" s="142"/>
      <c r="BF109" s="142"/>
      <c r="BG109" s="142"/>
      <c r="BH109" s="142"/>
    </row>
    <row r="110" spans="1:60" outlineLevel="1">
      <c r="A110" s="145"/>
      <c r="B110" s="146"/>
      <c r="C110" s="170" t="s">
        <v>239</v>
      </c>
      <c r="D110" s="148"/>
      <c r="E110" s="149">
        <v>2362.2800000000002</v>
      </c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2"/>
      <c r="Z110" s="142"/>
      <c r="AA110" s="142"/>
      <c r="AB110" s="142"/>
      <c r="AC110" s="142"/>
      <c r="AD110" s="142"/>
      <c r="AE110" s="142"/>
      <c r="AF110" s="142"/>
      <c r="AG110" s="142" t="s">
        <v>121</v>
      </c>
      <c r="AH110" s="142">
        <v>0</v>
      </c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142"/>
      <c r="AV110" s="142"/>
      <c r="AW110" s="142"/>
      <c r="AX110" s="142"/>
      <c r="AY110" s="142"/>
      <c r="AZ110" s="142"/>
      <c r="BA110" s="142"/>
      <c r="BB110" s="142"/>
      <c r="BC110" s="142"/>
      <c r="BD110" s="142"/>
      <c r="BE110" s="142"/>
      <c r="BF110" s="142"/>
      <c r="BG110" s="142"/>
      <c r="BH110" s="142"/>
    </row>
    <row r="111" spans="1:60" outlineLevel="1">
      <c r="A111" s="145"/>
      <c r="B111" s="146"/>
      <c r="C111" s="170" t="s">
        <v>240</v>
      </c>
      <c r="D111" s="148"/>
      <c r="E111" s="149">
        <v>1069.5</v>
      </c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2"/>
      <c r="Z111" s="142"/>
      <c r="AA111" s="142"/>
      <c r="AB111" s="142"/>
      <c r="AC111" s="142"/>
      <c r="AD111" s="142"/>
      <c r="AE111" s="142"/>
      <c r="AF111" s="142"/>
      <c r="AG111" s="142" t="s">
        <v>121</v>
      </c>
      <c r="AH111" s="142">
        <v>0</v>
      </c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142"/>
      <c r="BH111" s="142"/>
    </row>
    <row r="112" spans="1:60" outlineLevel="1">
      <c r="A112" s="157">
        <v>36</v>
      </c>
      <c r="B112" s="158" t="s">
        <v>241</v>
      </c>
      <c r="C112" s="169" t="s">
        <v>242</v>
      </c>
      <c r="D112" s="159" t="s">
        <v>130</v>
      </c>
      <c r="E112" s="160">
        <v>584.59199999999998</v>
      </c>
      <c r="F112" s="175"/>
      <c r="G112" s="161">
        <f>ROUND(E112*F112,2)</f>
        <v>0</v>
      </c>
      <c r="H112" s="147">
        <v>3.04</v>
      </c>
      <c r="I112" s="147">
        <f>ROUND(E112*H112,2)</f>
        <v>1777.16</v>
      </c>
      <c r="J112" s="147">
        <v>31.76</v>
      </c>
      <c r="K112" s="147">
        <f>ROUND(E112*J112,2)</f>
        <v>18566.64</v>
      </c>
      <c r="L112" s="147">
        <v>21</v>
      </c>
      <c r="M112" s="147">
        <f>G112*(1+L112/100)</f>
        <v>0</v>
      </c>
      <c r="N112" s="147">
        <v>1.8000000000000001E-4</v>
      </c>
      <c r="O112" s="147">
        <f>ROUND(E112*N112,2)</f>
        <v>0.11</v>
      </c>
      <c r="P112" s="147">
        <v>0</v>
      </c>
      <c r="Q112" s="147">
        <f>ROUND(E112*P112,2)</f>
        <v>0</v>
      </c>
      <c r="R112" s="147"/>
      <c r="S112" s="147" t="s">
        <v>131</v>
      </c>
      <c r="T112" s="147" t="s">
        <v>131</v>
      </c>
      <c r="U112" s="147">
        <v>7.4999999999999997E-2</v>
      </c>
      <c r="V112" s="147">
        <f>ROUND(E112*U112,2)</f>
        <v>43.84</v>
      </c>
      <c r="W112" s="147"/>
      <c r="X112" s="147" t="s">
        <v>118</v>
      </c>
      <c r="Y112" s="142"/>
      <c r="Z112" s="142"/>
      <c r="AA112" s="142"/>
      <c r="AB112" s="142"/>
      <c r="AC112" s="142"/>
      <c r="AD112" s="142"/>
      <c r="AE112" s="142"/>
      <c r="AF112" s="142"/>
      <c r="AG112" s="142" t="s">
        <v>119</v>
      </c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  <c r="BF112" s="142"/>
      <c r="BG112" s="142"/>
      <c r="BH112" s="142"/>
    </row>
    <row r="113" spans="1:60" outlineLevel="1">
      <c r="A113" s="145"/>
      <c r="B113" s="146"/>
      <c r="C113" s="248" t="s">
        <v>243</v>
      </c>
      <c r="D113" s="249"/>
      <c r="E113" s="249"/>
      <c r="F113" s="249"/>
      <c r="G113" s="249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2"/>
      <c r="Z113" s="142"/>
      <c r="AA113" s="142"/>
      <c r="AB113" s="142"/>
      <c r="AC113" s="142"/>
      <c r="AD113" s="142"/>
      <c r="AE113" s="142"/>
      <c r="AF113" s="142"/>
      <c r="AG113" s="142" t="s">
        <v>133</v>
      </c>
      <c r="AH113" s="142"/>
      <c r="AI113" s="142"/>
      <c r="AJ113" s="142"/>
      <c r="AK113" s="142"/>
      <c r="AL113" s="142"/>
      <c r="AM113" s="142"/>
      <c r="AN113" s="142"/>
      <c r="AO113" s="142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  <c r="BB113" s="142"/>
      <c r="BC113" s="142"/>
      <c r="BD113" s="142"/>
      <c r="BE113" s="142"/>
      <c r="BF113" s="142"/>
      <c r="BG113" s="142"/>
      <c r="BH113" s="142"/>
    </row>
    <row r="114" spans="1:60" outlineLevel="1">
      <c r="A114" s="145"/>
      <c r="B114" s="146"/>
      <c r="C114" s="170" t="s">
        <v>244</v>
      </c>
      <c r="D114" s="148"/>
      <c r="E114" s="149">
        <v>71.59</v>
      </c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2"/>
      <c r="Z114" s="142"/>
      <c r="AA114" s="142"/>
      <c r="AB114" s="142"/>
      <c r="AC114" s="142"/>
      <c r="AD114" s="142"/>
      <c r="AE114" s="142"/>
      <c r="AF114" s="142"/>
      <c r="AG114" s="142" t="s">
        <v>121</v>
      </c>
      <c r="AH114" s="142">
        <v>0</v>
      </c>
      <c r="AI114" s="142"/>
      <c r="AJ114" s="142"/>
      <c r="AK114" s="142"/>
      <c r="AL114" s="142"/>
      <c r="AM114" s="142"/>
      <c r="AN114" s="142"/>
      <c r="AO114" s="142"/>
      <c r="AP114" s="142"/>
      <c r="AQ114" s="142"/>
      <c r="AR114" s="142"/>
      <c r="AS114" s="142"/>
      <c r="AT114" s="142"/>
      <c r="AU114" s="142"/>
      <c r="AV114" s="142"/>
      <c r="AW114" s="142"/>
      <c r="AX114" s="142"/>
      <c r="AY114" s="142"/>
      <c r="AZ114" s="142"/>
      <c r="BA114" s="142"/>
      <c r="BB114" s="142"/>
      <c r="BC114" s="142"/>
      <c r="BD114" s="142"/>
      <c r="BE114" s="142"/>
      <c r="BF114" s="142"/>
      <c r="BG114" s="142"/>
      <c r="BH114" s="142"/>
    </row>
    <row r="115" spans="1:60" outlineLevel="1">
      <c r="A115" s="145"/>
      <c r="B115" s="146"/>
      <c r="C115" s="170" t="s">
        <v>245</v>
      </c>
      <c r="D115" s="148"/>
      <c r="E115" s="149">
        <v>513</v>
      </c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2"/>
      <c r="Z115" s="142"/>
      <c r="AA115" s="142"/>
      <c r="AB115" s="142"/>
      <c r="AC115" s="142"/>
      <c r="AD115" s="142"/>
      <c r="AE115" s="142"/>
      <c r="AF115" s="142"/>
      <c r="AG115" s="142" t="s">
        <v>121</v>
      </c>
      <c r="AH115" s="142">
        <v>0</v>
      </c>
      <c r="AI115" s="142"/>
      <c r="AJ115" s="142"/>
      <c r="AK115" s="142"/>
      <c r="AL115" s="142"/>
      <c r="AM115" s="142"/>
      <c r="AN115" s="142"/>
      <c r="AO115" s="142"/>
      <c r="AP115" s="142"/>
      <c r="AQ115" s="142"/>
      <c r="AR115" s="142"/>
      <c r="AS115" s="142"/>
      <c r="AT115" s="142"/>
      <c r="AU115" s="142"/>
      <c r="AV115" s="142"/>
      <c r="AW115" s="142"/>
      <c r="AX115" s="142"/>
      <c r="AY115" s="142"/>
      <c r="AZ115" s="142"/>
      <c r="BA115" s="142"/>
      <c r="BB115" s="142"/>
      <c r="BC115" s="142"/>
      <c r="BD115" s="142"/>
      <c r="BE115" s="142"/>
      <c r="BF115" s="142"/>
      <c r="BG115" s="142"/>
      <c r="BH115" s="142"/>
    </row>
    <row r="116" spans="1:60" ht="24" outlineLevel="1">
      <c r="A116" s="157">
        <v>37</v>
      </c>
      <c r="B116" s="158" t="s">
        <v>246</v>
      </c>
      <c r="C116" s="169" t="s">
        <v>247</v>
      </c>
      <c r="D116" s="159" t="s">
        <v>130</v>
      </c>
      <c r="E116" s="160">
        <v>4104.0648000000001</v>
      </c>
      <c r="F116" s="175"/>
      <c r="G116" s="161">
        <f>ROUND(E116*F116,2)</f>
        <v>0</v>
      </c>
      <c r="H116" s="147">
        <v>39.200000000000003</v>
      </c>
      <c r="I116" s="147">
        <f>ROUND(E116*H116,2)</f>
        <v>160879.34</v>
      </c>
      <c r="J116" s="147">
        <v>0</v>
      </c>
      <c r="K116" s="147">
        <f>ROUND(E116*J116,2)</f>
        <v>0</v>
      </c>
      <c r="L116" s="147">
        <v>21</v>
      </c>
      <c r="M116" s="147">
        <f>G116*(1+L116/100)</f>
        <v>0</v>
      </c>
      <c r="N116" s="147">
        <v>2.9999999999999997E-4</v>
      </c>
      <c r="O116" s="147">
        <f>ROUND(E116*N116,2)</f>
        <v>1.23</v>
      </c>
      <c r="P116" s="147">
        <v>0</v>
      </c>
      <c r="Q116" s="147">
        <f>ROUND(E116*P116,2)</f>
        <v>0</v>
      </c>
      <c r="R116" s="147" t="s">
        <v>219</v>
      </c>
      <c r="S116" s="147" t="s">
        <v>131</v>
      </c>
      <c r="T116" s="147" t="s">
        <v>131</v>
      </c>
      <c r="U116" s="147">
        <v>0</v>
      </c>
      <c r="V116" s="147">
        <f>ROUND(E116*U116,2)</f>
        <v>0</v>
      </c>
      <c r="W116" s="147"/>
      <c r="X116" s="147" t="s">
        <v>220</v>
      </c>
      <c r="Y116" s="142"/>
      <c r="Z116" s="142"/>
      <c r="AA116" s="142"/>
      <c r="AB116" s="142"/>
      <c r="AC116" s="142"/>
      <c r="AD116" s="142"/>
      <c r="AE116" s="142"/>
      <c r="AF116" s="142"/>
      <c r="AG116" s="142" t="s">
        <v>221</v>
      </c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142"/>
      <c r="BH116" s="142"/>
    </row>
    <row r="117" spans="1:60" outlineLevel="1">
      <c r="A117" s="145"/>
      <c r="B117" s="146"/>
      <c r="C117" s="170" t="s">
        <v>248</v>
      </c>
      <c r="D117" s="148"/>
      <c r="E117" s="149">
        <v>672.28</v>
      </c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2"/>
      <c r="Z117" s="142"/>
      <c r="AA117" s="142"/>
      <c r="AB117" s="142"/>
      <c r="AC117" s="142"/>
      <c r="AD117" s="142"/>
      <c r="AE117" s="142"/>
      <c r="AF117" s="142"/>
      <c r="AG117" s="142" t="s">
        <v>121</v>
      </c>
      <c r="AH117" s="142">
        <v>0</v>
      </c>
      <c r="AI117" s="142"/>
      <c r="AJ117" s="142"/>
      <c r="AK117" s="142"/>
      <c r="AL117" s="142"/>
      <c r="AM117" s="142"/>
      <c r="AN117" s="142"/>
      <c r="AO117" s="142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2"/>
      <c r="BG117" s="142"/>
      <c r="BH117" s="142"/>
    </row>
    <row r="118" spans="1:60" outlineLevel="1">
      <c r="A118" s="145"/>
      <c r="B118" s="146"/>
      <c r="C118" s="170" t="s">
        <v>239</v>
      </c>
      <c r="D118" s="148"/>
      <c r="E118" s="149">
        <v>2362.2800000000002</v>
      </c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2"/>
      <c r="Z118" s="142"/>
      <c r="AA118" s="142"/>
      <c r="AB118" s="142"/>
      <c r="AC118" s="142"/>
      <c r="AD118" s="142"/>
      <c r="AE118" s="142"/>
      <c r="AF118" s="142"/>
      <c r="AG118" s="142" t="s">
        <v>121</v>
      </c>
      <c r="AH118" s="142">
        <v>0</v>
      </c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142"/>
      <c r="BH118" s="142"/>
    </row>
    <row r="119" spans="1:60" outlineLevel="1">
      <c r="A119" s="145"/>
      <c r="B119" s="146"/>
      <c r="C119" s="170" t="s">
        <v>240</v>
      </c>
      <c r="D119" s="148"/>
      <c r="E119" s="149">
        <v>1069.5</v>
      </c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2"/>
      <c r="Z119" s="142"/>
      <c r="AA119" s="142"/>
      <c r="AB119" s="142"/>
      <c r="AC119" s="142"/>
      <c r="AD119" s="142"/>
      <c r="AE119" s="142"/>
      <c r="AF119" s="142"/>
      <c r="AG119" s="142" t="s">
        <v>121</v>
      </c>
      <c r="AH119" s="142">
        <v>0</v>
      </c>
      <c r="AI119" s="142"/>
      <c r="AJ119" s="142"/>
      <c r="AK119" s="142"/>
      <c r="AL119" s="142"/>
      <c r="AM119" s="142"/>
      <c r="AN119" s="142"/>
      <c r="AO119" s="142"/>
      <c r="AP119" s="142"/>
      <c r="AQ119" s="142"/>
      <c r="AR119" s="142"/>
      <c r="AS119" s="142"/>
      <c r="AT119" s="142"/>
      <c r="AU119" s="142"/>
      <c r="AV119" s="142"/>
      <c r="AW119" s="142"/>
      <c r="AX119" s="142"/>
      <c r="AY119" s="142"/>
      <c r="AZ119" s="142"/>
      <c r="BA119" s="142"/>
      <c r="BB119" s="142"/>
      <c r="BC119" s="142"/>
      <c r="BD119" s="142"/>
      <c r="BE119" s="142"/>
      <c r="BF119" s="142"/>
      <c r="BG119" s="142"/>
      <c r="BH119" s="142"/>
    </row>
    <row r="120" spans="1:60" ht="36" outlineLevel="1">
      <c r="A120" s="157">
        <v>38</v>
      </c>
      <c r="B120" s="158" t="s">
        <v>249</v>
      </c>
      <c r="C120" s="169" t="s">
        <v>250</v>
      </c>
      <c r="D120" s="159" t="s">
        <v>130</v>
      </c>
      <c r="E120" s="160">
        <v>202.96</v>
      </c>
      <c r="F120" s="175"/>
      <c r="G120" s="161">
        <f>ROUND(E120*F120,2)</f>
        <v>0</v>
      </c>
      <c r="H120" s="147">
        <v>0</v>
      </c>
      <c r="I120" s="147">
        <f>ROUND(E120*H120,2)</f>
        <v>0</v>
      </c>
      <c r="J120" s="147">
        <v>91.1</v>
      </c>
      <c r="K120" s="147">
        <f>ROUND(E120*J120,2)</f>
        <v>18489.66</v>
      </c>
      <c r="L120" s="147">
        <v>21</v>
      </c>
      <c r="M120" s="147">
        <f>G120*(1+L120/100)</f>
        <v>0</v>
      </c>
      <c r="N120" s="147">
        <v>0</v>
      </c>
      <c r="O120" s="147">
        <f>ROUND(E120*N120,2)</f>
        <v>0</v>
      </c>
      <c r="P120" s="147">
        <v>0</v>
      </c>
      <c r="Q120" s="147">
        <f>ROUND(E120*P120,2)</f>
        <v>0</v>
      </c>
      <c r="R120" s="147"/>
      <c r="S120" s="147" t="s">
        <v>131</v>
      </c>
      <c r="T120" s="147" t="s">
        <v>131</v>
      </c>
      <c r="U120" s="147">
        <v>0.15</v>
      </c>
      <c r="V120" s="147">
        <f>ROUND(E120*U120,2)</f>
        <v>30.44</v>
      </c>
      <c r="W120" s="147"/>
      <c r="X120" s="147" t="s">
        <v>118</v>
      </c>
      <c r="Y120" s="142"/>
      <c r="Z120" s="142"/>
      <c r="AA120" s="142"/>
      <c r="AB120" s="142"/>
      <c r="AC120" s="142"/>
      <c r="AD120" s="142"/>
      <c r="AE120" s="142"/>
      <c r="AF120" s="142"/>
      <c r="AG120" s="142" t="s">
        <v>119</v>
      </c>
      <c r="AH120" s="142"/>
      <c r="AI120" s="142"/>
      <c r="AJ120" s="142"/>
      <c r="AK120" s="142"/>
      <c r="AL120" s="142"/>
      <c r="AM120" s="142"/>
      <c r="AN120" s="142"/>
      <c r="AO120" s="142"/>
      <c r="AP120" s="142"/>
      <c r="AQ120" s="142"/>
      <c r="AR120" s="142"/>
      <c r="AS120" s="142"/>
      <c r="AT120" s="142"/>
      <c r="AU120" s="142"/>
      <c r="AV120" s="142"/>
      <c r="AW120" s="142"/>
      <c r="AX120" s="142"/>
      <c r="AY120" s="142"/>
      <c r="AZ120" s="142"/>
      <c r="BA120" s="142"/>
      <c r="BB120" s="142"/>
      <c r="BC120" s="142"/>
      <c r="BD120" s="142"/>
      <c r="BE120" s="142"/>
      <c r="BF120" s="142"/>
      <c r="BG120" s="142"/>
      <c r="BH120" s="142"/>
    </row>
    <row r="121" spans="1:60" ht="24" outlineLevel="1">
      <c r="A121" s="145"/>
      <c r="B121" s="146"/>
      <c r="C121" s="248" t="s">
        <v>251</v>
      </c>
      <c r="D121" s="249"/>
      <c r="E121" s="249"/>
      <c r="F121" s="249"/>
      <c r="G121" s="249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2"/>
      <c r="Z121" s="142"/>
      <c r="AA121" s="142"/>
      <c r="AB121" s="142"/>
      <c r="AC121" s="142"/>
      <c r="AD121" s="142"/>
      <c r="AE121" s="142"/>
      <c r="AF121" s="142"/>
      <c r="AG121" s="142" t="s">
        <v>133</v>
      </c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62" t="str">
        <f>C121</f>
        <v>z rostlé horniny tř.1 - 4 pod násypy z hornin soudržných do 92% PS a hornin nesoudržných sypkých relativní ulehlosti I(d) do 0,8</v>
      </c>
      <c r="BB121" s="142"/>
      <c r="BC121" s="142"/>
      <c r="BD121" s="142"/>
      <c r="BE121" s="142"/>
      <c r="BF121" s="142"/>
      <c r="BG121" s="142"/>
      <c r="BH121" s="142"/>
    </row>
    <row r="122" spans="1:60" outlineLevel="1">
      <c r="A122" s="145"/>
      <c r="B122" s="146"/>
      <c r="C122" s="170" t="s">
        <v>252</v>
      </c>
      <c r="D122" s="148"/>
      <c r="E122" s="149">
        <v>188.4</v>
      </c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2"/>
      <c r="Z122" s="142"/>
      <c r="AA122" s="142"/>
      <c r="AB122" s="142"/>
      <c r="AC122" s="142"/>
      <c r="AD122" s="142"/>
      <c r="AE122" s="142"/>
      <c r="AF122" s="142"/>
      <c r="AG122" s="142" t="s">
        <v>121</v>
      </c>
      <c r="AH122" s="142">
        <v>0</v>
      </c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2"/>
      <c r="AW122" s="142"/>
      <c r="AX122" s="142"/>
      <c r="AY122" s="142"/>
      <c r="AZ122" s="142"/>
      <c r="BA122" s="142"/>
      <c r="BB122" s="142"/>
      <c r="BC122" s="142"/>
      <c r="BD122" s="142"/>
      <c r="BE122" s="142"/>
      <c r="BF122" s="142"/>
      <c r="BG122" s="142"/>
      <c r="BH122" s="142"/>
    </row>
    <row r="123" spans="1:60" outlineLevel="1">
      <c r="A123" s="145"/>
      <c r="B123" s="146"/>
      <c r="C123" s="170" t="s">
        <v>253</v>
      </c>
      <c r="D123" s="148"/>
      <c r="E123" s="149">
        <v>14.56</v>
      </c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2"/>
      <c r="Z123" s="142"/>
      <c r="AA123" s="142"/>
      <c r="AB123" s="142"/>
      <c r="AC123" s="142"/>
      <c r="AD123" s="142"/>
      <c r="AE123" s="142"/>
      <c r="AF123" s="142"/>
      <c r="AG123" s="142" t="s">
        <v>121</v>
      </c>
      <c r="AH123" s="142">
        <v>0</v>
      </c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2"/>
      <c r="AW123" s="142"/>
      <c r="AX123" s="142"/>
      <c r="AY123" s="142"/>
      <c r="AZ123" s="142"/>
      <c r="BA123" s="142"/>
      <c r="BB123" s="142"/>
      <c r="BC123" s="142"/>
      <c r="BD123" s="142"/>
      <c r="BE123" s="142"/>
      <c r="BF123" s="142"/>
      <c r="BG123" s="142"/>
      <c r="BH123" s="142"/>
    </row>
    <row r="124" spans="1:60" ht="24" outlineLevel="1">
      <c r="A124" s="157">
        <v>39</v>
      </c>
      <c r="B124" s="158" t="s">
        <v>254</v>
      </c>
      <c r="C124" s="169" t="s">
        <v>255</v>
      </c>
      <c r="D124" s="159" t="s">
        <v>256</v>
      </c>
      <c r="E124" s="160">
        <v>98</v>
      </c>
      <c r="F124" s="175"/>
      <c r="G124" s="161">
        <f>ROUND(E124*F124,2)</f>
        <v>0</v>
      </c>
      <c r="H124" s="147">
        <v>36.49</v>
      </c>
      <c r="I124" s="147">
        <f>ROUND(E124*H124,2)</f>
        <v>3576.02</v>
      </c>
      <c r="J124" s="147">
        <v>246.51</v>
      </c>
      <c r="K124" s="147">
        <f>ROUND(E124*J124,2)</f>
        <v>24157.98</v>
      </c>
      <c r="L124" s="147">
        <v>21</v>
      </c>
      <c r="M124" s="147">
        <f>G124*(1+L124/100)</f>
        <v>0</v>
      </c>
      <c r="N124" s="147">
        <v>3.0899999999999999E-3</v>
      </c>
      <c r="O124" s="147">
        <f>ROUND(E124*N124,2)</f>
        <v>0.3</v>
      </c>
      <c r="P124" s="147">
        <v>0</v>
      </c>
      <c r="Q124" s="147">
        <f>ROUND(E124*P124,2)</f>
        <v>0</v>
      </c>
      <c r="R124" s="147"/>
      <c r="S124" s="147" t="s">
        <v>131</v>
      </c>
      <c r="T124" s="147" t="s">
        <v>131</v>
      </c>
      <c r="U124" s="147">
        <v>0.55400000000000005</v>
      </c>
      <c r="V124" s="147">
        <f>ROUND(E124*U124,2)</f>
        <v>54.29</v>
      </c>
      <c r="W124" s="147"/>
      <c r="X124" s="147" t="s">
        <v>118</v>
      </c>
      <c r="Y124" s="142"/>
      <c r="Z124" s="142"/>
      <c r="AA124" s="142"/>
      <c r="AB124" s="142"/>
      <c r="AC124" s="142"/>
      <c r="AD124" s="142"/>
      <c r="AE124" s="142"/>
      <c r="AF124" s="142"/>
      <c r="AG124" s="142" t="s">
        <v>119</v>
      </c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2"/>
      <c r="AW124" s="142"/>
      <c r="AX124" s="142"/>
      <c r="AY124" s="142"/>
      <c r="AZ124" s="142"/>
      <c r="BA124" s="142"/>
      <c r="BB124" s="142"/>
      <c r="BC124" s="142"/>
      <c r="BD124" s="142"/>
      <c r="BE124" s="142"/>
      <c r="BF124" s="142"/>
      <c r="BG124" s="142"/>
      <c r="BH124" s="142"/>
    </row>
    <row r="125" spans="1:60" outlineLevel="1">
      <c r="A125" s="145"/>
      <c r="B125" s="146"/>
      <c r="C125" s="248" t="s">
        <v>257</v>
      </c>
      <c r="D125" s="249"/>
      <c r="E125" s="249"/>
      <c r="F125" s="249"/>
      <c r="G125" s="249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2"/>
      <c r="Z125" s="142"/>
      <c r="AA125" s="142"/>
      <c r="AB125" s="142"/>
      <c r="AC125" s="142"/>
      <c r="AD125" s="142"/>
      <c r="AE125" s="142"/>
      <c r="AF125" s="142"/>
      <c r="AG125" s="142" t="s">
        <v>133</v>
      </c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</row>
    <row r="126" spans="1:60" outlineLevel="1">
      <c r="A126" s="145"/>
      <c r="B126" s="146"/>
      <c r="C126" s="170" t="s">
        <v>258</v>
      </c>
      <c r="D126" s="148"/>
      <c r="E126" s="149">
        <v>97</v>
      </c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2"/>
      <c r="Z126" s="142"/>
      <c r="AA126" s="142"/>
      <c r="AB126" s="142"/>
      <c r="AC126" s="142"/>
      <c r="AD126" s="142"/>
      <c r="AE126" s="142"/>
      <c r="AF126" s="142"/>
      <c r="AG126" s="142" t="s">
        <v>121</v>
      </c>
      <c r="AH126" s="142">
        <v>0</v>
      </c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42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  <c r="BF126" s="142"/>
      <c r="BG126" s="142"/>
      <c r="BH126" s="142"/>
    </row>
    <row r="127" spans="1:60" outlineLevel="1">
      <c r="A127" s="145"/>
      <c r="B127" s="146"/>
      <c r="C127" s="170" t="s">
        <v>259</v>
      </c>
      <c r="D127" s="148"/>
      <c r="E127" s="149">
        <v>1</v>
      </c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2"/>
      <c r="Z127" s="142"/>
      <c r="AA127" s="142"/>
      <c r="AB127" s="142"/>
      <c r="AC127" s="142"/>
      <c r="AD127" s="142"/>
      <c r="AE127" s="142"/>
      <c r="AF127" s="142"/>
      <c r="AG127" s="142" t="s">
        <v>121</v>
      </c>
      <c r="AH127" s="142">
        <v>0</v>
      </c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  <c r="BF127" s="142"/>
      <c r="BG127" s="142"/>
      <c r="BH127" s="142"/>
    </row>
    <row r="128" spans="1:60" ht="24" outlineLevel="1">
      <c r="A128" s="157">
        <v>40</v>
      </c>
      <c r="B128" s="158" t="s">
        <v>260</v>
      </c>
      <c r="C128" s="169" t="s">
        <v>261</v>
      </c>
      <c r="D128" s="159" t="s">
        <v>176</v>
      </c>
      <c r="E128" s="160">
        <v>285</v>
      </c>
      <c r="F128" s="175"/>
      <c r="G128" s="161">
        <f>ROUND(E128*F128,2)</f>
        <v>0</v>
      </c>
      <c r="H128" s="147">
        <v>152.88</v>
      </c>
      <c r="I128" s="147">
        <f>ROUND(E128*H128,2)</f>
        <v>43570.8</v>
      </c>
      <c r="J128" s="147">
        <v>302.27</v>
      </c>
      <c r="K128" s="147">
        <f>ROUND(E128*J128,2)</f>
        <v>86146.95</v>
      </c>
      <c r="L128" s="147">
        <v>21</v>
      </c>
      <c r="M128" s="147">
        <f>G128*(1+L128/100)</f>
        <v>0</v>
      </c>
      <c r="N128" s="147">
        <v>0.43625000000000003</v>
      </c>
      <c r="O128" s="147">
        <f>ROUND(E128*N128,2)</f>
        <v>124.33</v>
      </c>
      <c r="P128" s="147">
        <v>0</v>
      </c>
      <c r="Q128" s="147">
        <f>ROUND(E128*P128,2)</f>
        <v>0</v>
      </c>
      <c r="R128" s="147"/>
      <c r="S128" s="147" t="s">
        <v>131</v>
      </c>
      <c r="T128" s="147" t="s">
        <v>183</v>
      </c>
      <c r="U128" s="147">
        <v>0.78363000000000005</v>
      </c>
      <c r="V128" s="147">
        <f>ROUND(E128*U128,2)</f>
        <v>223.33</v>
      </c>
      <c r="W128" s="147"/>
      <c r="X128" s="147" t="s">
        <v>184</v>
      </c>
      <c r="Y128" s="142"/>
      <c r="Z128" s="142"/>
      <c r="AA128" s="142"/>
      <c r="AB128" s="142"/>
      <c r="AC128" s="142"/>
      <c r="AD128" s="142"/>
      <c r="AE128" s="142"/>
      <c r="AF128" s="142"/>
      <c r="AG128" s="142" t="s">
        <v>185</v>
      </c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</row>
    <row r="129" spans="1:60" ht="24" outlineLevel="1">
      <c r="A129" s="145"/>
      <c r="B129" s="146"/>
      <c r="C129" s="248" t="s">
        <v>262</v>
      </c>
      <c r="D129" s="249"/>
      <c r="E129" s="249"/>
      <c r="F129" s="249"/>
      <c r="G129" s="249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2"/>
      <c r="Z129" s="142"/>
      <c r="AA129" s="142"/>
      <c r="AB129" s="142"/>
      <c r="AC129" s="142"/>
      <c r="AD129" s="142"/>
      <c r="AE129" s="142"/>
      <c r="AF129" s="142"/>
      <c r="AG129" s="142" t="s">
        <v>133</v>
      </c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62" t="str">
        <f>C129</f>
        <v>Lože pro trativody, položení trubek, obsyp potrubí sypaninou z vhodných hornin, nebo materiálem připraveným podél výkopu ve vzdálenosti do 3 m od jeho kraje.  Bez výkopu rýhy.</v>
      </c>
      <c r="BB129" s="142"/>
      <c r="BC129" s="142"/>
      <c r="BD129" s="142"/>
      <c r="BE129" s="142"/>
      <c r="BF129" s="142"/>
      <c r="BG129" s="142"/>
      <c r="BH129" s="142"/>
    </row>
    <row r="130" spans="1:60" outlineLevel="1">
      <c r="A130" s="145"/>
      <c r="B130" s="146"/>
      <c r="C130" s="170" t="s">
        <v>263</v>
      </c>
      <c r="D130" s="148"/>
      <c r="E130" s="149">
        <v>246</v>
      </c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2"/>
      <c r="Z130" s="142"/>
      <c r="AA130" s="142"/>
      <c r="AB130" s="142"/>
      <c r="AC130" s="142"/>
      <c r="AD130" s="142"/>
      <c r="AE130" s="142"/>
      <c r="AF130" s="142"/>
      <c r="AG130" s="142" t="s">
        <v>121</v>
      </c>
      <c r="AH130" s="142">
        <v>0</v>
      </c>
      <c r="AI130" s="142"/>
      <c r="AJ130" s="142"/>
      <c r="AK130" s="142"/>
      <c r="AL130" s="142"/>
      <c r="AM130" s="142"/>
      <c r="AN130" s="142"/>
      <c r="AO130" s="142"/>
      <c r="AP130" s="142"/>
      <c r="AQ130" s="142"/>
      <c r="AR130" s="142"/>
      <c r="AS130" s="142"/>
      <c r="AT130" s="142"/>
      <c r="AU130" s="142"/>
      <c r="AV130" s="142"/>
      <c r="AW130" s="142"/>
      <c r="AX130" s="142"/>
      <c r="AY130" s="142"/>
      <c r="AZ130" s="142"/>
      <c r="BA130" s="142"/>
      <c r="BB130" s="142"/>
      <c r="BC130" s="142"/>
      <c r="BD130" s="142"/>
      <c r="BE130" s="142"/>
      <c r="BF130" s="142"/>
      <c r="BG130" s="142"/>
      <c r="BH130" s="142"/>
    </row>
    <row r="131" spans="1:60" outlineLevel="1">
      <c r="A131" s="145"/>
      <c r="B131" s="146"/>
      <c r="C131" s="170" t="s">
        <v>264</v>
      </c>
      <c r="D131" s="148"/>
      <c r="E131" s="149">
        <v>39</v>
      </c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2"/>
      <c r="Z131" s="142"/>
      <c r="AA131" s="142"/>
      <c r="AB131" s="142"/>
      <c r="AC131" s="142"/>
      <c r="AD131" s="142"/>
      <c r="AE131" s="142"/>
      <c r="AF131" s="142"/>
      <c r="AG131" s="142" t="s">
        <v>121</v>
      </c>
      <c r="AH131" s="142">
        <v>0</v>
      </c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  <c r="AT131" s="142"/>
      <c r="AU131" s="142"/>
      <c r="AV131" s="142"/>
      <c r="AW131" s="142"/>
      <c r="AX131" s="142"/>
      <c r="AY131" s="142"/>
      <c r="AZ131" s="142"/>
      <c r="BA131" s="142"/>
      <c r="BB131" s="142"/>
      <c r="BC131" s="142"/>
      <c r="BD131" s="142"/>
      <c r="BE131" s="142"/>
      <c r="BF131" s="142"/>
      <c r="BG131" s="142"/>
      <c r="BH131" s="142"/>
    </row>
    <row r="132" spans="1:60" ht="24" outlineLevel="1">
      <c r="A132" s="157">
        <v>41</v>
      </c>
      <c r="B132" s="158" t="s">
        <v>265</v>
      </c>
      <c r="C132" s="169" t="s">
        <v>266</v>
      </c>
      <c r="D132" s="159" t="s">
        <v>256</v>
      </c>
      <c r="E132" s="160">
        <v>62</v>
      </c>
      <c r="F132" s="175"/>
      <c r="G132" s="161">
        <f>ROUND(E132*F132,2)</f>
        <v>0</v>
      </c>
      <c r="H132" s="147">
        <v>106.32</v>
      </c>
      <c r="I132" s="147">
        <f>ROUND(E132*H132,2)</f>
        <v>6591.84</v>
      </c>
      <c r="J132" s="147">
        <v>396.68</v>
      </c>
      <c r="K132" s="147">
        <f>ROUND(E132*J132,2)</f>
        <v>24594.16</v>
      </c>
      <c r="L132" s="147">
        <v>21</v>
      </c>
      <c r="M132" s="147">
        <f>G132*(1+L132/100)</f>
        <v>0</v>
      </c>
      <c r="N132" s="147">
        <v>9.4199999999999996E-3</v>
      </c>
      <c r="O132" s="147">
        <f>ROUND(E132*N132,2)</f>
        <v>0.57999999999999996</v>
      </c>
      <c r="P132" s="147">
        <v>0</v>
      </c>
      <c r="Q132" s="147">
        <f>ROUND(E132*P132,2)</f>
        <v>0</v>
      </c>
      <c r="R132" s="147"/>
      <c r="S132" s="147" t="s">
        <v>131</v>
      </c>
      <c r="T132" s="147" t="s">
        <v>131</v>
      </c>
      <c r="U132" s="147">
        <v>0.89800000000000002</v>
      </c>
      <c r="V132" s="147">
        <f>ROUND(E132*U132,2)</f>
        <v>55.68</v>
      </c>
      <c r="W132" s="147"/>
      <c r="X132" s="147" t="s">
        <v>118</v>
      </c>
      <c r="Y132" s="142"/>
      <c r="Z132" s="142"/>
      <c r="AA132" s="142"/>
      <c r="AB132" s="142"/>
      <c r="AC132" s="142"/>
      <c r="AD132" s="142"/>
      <c r="AE132" s="142"/>
      <c r="AF132" s="142"/>
      <c r="AG132" s="142" t="s">
        <v>119</v>
      </c>
      <c r="AH132" s="142"/>
      <c r="AI132" s="142"/>
      <c r="AJ132" s="142"/>
      <c r="AK132" s="142"/>
      <c r="AL132" s="142"/>
      <c r="AM132" s="142"/>
      <c r="AN132" s="142"/>
      <c r="AO132" s="142"/>
      <c r="AP132" s="142"/>
      <c r="AQ132" s="142"/>
      <c r="AR132" s="142"/>
      <c r="AS132" s="142"/>
      <c r="AT132" s="142"/>
      <c r="AU132" s="142"/>
      <c r="AV132" s="142"/>
      <c r="AW132" s="142"/>
      <c r="AX132" s="142"/>
      <c r="AY132" s="142"/>
      <c r="AZ132" s="142"/>
      <c r="BA132" s="142"/>
      <c r="BB132" s="142"/>
      <c r="BC132" s="142"/>
      <c r="BD132" s="142"/>
      <c r="BE132" s="142"/>
      <c r="BF132" s="142"/>
      <c r="BG132" s="142"/>
      <c r="BH132" s="142"/>
    </row>
    <row r="133" spans="1:60" outlineLevel="1">
      <c r="A133" s="145"/>
      <c r="B133" s="146"/>
      <c r="C133" s="248" t="s">
        <v>257</v>
      </c>
      <c r="D133" s="249"/>
      <c r="E133" s="249"/>
      <c r="F133" s="249"/>
      <c r="G133" s="249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2"/>
      <c r="Z133" s="142"/>
      <c r="AA133" s="142"/>
      <c r="AB133" s="142"/>
      <c r="AC133" s="142"/>
      <c r="AD133" s="142"/>
      <c r="AE133" s="142"/>
      <c r="AF133" s="142"/>
      <c r="AG133" s="142" t="s">
        <v>133</v>
      </c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  <c r="AT133" s="142"/>
      <c r="AU133" s="142"/>
      <c r="AV133" s="142"/>
      <c r="AW133" s="142"/>
      <c r="AX133" s="142"/>
      <c r="AY133" s="142"/>
      <c r="AZ133" s="142"/>
      <c r="BA133" s="142"/>
      <c r="BB133" s="142"/>
      <c r="BC133" s="142"/>
      <c r="BD133" s="142"/>
      <c r="BE133" s="142"/>
      <c r="BF133" s="142"/>
      <c r="BG133" s="142"/>
      <c r="BH133" s="142"/>
    </row>
    <row r="134" spans="1:60" outlineLevel="1">
      <c r="A134" s="145"/>
      <c r="B134" s="146"/>
      <c r="C134" s="170" t="s">
        <v>267</v>
      </c>
      <c r="D134" s="148"/>
      <c r="E134" s="149">
        <v>61</v>
      </c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2"/>
      <c r="Z134" s="142"/>
      <c r="AA134" s="142"/>
      <c r="AB134" s="142"/>
      <c r="AC134" s="142"/>
      <c r="AD134" s="142"/>
      <c r="AE134" s="142"/>
      <c r="AF134" s="142"/>
      <c r="AG134" s="142" t="s">
        <v>121</v>
      </c>
      <c r="AH134" s="142">
        <v>0</v>
      </c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AS134" s="142"/>
      <c r="AT134" s="142"/>
      <c r="AU134" s="142"/>
      <c r="AV134" s="142"/>
      <c r="AW134" s="142"/>
      <c r="AX134" s="142"/>
      <c r="AY134" s="142"/>
      <c r="AZ134" s="142"/>
      <c r="BA134" s="142"/>
      <c r="BB134" s="142"/>
      <c r="BC134" s="142"/>
      <c r="BD134" s="142"/>
      <c r="BE134" s="142"/>
      <c r="BF134" s="142"/>
      <c r="BG134" s="142"/>
      <c r="BH134" s="142"/>
    </row>
    <row r="135" spans="1:60" outlineLevel="1">
      <c r="A135" s="145"/>
      <c r="B135" s="146"/>
      <c r="C135" s="170" t="s">
        <v>259</v>
      </c>
      <c r="D135" s="148"/>
      <c r="E135" s="149">
        <v>1</v>
      </c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2"/>
      <c r="Z135" s="142"/>
      <c r="AA135" s="142"/>
      <c r="AB135" s="142"/>
      <c r="AC135" s="142"/>
      <c r="AD135" s="142"/>
      <c r="AE135" s="142"/>
      <c r="AF135" s="142"/>
      <c r="AG135" s="142" t="s">
        <v>121</v>
      </c>
      <c r="AH135" s="142">
        <v>0</v>
      </c>
      <c r="AI135" s="142"/>
      <c r="AJ135" s="142"/>
      <c r="AK135" s="142"/>
      <c r="AL135" s="142"/>
      <c r="AM135" s="142"/>
      <c r="AN135" s="142"/>
      <c r="AO135" s="142"/>
      <c r="AP135" s="142"/>
      <c r="AQ135" s="142"/>
      <c r="AR135" s="142"/>
      <c r="AS135" s="142"/>
      <c r="AT135" s="142"/>
      <c r="AU135" s="142"/>
      <c r="AV135" s="142"/>
      <c r="AW135" s="142"/>
      <c r="AX135" s="142"/>
      <c r="AY135" s="142"/>
      <c r="AZ135" s="142"/>
      <c r="BA135" s="142"/>
      <c r="BB135" s="142"/>
      <c r="BC135" s="142"/>
      <c r="BD135" s="142"/>
      <c r="BE135" s="142"/>
      <c r="BF135" s="142"/>
      <c r="BG135" s="142"/>
      <c r="BH135" s="142"/>
    </row>
    <row r="136" spans="1:60" outlineLevel="1">
      <c r="A136" s="157">
        <v>42</v>
      </c>
      <c r="B136" s="158" t="s">
        <v>268</v>
      </c>
      <c r="C136" s="169" t="s">
        <v>269</v>
      </c>
      <c r="D136" s="159" t="s">
        <v>142</v>
      </c>
      <c r="E136" s="160">
        <v>3.1179999999999999</v>
      </c>
      <c r="F136" s="175"/>
      <c r="G136" s="161">
        <f>ROUND(E136*F136,2)</f>
        <v>0</v>
      </c>
      <c r="H136" s="147">
        <v>725.6</v>
      </c>
      <c r="I136" s="147">
        <f>ROUND(E136*H136,2)</f>
        <v>2262.42</v>
      </c>
      <c r="J136" s="147">
        <v>476.4</v>
      </c>
      <c r="K136" s="147">
        <f>ROUND(E136*J136,2)</f>
        <v>1485.42</v>
      </c>
      <c r="L136" s="147">
        <v>21</v>
      </c>
      <c r="M136" s="147">
        <f>G136*(1+L136/100)</f>
        <v>0</v>
      </c>
      <c r="N136" s="147">
        <v>2.1</v>
      </c>
      <c r="O136" s="147">
        <f>ROUND(E136*N136,2)</f>
        <v>6.55</v>
      </c>
      <c r="P136" s="147">
        <v>0</v>
      </c>
      <c r="Q136" s="147">
        <f>ROUND(E136*P136,2)</f>
        <v>0</v>
      </c>
      <c r="R136" s="147"/>
      <c r="S136" s="147" t="s">
        <v>131</v>
      </c>
      <c r="T136" s="147" t="s">
        <v>131</v>
      </c>
      <c r="U136" s="147">
        <v>0.96499999999999997</v>
      </c>
      <c r="V136" s="147">
        <f>ROUND(E136*U136,2)</f>
        <v>3.01</v>
      </c>
      <c r="W136" s="147"/>
      <c r="X136" s="147" t="s">
        <v>118</v>
      </c>
      <c r="Y136" s="142"/>
      <c r="Z136" s="142"/>
      <c r="AA136" s="142"/>
      <c r="AB136" s="142"/>
      <c r="AC136" s="142"/>
      <c r="AD136" s="142"/>
      <c r="AE136" s="142"/>
      <c r="AF136" s="142"/>
      <c r="AG136" s="142" t="s">
        <v>119</v>
      </c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AS136" s="142"/>
      <c r="AT136" s="142"/>
      <c r="AU136" s="142"/>
      <c r="AV136" s="142"/>
      <c r="AW136" s="142"/>
      <c r="AX136" s="142"/>
      <c r="AY136" s="142"/>
      <c r="AZ136" s="142"/>
      <c r="BA136" s="142"/>
      <c r="BB136" s="142"/>
      <c r="BC136" s="142"/>
      <c r="BD136" s="142"/>
      <c r="BE136" s="142"/>
      <c r="BF136" s="142"/>
      <c r="BG136" s="142"/>
      <c r="BH136" s="142"/>
    </row>
    <row r="137" spans="1:60" outlineLevel="1">
      <c r="A137" s="145"/>
      <c r="B137" s="146"/>
      <c r="C137" s="170" t="s">
        <v>270</v>
      </c>
      <c r="D137" s="148"/>
      <c r="E137" s="149">
        <v>3.1179999999999999</v>
      </c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2"/>
      <c r="Z137" s="142"/>
      <c r="AA137" s="142"/>
      <c r="AB137" s="142"/>
      <c r="AC137" s="142"/>
      <c r="AD137" s="142"/>
      <c r="AE137" s="142"/>
      <c r="AF137" s="142"/>
      <c r="AG137" s="142" t="s">
        <v>121</v>
      </c>
      <c r="AH137" s="142">
        <v>0</v>
      </c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2"/>
      <c r="BG137" s="142"/>
      <c r="BH137" s="142"/>
    </row>
    <row r="138" spans="1:60" outlineLevel="1">
      <c r="A138" s="157">
        <v>43</v>
      </c>
      <c r="B138" s="158" t="s">
        <v>268</v>
      </c>
      <c r="C138" s="169" t="s">
        <v>269</v>
      </c>
      <c r="D138" s="159" t="s">
        <v>142</v>
      </c>
      <c r="E138" s="160">
        <v>0.38879999999999998</v>
      </c>
      <c r="F138" s="175"/>
      <c r="G138" s="161">
        <f>ROUND(E138*F138,2)</f>
        <v>0</v>
      </c>
      <c r="H138" s="147">
        <v>725.6</v>
      </c>
      <c r="I138" s="147">
        <f>ROUND(E138*H138,2)</f>
        <v>282.11</v>
      </c>
      <c r="J138" s="147">
        <v>476.4</v>
      </c>
      <c r="K138" s="147">
        <f>ROUND(E138*J138,2)</f>
        <v>185.22</v>
      </c>
      <c r="L138" s="147">
        <v>21</v>
      </c>
      <c r="M138" s="147">
        <f>G138*(1+L138/100)</f>
        <v>0</v>
      </c>
      <c r="N138" s="147">
        <v>2.1</v>
      </c>
      <c r="O138" s="147">
        <f>ROUND(E138*N138,2)</f>
        <v>0.82</v>
      </c>
      <c r="P138" s="147">
        <v>0</v>
      </c>
      <c r="Q138" s="147">
        <f>ROUND(E138*P138,2)</f>
        <v>0</v>
      </c>
      <c r="R138" s="147"/>
      <c r="S138" s="147" t="s">
        <v>131</v>
      </c>
      <c r="T138" s="147" t="s">
        <v>131</v>
      </c>
      <c r="U138" s="147">
        <v>0.96499999999999997</v>
      </c>
      <c r="V138" s="147">
        <f>ROUND(E138*U138,2)</f>
        <v>0.38</v>
      </c>
      <c r="W138" s="147"/>
      <c r="X138" s="147" t="s">
        <v>118</v>
      </c>
      <c r="Y138" s="142"/>
      <c r="Z138" s="142"/>
      <c r="AA138" s="142"/>
      <c r="AB138" s="142"/>
      <c r="AC138" s="142"/>
      <c r="AD138" s="142"/>
      <c r="AE138" s="142"/>
      <c r="AF138" s="142"/>
      <c r="AG138" s="142" t="s">
        <v>119</v>
      </c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  <c r="AT138" s="142"/>
      <c r="AU138" s="142"/>
      <c r="AV138" s="142"/>
      <c r="AW138" s="142"/>
      <c r="AX138" s="142"/>
      <c r="AY138" s="142"/>
      <c r="AZ138" s="142"/>
      <c r="BA138" s="142"/>
      <c r="BB138" s="142"/>
      <c r="BC138" s="142"/>
      <c r="BD138" s="142"/>
      <c r="BE138" s="142"/>
      <c r="BF138" s="142"/>
      <c r="BG138" s="142"/>
      <c r="BH138" s="142"/>
    </row>
    <row r="139" spans="1:60" outlineLevel="1">
      <c r="A139" s="145"/>
      <c r="B139" s="146"/>
      <c r="C139" s="170" t="s">
        <v>271</v>
      </c>
      <c r="D139" s="148"/>
      <c r="E139" s="149">
        <v>0.38879999999999998</v>
      </c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2"/>
      <c r="Z139" s="142"/>
      <c r="AA139" s="142"/>
      <c r="AB139" s="142"/>
      <c r="AC139" s="142"/>
      <c r="AD139" s="142"/>
      <c r="AE139" s="142"/>
      <c r="AF139" s="142"/>
      <c r="AG139" s="142" t="s">
        <v>121</v>
      </c>
      <c r="AH139" s="142">
        <v>0</v>
      </c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</row>
    <row r="140" spans="1:60" outlineLevel="1">
      <c r="A140" s="157">
        <v>44</v>
      </c>
      <c r="B140" s="158" t="s">
        <v>268</v>
      </c>
      <c r="C140" s="169" t="s">
        <v>269</v>
      </c>
      <c r="D140" s="159" t="s">
        <v>142</v>
      </c>
      <c r="E140" s="160">
        <v>1.3391999999999999</v>
      </c>
      <c r="F140" s="175"/>
      <c r="G140" s="161">
        <f>ROUND(E140*F140,2)</f>
        <v>0</v>
      </c>
      <c r="H140" s="147">
        <v>725.6</v>
      </c>
      <c r="I140" s="147">
        <f>ROUND(E140*H140,2)</f>
        <v>971.72</v>
      </c>
      <c r="J140" s="147">
        <v>476.4</v>
      </c>
      <c r="K140" s="147">
        <f>ROUND(E140*J140,2)</f>
        <v>637.99</v>
      </c>
      <c r="L140" s="147">
        <v>21</v>
      </c>
      <c r="M140" s="147">
        <f>G140*(1+L140/100)</f>
        <v>0</v>
      </c>
      <c r="N140" s="147">
        <v>2.1</v>
      </c>
      <c r="O140" s="147">
        <f>ROUND(E140*N140,2)</f>
        <v>2.81</v>
      </c>
      <c r="P140" s="147">
        <v>0</v>
      </c>
      <c r="Q140" s="147">
        <f>ROUND(E140*P140,2)</f>
        <v>0</v>
      </c>
      <c r="R140" s="147"/>
      <c r="S140" s="147" t="s">
        <v>131</v>
      </c>
      <c r="T140" s="147" t="s">
        <v>131</v>
      </c>
      <c r="U140" s="147">
        <v>0.96499999999999997</v>
      </c>
      <c r="V140" s="147">
        <f>ROUND(E140*U140,2)</f>
        <v>1.29</v>
      </c>
      <c r="W140" s="147"/>
      <c r="X140" s="147" t="s">
        <v>118</v>
      </c>
      <c r="Y140" s="142"/>
      <c r="Z140" s="142"/>
      <c r="AA140" s="142"/>
      <c r="AB140" s="142"/>
      <c r="AC140" s="142"/>
      <c r="AD140" s="142"/>
      <c r="AE140" s="142"/>
      <c r="AF140" s="142"/>
      <c r="AG140" s="142" t="s">
        <v>119</v>
      </c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</row>
    <row r="141" spans="1:60" outlineLevel="1">
      <c r="A141" s="145"/>
      <c r="B141" s="146"/>
      <c r="C141" s="170" t="s">
        <v>272</v>
      </c>
      <c r="D141" s="148"/>
      <c r="E141" s="149">
        <v>1.1592</v>
      </c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2"/>
      <c r="Z141" s="142"/>
      <c r="AA141" s="142"/>
      <c r="AB141" s="142"/>
      <c r="AC141" s="142"/>
      <c r="AD141" s="142"/>
      <c r="AE141" s="142"/>
      <c r="AF141" s="142"/>
      <c r="AG141" s="142" t="s">
        <v>121</v>
      </c>
      <c r="AH141" s="142">
        <v>0</v>
      </c>
      <c r="AI141" s="142"/>
      <c r="AJ141" s="142"/>
      <c r="AK141" s="142"/>
      <c r="AL141" s="142"/>
      <c r="AM141" s="142"/>
      <c r="AN141" s="142"/>
      <c r="AO141" s="142"/>
      <c r="AP141" s="142"/>
      <c r="AQ141" s="142"/>
      <c r="AR141" s="142"/>
      <c r="AS141" s="142"/>
      <c r="AT141" s="142"/>
      <c r="AU141" s="142"/>
      <c r="AV141" s="142"/>
      <c r="AW141" s="142"/>
      <c r="AX141" s="142"/>
      <c r="AY141" s="142"/>
      <c r="AZ141" s="142"/>
      <c r="BA141" s="142"/>
      <c r="BB141" s="142"/>
      <c r="BC141" s="142"/>
      <c r="BD141" s="142"/>
      <c r="BE141" s="142"/>
      <c r="BF141" s="142"/>
      <c r="BG141" s="142"/>
      <c r="BH141" s="142"/>
    </row>
    <row r="142" spans="1:60" outlineLevel="1">
      <c r="A142" s="145"/>
      <c r="B142" s="146"/>
      <c r="C142" s="170" t="s">
        <v>273</v>
      </c>
      <c r="D142" s="148"/>
      <c r="E142" s="149">
        <v>0.18</v>
      </c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2"/>
      <c r="Z142" s="142"/>
      <c r="AA142" s="142"/>
      <c r="AB142" s="142"/>
      <c r="AC142" s="142"/>
      <c r="AD142" s="142"/>
      <c r="AE142" s="142"/>
      <c r="AF142" s="142"/>
      <c r="AG142" s="142" t="s">
        <v>121</v>
      </c>
      <c r="AH142" s="142">
        <v>0</v>
      </c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142"/>
      <c r="BF142" s="142"/>
      <c r="BG142" s="142"/>
      <c r="BH142" s="142"/>
    </row>
    <row r="143" spans="1:60" outlineLevel="1">
      <c r="A143" s="157">
        <v>45</v>
      </c>
      <c r="B143" s="158" t="s">
        <v>274</v>
      </c>
      <c r="C143" s="169" t="s">
        <v>275</v>
      </c>
      <c r="D143" s="159" t="s">
        <v>142</v>
      </c>
      <c r="E143" s="160">
        <v>23.173649999999999</v>
      </c>
      <c r="F143" s="175"/>
      <c r="G143" s="161">
        <f>ROUND(E143*F143,2)</f>
        <v>0</v>
      </c>
      <c r="H143" s="147">
        <v>2449.4</v>
      </c>
      <c r="I143" s="147">
        <f>ROUND(E143*H143,2)</f>
        <v>56761.54</v>
      </c>
      <c r="J143" s="147">
        <v>280.60000000000002</v>
      </c>
      <c r="K143" s="147">
        <f>ROUND(E143*J143,2)</f>
        <v>6502.53</v>
      </c>
      <c r="L143" s="147">
        <v>21</v>
      </c>
      <c r="M143" s="147">
        <f>G143*(1+L143/100)</f>
        <v>0</v>
      </c>
      <c r="N143" s="147">
        <v>2.5249999999999999</v>
      </c>
      <c r="O143" s="147">
        <f>ROUND(E143*N143,2)</f>
        <v>58.51</v>
      </c>
      <c r="P143" s="147">
        <v>0</v>
      </c>
      <c r="Q143" s="147">
        <f>ROUND(E143*P143,2)</f>
        <v>0</v>
      </c>
      <c r="R143" s="147"/>
      <c r="S143" s="147" t="s">
        <v>131</v>
      </c>
      <c r="T143" s="147" t="s">
        <v>131</v>
      </c>
      <c r="U143" s="147">
        <v>0.47699999999999998</v>
      </c>
      <c r="V143" s="147">
        <f>ROUND(E143*U143,2)</f>
        <v>11.05</v>
      </c>
      <c r="W143" s="147"/>
      <c r="X143" s="147" t="s">
        <v>118</v>
      </c>
      <c r="Y143" s="142"/>
      <c r="Z143" s="142"/>
      <c r="AA143" s="142"/>
      <c r="AB143" s="142"/>
      <c r="AC143" s="142"/>
      <c r="AD143" s="142"/>
      <c r="AE143" s="142"/>
      <c r="AF143" s="142"/>
      <c r="AG143" s="142" t="s">
        <v>119</v>
      </c>
      <c r="AH143" s="142"/>
      <c r="AI143" s="142"/>
      <c r="AJ143" s="142"/>
      <c r="AK143" s="142"/>
      <c r="AL143" s="142"/>
      <c r="AM143" s="142"/>
      <c r="AN143" s="142"/>
      <c r="AO143" s="142"/>
      <c r="AP143" s="142"/>
      <c r="AQ143" s="142"/>
      <c r="AR143" s="142"/>
      <c r="AS143" s="142"/>
      <c r="AT143" s="142"/>
      <c r="AU143" s="142"/>
      <c r="AV143" s="142"/>
      <c r="AW143" s="142"/>
      <c r="AX143" s="142"/>
      <c r="AY143" s="142"/>
      <c r="AZ143" s="142"/>
      <c r="BA143" s="142"/>
      <c r="BB143" s="142"/>
      <c r="BC143" s="142"/>
      <c r="BD143" s="142"/>
      <c r="BE143" s="142"/>
      <c r="BF143" s="142"/>
      <c r="BG143" s="142"/>
      <c r="BH143" s="142"/>
    </row>
    <row r="144" spans="1:60" outlineLevel="1">
      <c r="A144" s="145"/>
      <c r="B144" s="146"/>
      <c r="C144" s="170" t="s">
        <v>276</v>
      </c>
      <c r="D144" s="148"/>
      <c r="E144" s="149">
        <v>9.2736000000000001</v>
      </c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2"/>
      <c r="Z144" s="142"/>
      <c r="AA144" s="142"/>
      <c r="AB144" s="142"/>
      <c r="AC144" s="142"/>
      <c r="AD144" s="142"/>
      <c r="AE144" s="142"/>
      <c r="AF144" s="142"/>
      <c r="AG144" s="142" t="s">
        <v>121</v>
      </c>
      <c r="AH144" s="142">
        <v>0</v>
      </c>
      <c r="AI144" s="142"/>
      <c r="AJ144" s="142"/>
      <c r="AK144" s="142"/>
      <c r="AL144" s="142"/>
      <c r="AM144" s="142"/>
      <c r="AN144" s="142"/>
      <c r="AO144" s="142"/>
      <c r="AP144" s="142"/>
      <c r="AQ144" s="142"/>
      <c r="AR144" s="142"/>
      <c r="AS144" s="142"/>
      <c r="AT144" s="142"/>
      <c r="AU144" s="142"/>
      <c r="AV144" s="142"/>
      <c r="AW144" s="142"/>
      <c r="AX144" s="142"/>
      <c r="AY144" s="142"/>
      <c r="AZ144" s="142"/>
      <c r="BA144" s="142"/>
      <c r="BB144" s="142"/>
      <c r="BC144" s="142"/>
      <c r="BD144" s="142"/>
      <c r="BE144" s="142"/>
      <c r="BF144" s="142"/>
      <c r="BG144" s="142"/>
      <c r="BH144" s="142"/>
    </row>
    <row r="145" spans="1:60" outlineLevel="1">
      <c r="A145" s="145"/>
      <c r="B145" s="146"/>
      <c r="C145" s="170" t="s">
        <v>277</v>
      </c>
      <c r="D145" s="148"/>
      <c r="E145" s="149">
        <v>9.0914400000000004</v>
      </c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2"/>
      <c r="Z145" s="142"/>
      <c r="AA145" s="142"/>
      <c r="AB145" s="142"/>
      <c r="AC145" s="142"/>
      <c r="AD145" s="142"/>
      <c r="AE145" s="142"/>
      <c r="AF145" s="142"/>
      <c r="AG145" s="142" t="s">
        <v>121</v>
      </c>
      <c r="AH145" s="142">
        <v>0</v>
      </c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</row>
    <row r="146" spans="1:60" outlineLevel="1">
      <c r="A146" s="145"/>
      <c r="B146" s="146"/>
      <c r="C146" s="170" t="s">
        <v>278</v>
      </c>
      <c r="D146" s="148"/>
      <c r="E146" s="149">
        <v>0.46575</v>
      </c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2"/>
      <c r="Z146" s="142"/>
      <c r="AA146" s="142"/>
      <c r="AB146" s="142"/>
      <c r="AC146" s="142"/>
      <c r="AD146" s="142"/>
      <c r="AE146" s="142"/>
      <c r="AF146" s="142"/>
      <c r="AG146" s="142" t="s">
        <v>121</v>
      </c>
      <c r="AH146" s="142">
        <v>0</v>
      </c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  <c r="BC146" s="142"/>
      <c r="BD146" s="142"/>
      <c r="BE146" s="142"/>
      <c r="BF146" s="142"/>
      <c r="BG146" s="142"/>
      <c r="BH146" s="142"/>
    </row>
    <row r="147" spans="1:60" outlineLevel="1">
      <c r="A147" s="145"/>
      <c r="B147" s="146"/>
      <c r="C147" s="170" t="s">
        <v>279</v>
      </c>
      <c r="D147" s="148"/>
      <c r="E147" s="149">
        <v>1.3413600000000001</v>
      </c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2"/>
      <c r="Z147" s="142"/>
      <c r="AA147" s="142"/>
      <c r="AB147" s="142"/>
      <c r="AC147" s="142"/>
      <c r="AD147" s="142"/>
      <c r="AE147" s="142"/>
      <c r="AF147" s="142"/>
      <c r="AG147" s="142" t="s">
        <v>121</v>
      </c>
      <c r="AH147" s="142">
        <v>0</v>
      </c>
      <c r="AI147" s="142"/>
      <c r="AJ147" s="142"/>
      <c r="AK147" s="142"/>
      <c r="AL147" s="142"/>
      <c r="AM147" s="142"/>
      <c r="AN147" s="142"/>
      <c r="AO147" s="142"/>
      <c r="AP147" s="142"/>
      <c r="AQ147" s="142"/>
      <c r="AR147" s="142"/>
      <c r="AS147" s="142"/>
      <c r="AT147" s="142"/>
      <c r="AU147" s="142"/>
      <c r="AV147" s="142"/>
      <c r="AW147" s="142"/>
      <c r="AX147" s="142"/>
      <c r="AY147" s="142"/>
      <c r="AZ147" s="142"/>
      <c r="BA147" s="142"/>
      <c r="BB147" s="142"/>
      <c r="BC147" s="142"/>
      <c r="BD147" s="142"/>
      <c r="BE147" s="142"/>
      <c r="BF147" s="142"/>
      <c r="BG147" s="142"/>
      <c r="BH147" s="142"/>
    </row>
    <row r="148" spans="1:60" outlineLevel="1">
      <c r="A148" s="145"/>
      <c r="B148" s="146"/>
      <c r="C148" s="170" t="s">
        <v>280</v>
      </c>
      <c r="D148" s="148"/>
      <c r="E148" s="149">
        <v>0.93149999999999999</v>
      </c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2"/>
      <c r="Z148" s="142"/>
      <c r="AA148" s="142"/>
      <c r="AB148" s="142"/>
      <c r="AC148" s="142"/>
      <c r="AD148" s="142"/>
      <c r="AE148" s="142"/>
      <c r="AF148" s="142"/>
      <c r="AG148" s="142" t="s">
        <v>121</v>
      </c>
      <c r="AH148" s="142">
        <v>0</v>
      </c>
      <c r="AI148" s="142"/>
      <c r="AJ148" s="142"/>
      <c r="AK148" s="142"/>
      <c r="AL148" s="142"/>
      <c r="AM148" s="142"/>
      <c r="AN148" s="142"/>
      <c r="AO148" s="142"/>
      <c r="AP148" s="142"/>
      <c r="AQ148" s="142"/>
      <c r="AR148" s="142"/>
      <c r="AS148" s="142"/>
      <c r="AT148" s="142"/>
      <c r="AU148" s="142"/>
      <c r="AV148" s="142"/>
      <c r="AW148" s="142"/>
      <c r="AX148" s="142"/>
      <c r="AY148" s="142"/>
      <c r="AZ148" s="142"/>
      <c r="BA148" s="142"/>
      <c r="BB148" s="142"/>
      <c r="BC148" s="142"/>
      <c r="BD148" s="142"/>
      <c r="BE148" s="142"/>
      <c r="BF148" s="142"/>
      <c r="BG148" s="142"/>
      <c r="BH148" s="142"/>
    </row>
    <row r="149" spans="1:60" outlineLevel="1">
      <c r="A149" s="145"/>
      <c r="B149" s="146"/>
      <c r="C149" s="170" t="s">
        <v>281</v>
      </c>
      <c r="D149" s="148"/>
      <c r="E149" s="149">
        <v>2.0699999999999998</v>
      </c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2"/>
      <c r="Z149" s="142"/>
      <c r="AA149" s="142"/>
      <c r="AB149" s="142"/>
      <c r="AC149" s="142"/>
      <c r="AD149" s="142"/>
      <c r="AE149" s="142"/>
      <c r="AF149" s="142"/>
      <c r="AG149" s="142" t="s">
        <v>121</v>
      </c>
      <c r="AH149" s="142">
        <v>0</v>
      </c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42"/>
      <c r="AX149" s="142"/>
      <c r="AY149" s="142"/>
      <c r="AZ149" s="142"/>
      <c r="BA149" s="142"/>
      <c r="BB149" s="142"/>
      <c r="BC149" s="142"/>
      <c r="BD149" s="142"/>
      <c r="BE149" s="142"/>
      <c r="BF149" s="142"/>
      <c r="BG149" s="142"/>
      <c r="BH149" s="142"/>
    </row>
    <row r="150" spans="1:60" ht="14">
      <c r="A150" s="151" t="s">
        <v>111</v>
      </c>
      <c r="B150" s="152" t="s">
        <v>57</v>
      </c>
      <c r="C150" s="168" t="s">
        <v>58</v>
      </c>
      <c r="D150" s="153"/>
      <c r="E150" s="154"/>
      <c r="F150" s="155"/>
      <c r="G150" s="156">
        <f>SUMIF(AG151:AG159,"&lt;&gt;NOR",G151:G159)</f>
        <v>0</v>
      </c>
      <c r="H150" s="150"/>
      <c r="I150" s="150">
        <f>SUM(I151:I159)</f>
        <v>299608.12</v>
      </c>
      <c r="J150" s="150"/>
      <c r="K150" s="150">
        <f>SUM(K151:K159)</f>
        <v>253303.49</v>
      </c>
      <c r="L150" s="150"/>
      <c r="M150" s="150">
        <f>SUM(M151:M159)</f>
        <v>0</v>
      </c>
      <c r="N150" s="150"/>
      <c r="O150" s="150">
        <f>SUM(O151:O159)</f>
        <v>149.41999999999999</v>
      </c>
      <c r="P150" s="150"/>
      <c r="Q150" s="150">
        <f>SUM(Q151:Q159)</f>
        <v>0</v>
      </c>
      <c r="R150" s="150"/>
      <c r="S150" s="150"/>
      <c r="T150" s="150"/>
      <c r="U150" s="150"/>
      <c r="V150" s="150">
        <f>SUM(V151:V159)</f>
        <v>456.84999999999997</v>
      </c>
      <c r="W150" s="150"/>
      <c r="X150" s="150"/>
      <c r="AG150" t="s">
        <v>112</v>
      </c>
    </row>
    <row r="151" spans="1:60" ht="24" outlineLevel="1">
      <c r="A151" s="163">
        <v>46</v>
      </c>
      <c r="B151" s="164" t="s">
        <v>282</v>
      </c>
      <c r="C151" s="171" t="s">
        <v>283</v>
      </c>
      <c r="D151" s="165" t="s">
        <v>130</v>
      </c>
      <c r="E151" s="166">
        <v>172.37</v>
      </c>
      <c r="F151" s="174"/>
      <c r="G151" s="167">
        <f>ROUND(E151*F151,2)</f>
        <v>0</v>
      </c>
      <c r="H151" s="147">
        <v>0</v>
      </c>
      <c r="I151" s="147">
        <f>ROUND(E151*H151,2)</f>
        <v>0</v>
      </c>
      <c r="J151" s="147">
        <v>283</v>
      </c>
      <c r="K151" s="147">
        <f>ROUND(E151*J151,2)</f>
        <v>48780.71</v>
      </c>
      <c r="L151" s="147">
        <v>21</v>
      </c>
      <c r="M151" s="147">
        <f>G151*(1+L151/100)</f>
        <v>0</v>
      </c>
      <c r="N151" s="147">
        <v>0</v>
      </c>
      <c r="O151" s="147">
        <f>ROUND(E151*N151,2)</f>
        <v>0</v>
      </c>
      <c r="P151" s="147">
        <v>0</v>
      </c>
      <c r="Q151" s="147">
        <f>ROUND(E151*P151,2)</f>
        <v>0</v>
      </c>
      <c r="R151" s="147"/>
      <c r="S151" s="147" t="s">
        <v>131</v>
      </c>
      <c r="T151" s="147" t="s">
        <v>131</v>
      </c>
      <c r="U151" s="147">
        <v>0.52600000000000002</v>
      </c>
      <c r="V151" s="147">
        <f>ROUND(E151*U151,2)</f>
        <v>90.67</v>
      </c>
      <c r="W151" s="147"/>
      <c r="X151" s="147" t="s">
        <v>118</v>
      </c>
      <c r="Y151" s="142"/>
      <c r="Z151" s="142"/>
      <c r="AA151" s="142"/>
      <c r="AB151" s="142"/>
      <c r="AC151" s="142"/>
      <c r="AD151" s="142"/>
      <c r="AE151" s="142"/>
      <c r="AF151" s="142"/>
      <c r="AG151" s="142" t="s">
        <v>119</v>
      </c>
      <c r="AH151" s="142"/>
      <c r="AI151" s="142"/>
      <c r="AJ151" s="142"/>
      <c r="AK151" s="142"/>
      <c r="AL151" s="142"/>
      <c r="AM151" s="142"/>
      <c r="AN151" s="142"/>
      <c r="AO151" s="142"/>
      <c r="AP151" s="142"/>
      <c r="AQ151" s="142"/>
      <c r="AR151" s="142"/>
      <c r="AS151" s="142"/>
      <c r="AT151" s="142"/>
      <c r="AU151" s="142"/>
      <c r="AV151" s="142"/>
      <c r="AW151" s="142"/>
      <c r="AX151" s="142"/>
      <c r="AY151" s="142"/>
      <c r="AZ151" s="142"/>
      <c r="BA151" s="142"/>
      <c r="BB151" s="142"/>
      <c r="BC151" s="142"/>
      <c r="BD151" s="142"/>
      <c r="BE151" s="142"/>
      <c r="BF151" s="142"/>
      <c r="BG151" s="142"/>
      <c r="BH151" s="142"/>
    </row>
    <row r="152" spans="1:60" outlineLevel="1">
      <c r="A152" s="157">
        <v>47</v>
      </c>
      <c r="B152" s="158" t="s">
        <v>284</v>
      </c>
      <c r="C152" s="169" t="s">
        <v>285</v>
      </c>
      <c r="D152" s="159" t="s">
        <v>130</v>
      </c>
      <c r="E152" s="160">
        <v>172.37</v>
      </c>
      <c r="F152" s="175"/>
      <c r="G152" s="161">
        <f>ROUND(E152*F152,2)</f>
        <v>0</v>
      </c>
      <c r="H152" s="147">
        <v>280.23</v>
      </c>
      <c r="I152" s="147">
        <f>ROUND(E152*H152,2)</f>
        <v>48303.25</v>
      </c>
      <c r="J152" s="147">
        <v>594.77</v>
      </c>
      <c r="K152" s="147">
        <f>ROUND(E152*J152,2)</f>
        <v>102520.5</v>
      </c>
      <c r="L152" s="147">
        <v>21</v>
      </c>
      <c r="M152" s="147">
        <f>G152*(1+L152/100)</f>
        <v>0</v>
      </c>
      <c r="N152" s="147">
        <v>3.8240000000000003E-2</v>
      </c>
      <c r="O152" s="147">
        <f>ROUND(E152*N152,2)</f>
        <v>6.59</v>
      </c>
      <c r="P152" s="147">
        <v>0</v>
      </c>
      <c r="Q152" s="147">
        <f>ROUND(E152*P152,2)</f>
        <v>0</v>
      </c>
      <c r="R152" s="147"/>
      <c r="S152" s="147" t="s">
        <v>131</v>
      </c>
      <c r="T152" s="147" t="s">
        <v>131</v>
      </c>
      <c r="U152" s="147">
        <v>0.92700000000000005</v>
      </c>
      <c r="V152" s="147">
        <f>ROUND(E152*U152,2)</f>
        <v>159.79</v>
      </c>
      <c r="W152" s="147"/>
      <c r="X152" s="147" t="s">
        <v>118</v>
      </c>
      <c r="Y152" s="142"/>
      <c r="Z152" s="142"/>
      <c r="AA152" s="142"/>
      <c r="AB152" s="142"/>
      <c r="AC152" s="142"/>
      <c r="AD152" s="142"/>
      <c r="AE152" s="142"/>
      <c r="AF152" s="142"/>
      <c r="AG152" s="142" t="s">
        <v>119</v>
      </c>
      <c r="AH152" s="142"/>
      <c r="AI152" s="142"/>
      <c r="AJ152" s="142"/>
      <c r="AK152" s="142"/>
      <c r="AL152" s="142"/>
      <c r="AM152" s="142"/>
      <c r="AN152" s="142"/>
      <c r="AO152" s="142"/>
      <c r="AP152" s="142"/>
      <c r="AQ152" s="142"/>
      <c r="AR152" s="142"/>
      <c r="AS152" s="142"/>
      <c r="AT152" s="142"/>
      <c r="AU152" s="142"/>
      <c r="AV152" s="142"/>
      <c r="AW152" s="142"/>
      <c r="AX152" s="142"/>
      <c r="AY152" s="142"/>
      <c r="AZ152" s="142"/>
      <c r="BA152" s="142"/>
      <c r="BB152" s="142"/>
      <c r="BC152" s="142"/>
      <c r="BD152" s="142"/>
      <c r="BE152" s="142"/>
      <c r="BF152" s="142"/>
      <c r="BG152" s="142"/>
      <c r="BH152" s="142"/>
    </row>
    <row r="153" spans="1:60" outlineLevel="1">
      <c r="A153" s="145"/>
      <c r="B153" s="146"/>
      <c r="C153" s="170" t="s">
        <v>286</v>
      </c>
      <c r="D153" s="148"/>
      <c r="E153" s="149">
        <v>172.37</v>
      </c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2"/>
      <c r="Z153" s="142"/>
      <c r="AA153" s="142"/>
      <c r="AB153" s="142"/>
      <c r="AC153" s="142"/>
      <c r="AD153" s="142"/>
      <c r="AE153" s="142"/>
      <c r="AF153" s="142"/>
      <c r="AG153" s="142" t="s">
        <v>121</v>
      </c>
      <c r="AH153" s="142">
        <v>0</v>
      </c>
      <c r="AI153" s="142"/>
      <c r="AJ153" s="142"/>
      <c r="AK153" s="142"/>
      <c r="AL153" s="142"/>
      <c r="AM153" s="142"/>
      <c r="AN153" s="142"/>
      <c r="AO153" s="142"/>
      <c r="AP153" s="142"/>
      <c r="AQ153" s="142"/>
      <c r="AR153" s="142"/>
      <c r="AS153" s="142"/>
      <c r="AT153" s="142"/>
      <c r="AU153" s="142"/>
      <c r="AV153" s="142"/>
      <c r="AW153" s="142"/>
      <c r="AX153" s="142"/>
      <c r="AY153" s="142"/>
      <c r="AZ153" s="142"/>
      <c r="BA153" s="142"/>
      <c r="BB153" s="142"/>
      <c r="BC153" s="142"/>
      <c r="BD153" s="142"/>
      <c r="BE153" s="142"/>
      <c r="BF153" s="142"/>
      <c r="BG153" s="142"/>
      <c r="BH153" s="142"/>
    </row>
    <row r="154" spans="1:60" ht="36" outlineLevel="1">
      <c r="A154" s="157">
        <v>48</v>
      </c>
      <c r="B154" s="158" t="s">
        <v>287</v>
      </c>
      <c r="C154" s="169" t="s">
        <v>288</v>
      </c>
      <c r="D154" s="159" t="s">
        <v>289</v>
      </c>
      <c r="E154" s="160">
        <v>93</v>
      </c>
      <c r="F154" s="175"/>
      <c r="G154" s="161">
        <f>ROUND(E154*F154,2)</f>
        <v>0</v>
      </c>
      <c r="H154" s="147">
        <v>654.19000000000005</v>
      </c>
      <c r="I154" s="147">
        <f>ROUND(E154*H154,2)</f>
        <v>60839.67</v>
      </c>
      <c r="J154" s="147">
        <v>768.81</v>
      </c>
      <c r="K154" s="147">
        <f>ROUND(E154*J154,2)</f>
        <v>71499.33</v>
      </c>
      <c r="L154" s="147">
        <v>21</v>
      </c>
      <c r="M154" s="147">
        <f>G154*(1+L154/100)</f>
        <v>0</v>
      </c>
      <c r="N154" s="147">
        <v>0.10481</v>
      </c>
      <c r="O154" s="147">
        <f>ROUND(E154*N154,2)</f>
        <v>9.75</v>
      </c>
      <c r="P154" s="147">
        <v>0</v>
      </c>
      <c r="Q154" s="147">
        <f>ROUND(E154*P154,2)</f>
        <v>0</v>
      </c>
      <c r="R154" s="147"/>
      <c r="S154" s="147" t="s">
        <v>131</v>
      </c>
      <c r="T154" s="147" t="s">
        <v>131</v>
      </c>
      <c r="U154" s="147">
        <v>1.5</v>
      </c>
      <c r="V154" s="147">
        <f>ROUND(E154*U154,2)</f>
        <v>139.5</v>
      </c>
      <c r="W154" s="147"/>
      <c r="X154" s="147" t="s">
        <v>118</v>
      </c>
      <c r="Y154" s="142"/>
      <c r="Z154" s="142"/>
      <c r="AA154" s="142"/>
      <c r="AB154" s="142"/>
      <c r="AC154" s="142"/>
      <c r="AD154" s="142"/>
      <c r="AE154" s="142"/>
      <c r="AF154" s="142"/>
      <c r="AG154" s="142" t="s">
        <v>119</v>
      </c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42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  <c r="BF154" s="142"/>
      <c r="BG154" s="142"/>
      <c r="BH154" s="142"/>
    </row>
    <row r="155" spans="1:60" outlineLevel="1">
      <c r="A155" s="145"/>
      <c r="B155" s="146"/>
      <c r="C155" s="170" t="s">
        <v>290</v>
      </c>
      <c r="D155" s="148"/>
      <c r="E155" s="149">
        <v>93</v>
      </c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2"/>
      <c r="Z155" s="142"/>
      <c r="AA155" s="142"/>
      <c r="AB155" s="142"/>
      <c r="AC155" s="142"/>
      <c r="AD155" s="142"/>
      <c r="AE155" s="142"/>
      <c r="AF155" s="142"/>
      <c r="AG155" s="142" t="s">
        <v>121</v>
      </c>
      <c r="AH155" s="142">
        <v>0</v>
      </c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142"/>
      <c r="BH155" s="142"/>
    </row>
    <row r="156" spans="1:60" ht="24" outlineLevel="1">
      <c r="A156" s="157">
        <v>49</v>
      </c>
      <c r="B156" s="158" t="s">
        <v>291</v>
      </c>
      <c r="C156" s="169" t="s">
        <v>292</v>
      </c>
      <c r="D156" s="159" t="s">
        <v>142</v>
      </c>
      <c r="E156" s="160">
        <v>51.634079999999997</v>
      </c>
      <c r="F156" s="175"/>
      <c r="G156" s="161">
        <f>ROUND(E156*F156,2)</f>
        <v>0</v>
      </c>
      <c r="H156" s="147">
        <v>2492.3200000000002</v>
      </c>
      <c r="I156" s="147">
        <f>ROUND(E156*H156,2)</f>
        <v>128688.65</v>
      </c>
      <c r="J156" s="147">
        <v>182.68</v>
      </c>
      <c r="K156" s="147">
        <f>ROUND(E156*J156,2)</f>
        <v>9432.51</v>
      </c>
      <c r="L156" s="147">
        <v>21</v>
      </c>
      <c r="M156" s="147">
        <f>G156*(1+L156/100)</f>
        <v>0</v>
      </c>
      <c r="N156" s="147">
        <v>2.5249999999999999</v>
      </c>
      <c r="O156" s="147">
        <f>ROUND(E156*N156,2)</f>
        <v>130.38</v>
      </c>
      <c r="P156" s="147">
        <v>0</v>
      </c>
      <c r="Q156" s="147">
        <f>ROUND(E156*P156,2)</f>
        <v>0</v>
      </c>
      <c r="R156" s="147"/>
      <c r="S156" s="147" t="s">
        <v>131</v>
      </c>
      <c r="T156" s="147" t="s">
        <v>131</v>
      </c>
      <c r="U156" s="147">
        <v>0.45900000000000002</v>
      </c>
      <c r="V156" s="147">
        <f>ROUND(E156*U156,2)</f>
        <v>23.7</v>
      </c>
      <c r="W156" s="147"/>
      <c r="X156" s="147" t="s">
        <v>118</v>
      </c>
      <c r="Y156" s="142"/>
      <c r="Z156" s="142"/>
      <c r="AA156" s="142"/>
      <c r="AB156" s="142"/>
      <c r="AC156" s="142"/>
      <c r="AD156" s="142"/>
      <c r="AE156" s="142"/>
      <c r="AF156" s="142"/>
      <c r="AG156" s="142" t="s">
        <v>119</v>
      </c>
      <c r="AH156" s="142"/>
      <c r="AI156" s="142"/>
      <c r="AJ156" s="142"/>
      <c r="AK156" s="142"/>
      <c r="AL156" s="142"/>
      <c r="AM156" s="142"/>
      <c r="AN156" s="142"/>
      <c r="AO156" s="142"/>
      <c r="AP156" s="142"/>
      <c r="AQ156" s="142"/>
      <c r="AR156" s="142"/>
      <c r="AS156" s="142"/>
      <c r="AT156" s="142"/>
      <c r="AU156" s="142"/>
      <c r="AV156" s="142"/>
      <c r="AW156" s="142"/>
      <c r="AX156" s="142"/>
      <c r="AY156" s="142"/>
      <c r="AZ156" s="142"/>
      <c r="BA156" s="142"/>
      <c r="BB156" s="142"/>
      <c r="BC156" s="142"/>
      <c r="BD156" s="142"/>
      <c r="BE156" s="142"/>
      <c r="BF156" s="142"/>
      <c r="BG156" s="142"/>
      <c r="BH156" s="142"/>
    </row>
    <row r="157" spans="1:60" outlineLevel="1">
      <c r="A157" s="145"/>
      <c r="B157" s="146"/>
      <c r="C157" s="170" t="s">
        <v>293</v>
      </c>
      <c r="D157" s="148"/>
      <c r="E157" s="149">
        <v>51.63</v>
      </c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2"/>
      <c r="Z157" s="142"/>
      <c r="AA157" s="142"/>
      <c r="AB157" s="142"/>
      <c r="AC157" s="142"/>
      <c r="AD157" s="142"/>
      <c r="AE157" s="142"/>
      <c r="AF157" s="142"/>
      <c r="AG157" s="142" t="s">
        <v>121</v>
      </c>
      <c r="AH157" s="142">
        <v>0</v>
      </c>
      <c r="AI157" s="142"/>
      <c r="AJ157" s="142"/>
      <c r="AK157" s="142"/>
      <c r="AL157" s="142"/>
      <c r="AM157" s="142"/>
      <c r="AN157" s="142"/>
      <c r="AO157" s="142"/>
      <c r="AP157" s="142"/>
      <c r="AQ157" s="142"/>
      <c r="AR157" s="142"/>
      <c r="AS157" s="142"/>
      <c r="AT157" s="142"/>
      <c r="AU157" s="142"/>
      <c r="AV157" s="142"/>
      <c r="AW157" s="142"/>
      <c r="AX157" s="142"/>
      <c r="AY157" s="142"/>
      <c r="AZ157" s="142"/>
      <c r="BA157" s="142"/>
      <c r="BB157" s="142"/>
      <c r="BC157" s="142"/>
      <c r="BD157" s="142"/>
      <c r="BE157" s="142"/>
      <c r="BF157" s="142"/>
      <c r="BG157" s="142"/>
      <c r="BH157" s="142"/>
    </row>
    <row r="158" spans="1:60" outlineLevel="1">
      <c r="A158" s="157">
        <v>50</v>
      </c>
      <c r="B158" s="158" t="s">
        <v>294</v>
      </c>
      <c r="C158" s="169" t="s">
        <v>295</v>
      </c>
      <c r="D158" s="159" t="s">
        <v>193</v>
      </c>
      <c r="E158" s="160">
        <v>2.56175</v>
      </c>
      <c r="F158" s="175"/>
      <c r="G158" s="161">
        <f>ROUND(E158*F158,2)</f>
        <v>0</v>
      </c>
      <c r="H158" s="147">
        <v>24114.98</v>
      </c>
      <c r="I158" s="147">
        <f>ROUND(E158*H158,2)</f>
        <v>61776.55</v>
      </c>
      <c r="J158" s="147">
        <v>8225.02</v>
      </c>
      <c r="K158" s="147">
        <f>ROUND(E158*J158,2)</f>
        <v>21070.44</v>
      </c>
      <c r="L158" s="147">
        <v>21</v>
      </c>
      <c r="M158" s="147">
        <f>G158*(1+L158/100)</f>
        <v>0</v>
      </c>
      <c r="N158" s="147">
        <v>1.0531299999999999</v>
      </c>
      <c r="O158" s="147">
        <f>ROUND(E158*N158,2)</f>
        <v>2.7</v>
      </c>
      <c r="P158" s="147">
        <v>0</v>
      </c>
      <c r="Q158" s="147">
        <f>ROUND(E158*P158,2)</f>
        <v>0</v>
      </c>
      <c r="R158" s="147"/>
      <c r="S158" s="147" t="s">
        <v>131</v>
      </c>
      <c r="T158" s="147" t="s">
        <v>131</v>
      </c>
      <c r="U158" s="147">
        <v>16.86</v>
      </c>
      <c r="V158" s="147">
        <f>ROUND(E158*U158,2)</f>
        <v>43.19</v>
      </c>
      <c r="W158" s="147"/>
      <c r="X158" s="147" t="s">
        <v>118</v>
      </c>
      <c r="Y158" s="142"/>
      <c r="Z158" s="142"/>
      <c r="AA158" s="142"/>
      <c r="AB158" s="142"/>
      <c r="AC158" s="142"/>
      <c r="AD158" s="142"/>
      <c r="AE158" s="142"/>
      <c r="AF158" s="142"/>
      <c r="AG158" s="142" t="s">
        <v>119</v>
      </c>
      <c r="AH158" s="142"/>
      <c r="AI158" s="142"/>
      <c r="AJ158" s="142"/>
      <c r="AK158" s="142"/>
      <c r="AL158" s="142"/>
      <c r="AM158" s="142"/>
      <c r="AN158" s="142"/>
      <c r="AO158" s="142"/>
      <c r="AP158" s="142"/>
      <c r="AQ158" s="142"/>
      <c r="AR158" s="142"/>
      <c r="AS158" s="142"/>
      <c r="AT158" s="142"/>
      <c r="AU158" s="142"/>
      <c r="AV158" s="142"/>
      <c r="AW158" s="142"/>
      <c r="AX158" s="142"/>
      <c r="AY158" s="142"/>
      <c r="AZ158" s="142"/>
      <c r="BA158" s="142"/>
      <c r="BB158" s="142"/>
      <c r="BC158" s="142"/>
      <c r="BD158" s="142"/>
      <c r="BE158" s="142"/>
      <c r="BF158" s="142"/>
      <c r="BG158" s="142"/>
      <c r="BH158" s="142"/>
    </row>
    <row r="159" spans="1:60" outlineLevel="1">
      <c r="A159" s="145"/>
      <c r="B159" s="146"/>
      <c r="C159" s="170" t="s">
        <v>296</v>
      </c>
      <c r="D159" s="148"/>
      <c r="E159" s="149">
        <v>2.56</v>
      </c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2"/>
      <c r="Z159" s="142"/>
      <c r="AA159" s="142"/>
      <c r="AB159" s="142"/>
      <c r="AC159" s="142"/>
      <c r="AD159" s="142"/>
      <c r="AE159" s="142"/>
      <c r="AF159" s="142"/>
      <c r="AG159" s="142" t="s">
        <v>121</v>
      </c>
      <c r="AH159" s="142">
        <v>0</v>
      </c>
      <c r="AI159" s="142"/>
      <c r="AJ159" s="142"/>
      <c r="AK159" s="142"/>
      <c r="AL159" s="142"/>
      <c r="AM159" s="142"/>
      <c r="AN159" s="142"/>
      <c r="AO159" s="142"/>
      <c r="AP159" s="142"/>
      <c r="AQ159" s="142"/>
      <c r="AR159" s="142"/>
      <c r="AS159" s="142"/>
      <c r="AT159" s="142"/>
      <c r="AU159" s="142"/>
      <c r="AV159" s="142"/>
      <c r="AW159" s="142"/>
      <c r="AX159" s="142"/>
      <c r="AY159" s="142"/>
      <c r="AZ159" s="142"/>
      <c r="BA159" s="142"/>
      <c r="BB159" s="142"/>
      <c r="BC159" s="142"/>
      <c r="BD159" s="142"/>
      <c r="BE159" s="142"/>
      <c r="BF159" s="142"/>
      <c r="BG159" s="142"/>
      <c r="BH159" s="142"/>
    </row>
    <row r="160" spans="1:60" ht="14">
      <c r="A160" s="151" t="s">
        <v>111</v>
      </c>
      <c r="B160" s="152" t="s">
        <v>59</v>
      </c>
      <c r="C160" s="168" t="s">
        <v>60</v>
      </c>
      <c r="D160" s="153"/>
      <c r="E160" s="154"/>
      <c r="F160" s="155"/>
      <c r="G160" s="156">
        <f>SUMIF(AG161:AG165,"&lt;&gt;NOR",G161:G165)</f>
        <v>0</v>
      </c>
      <c r="H160" s="150"/>
      <c r="I160" s="150">
        <f>SUM(I161:I165)</f>
        <v>8952.52</v>
      </c>
      <c r="J160" s="150"/>
      <c r="K160" s="150">
        <f>SUM(K161:K165)</f>
        <v>13166.47</v>
      </c>
      <c r="L160" s="150"/>
      <c r="M160" s="150">
        <f>SUM(M161:M165)</f>
        <v>0</v>
      </c>
      <c r="N160" s="150"/>
      <c r="O160" s="150">
        <f>SUM(O161:O165)</f>
        <v>2.33</v>
      </c>
      <c r="P160" s="150"/>
      <c r="Q160" s="150">
        <f>SUM(Q161:Q165)</f>
        <v>0</v>
      </c>
      <c r="R160" s="150"/>
      <c r="S160" s="150"/>
      <c r="T160" s="150"/>
      <c r="U160" s="150"/>
      <c r="V160" s="150">
        <f>SUM(V161:V165)</f>
        <v>30.39</v>
      </c>
      <c r="W160" s="150"/>
      <c r="X160" s="150"/>
      <c r="AG160" t="s">
        <v>112</v>
      </c>
    </row>
    <row r="161" spans="1:60" ht="24" outlineLevel="1">
      <c r="A161" s="157">
        <v>51</v>
      </c>
      <c r="B161" s="158" t="s">
        <v>297</v>
      </c>
      <c r="C161" s="169" t="s">
        <v>298</v>
      </c>
      <c r="D161" s="159" t="s">
        <v>142</v>
      </c>
      <c r="E161" s="160">
        <v>0.7722</v>
      </c>
      <c r="F161" s="175"/>
      <c r="G161" s="161">
        <f>ROUND(E161*F161,2)</f>
        <v>0</v>
      </c>
      <c r="H161" s="147">
        <v>11593.53</v>
      </c>
      <c r="I161" s="147">
        <f>ROUND(E161*H161,2)</f>
        <v>8952.52</v>
      </c>
      <c r="J161" s="147">
        <v>17050.599999999999</v>
      </c>
      <c r="K161" s="147">
        <f>ROUND(E161*J161,2)</f>
        <v>13166.47</v>
      </c>
      <c r="L161" s="147">
        <v>21</v>
      </c>
      <c r="M161" s="147">
        <f>G161*(1+L161/100)</f>
        <v>0</v>
      </c>
      <c r="N161" s="147">
        <v>3.0194999999999999</v>
      </c>
      <c r="O161" s="147">
        <f>ROUND(E161*N161,2)</f>
        <v>2.33</v>
      </c>
      <c r="P161" s="147">
        <v>0</v>
      </c>
      <c r="Q161" s="147">
        <f>ROUND(E161*P161,2)</f>
        <v>0</v>
      </c>
      <c r="R161" s="147"/>
      <c r="S161" s="147" t="s">
        <v>131</v>
      </c>
      <c r="T161" s="147" t="s">
        <v>183</v>
      </c>
      <c r="U161" s="147">
        <v>39.357930000000003</v>
      </c>
      <c r="V161" s="147">
        <f>ROUND(E161*U161,2)</f>
        <v>30.39</v>
      </c>
      <c r="W161" s="147"/>
      <c r="X161" s="147" t="s">
        <v>184</v>
      </c>
      <c r="Y161" s="142"/>
      <c r="Z161" s="142"/>
      <c r="AA161" s="142"/>
      <c r="AB161" s="142"/>
      <c r="AC161" s="142"/>
      <c r="AD161" s="142"/>
      <c r="AE161" s="142"/>
      <c r="AF161" s="142"/>
      <c r="AG161" s="142" t="s">
        <v>185</v>
      </c>
      <c r="AH161" s="142"/>
      <c r="AI161" s="142"/>
      <c r="AJ161" s="142"/>
      <c r="AK161" s="142"/>
      <c r="AL161" s="142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2"/>
      <c r="AW161" s="142"/>
      <c r="AX161" s="142"/>
      <c r="AY161" s="142"/>
      <c r="AZ161" s="142"/>
      <c r="BA161" s="142"/>
      <c r="BB161" s="142"/>
      <c r="BC161" s="142"/>
      <c r="BD161" s="142"/>
      <c r="BE161" s="142"/>
      <c r="BF161" s="142"/>
      <c r="BG161" s="142"/>
      <c r="BH161" s="142"/>
    </row>
    <row r="162" spans="1:60" outlineLevel="1">
      <c r="A162" s="145"/>
      <c r="B162" s="146"/>
      <c r="C162" s="248" t="s">
        <v>299</v>
      </c>
      <c r="D162" s="249"/>
      <c r="E162" s="249"/>
      <c r="F162" s="249"/>
      <c r="G162" s="249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2"/>
      <c r="Z162" s="142"/>
      <c r="AA162" s="142"/>
      <c r="AB162" s="142"/>
      <c r="AC162" s="142"/>
      <c r="AD162" s="142"/>
      <c r="AE162" s="142"/>
      <c r="AF162" s="142"/>
      <c r="AG162" s="142" t="s">
        <v>133</v>
      </c>
      <c r="AH162" s="142"/>
      <c r="AI162" s="142"/>
      <c r="AJ162" s="142"/>
      <c r="AK162" s="142"/>
      <c r="AL162" s="142"/>
      <c r="AM162" s="142"/>
      <c r="AN162" s="142"/>
      <c r="AO162" s="142"/>
      <c r="AP162" s="142"/>
      <c r="AQ162" s="142"/>
      <c r="AR162" s="142"/>
      <c r="AS162" s="142"/>
      <c r="AT162" s="142"/>
      <c r="AU162" s="142"/>
      <c r="AV162" s="142"/>
      <c r="AW162" s="142"/>
      <c r="AX162" s="142"/>
      <c r="AY162" s="142"/>
      <c r="AZ162" s="142"/>
      <c r="BA162" s="142"/>
      <c r="BB162" s="142"/>
      <c r="BC162" s="142"/>
      <c r="BD162" s="142"/>
      <c r="BE162" s="142"/>
      <c r="BF162" s="142"/>
      <c r="BG162" s="142"/>
      <c r="BH162" s="142"/>
    </row>
    <row r="163" spans="1:60" outlineLevel="1">
      <c r="A163" s="145"/>
      <c r="B163" s="146"/>
      <c r="C163" s="170" t="s">
        <v>300</v>
      </c>
      <c r="D163" s="148"/>
      <c r="E163" s="149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2"/>
      <c r="Z163" s="142"/>
      <c r="AA163" s="142"/>
      <c r="AB163" s="142"/>
      <c r="AC163" s="142"/>
      <c r="AD163" s="142"/>
      <c r="AE163" s="142"/>
      <c r="AF163" s="142"/>
      <c r="AG163" s="142" t="s">
        <v>121</v>
      </c>
      <c r="AH163" s="142">
        <v>0</v>
      </c>
      <c r="AI163" s="142"/>
      <c r="AJ163" s="142"/>
      <c r="AK163" s="142"/>
      <c r="AL163" s="142"/>
      <c r="AM163" s="142"/>
      <c r="AN163" s="142"/>
      <c r="AO163" s="142"/>
      <c r="AP163" s="142"/>
      <c r="AQ163" s="142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142"/>
      <c r="BH163" s="142"/>
    </row>
    <row r="164" spans="1:60" outlineLevel="1">
      <c r="A164" s="145"/>
      <c r="B164" s="146"/>
      <c r="C164" s="170" t="s">
        <v>301</v>
      </c>
      <c r="D164" s="148"/>
      <c r="E164" s="149">
        <v>0.57999999999999996</v>
      </c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2"/>
      <c r="Z164" s="142"/>
      <c r="AA164" s="142"/>
      <c r="AB164" s="142"/>
      <c r="AC164" s="142"/>
      <c r="AD164" s="142"/>
      <c r="AE164" s="142"/>
      <c r="AF164" s="142"/>
      <c r="AG164" s="142" t="s">
        <v>121</v>
      </c>
      <c r="AH164" s="142">
        <v>0</v>
      </c>
      <c r="AI164" s="142"/>
      <c r="AJ164" s="142"/>
      <c r="AK164" s="142"/>
      <c r="AL164" s="142"/>
      <c r="AM164" s="142"/>
      <c r="AN164" s="142"/>
      <c r="AO164" s="142"/>
      <c r="AP164" s="142"/>
      <c r="AQ164" s="142"/>
      <c r="AR164" s="142"/>
      <c r="AS164" s="142"/>
      <c r="AT164" s="142"/>
      <c r="AU164" s="142"/>
      <c r="AV164" s="142"/>
      <c r="AW164" s="142"/>
      <c r="AX164" s="142"/>
      <c r="AY164" s="142"/>
      <c r="AZ164" s="142"/>
      <c r="BA164" s="142"/>
      <c r="BB164" s="142"/>
      <c r="BC164" s="142"/>
      <c r="BD164" s="142"/>
      <c r="BE164" s="142"/>
      <c r="BF164" s="142"/>
      <c r="BG164" s="142"/>
      <c r="BH164" s="142"/>
    </row>
    <row r="165" spans="1:60" outlineLevel="1">
      <c r="A165" s="145"/>
      <c r="B165" s="146"/>
      <c r="C165" s="170" t="s">
        <v>302</v>
      </c>
      <c r="D165" s="148"/>
      <c r="E165" s="149">
        <v>0.19</v>
      </c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2"/>
      <c r="Z165" s="142"/>
      <c r="AA165" s="142"/>
      <c r="AB165" s="142"/>
      <c r="AC165" s="142"/>
      <c r="AD165" s="142"/>
      <c r="AE165" s="142"/>
      <c r="AF165" s="142"/>
      <c r="AG165" s="142" t="s">
        <v>121</v>
      </c>
      <c r="AH165" s="142">
        <v>0</v>
      </c>
      <c r="AI165" s="142"/>
      <c r="AJ165" s="142"/>
      <c r="AK165" s="142"/>
      <c r="AL165" s="142"/>
      <c r="AM165" s="142"/>
      <c r="AN165" s="142"/>
      <c r="AO165" s="142"/>
      <c r="AP165" s="142"/>
      <c r="AQ165" s="142"/>
      <c r="AR165" s="142"/>
      <c r="AS165" s="142"/>
      <c r="AT165" s="142"/>
      <c r="AU165" s="142"/>
      <c r="AV165" s="142"/>
      <c r="AW165" s="142"/>
      <c r="AX165" s="142"/>
      <c r="AY165" s="142"/>
      <c r="AZ165" s="142"/>
      <c r="BA165" s="142"/>
      <c r="BB165" s="142"/>
      <c r="BC165" s="142"/>
      <c r="BD165" s="142"/>
      <c r="BE165" s="142"/>
      <c r="BF165" s="142"/>
      <c r="BG165" s="142"/>
      <c r="BH165" s="142"/>
    </row>
    <row r="166" spans="1:60" ht="14">
      <c r="A166" s="151" t="s">
        <v>111</v>
      </c>
      <c r="B166" s="152" t="s">
        <v>61</v>
      </c>
      <c r="C166" s="168" t="s">
        <v>62</v>
      </c>
      <c r="D166" s="153"/>
      <c r="E166" s="154"/>
      <c r="F166" s="155"/>
      <c r="G166" s="156">
        <f>SUMIF(AG167:AG227,"&lt;&gt;NOR",G167:G227)</f>
        <v>0</v>
      </c>
      <c r="H166" s="150"/>
      <c r="I166" s="150">
        <f>SUM(I167:I227)</f>
        <v>6992171.1899999995</v>
      </c>
      <c r="J166" s="150"/>
      <c r="K166" s="150">
        <f>SUM(K167:K227)</f>
        <v>1042705.5200000001</v>
      </c>
      <c r="L166" s="150"/>
      <c r="M166" s="150">
        <f>SUM(M167:M227)</f>
        <v>0</v>
      </c>
      <c r="N166" s="150"/>
      <c r="O166" s="150">
        <f>SUM(O167:O227)</f>
        <v>5347.03</v>
      </c>
      <c r="P166" s="150"/>
      <c r="Q166" s="150">
        <f>SUM(Q167:Q227)</f>
        <v>0</v>
      </c>
      <c r="R166" s="150"/>
      <c r="S166" s="150"/>
      <c r="T166" s="150"/>
      <c r="U166" s="150"/>
      <c r="V166" s="150">
        <f>SUM(V167:V227)</f>
        <v>1173.0200000000002</v>
      </c>
      <c r="W166" s="150"/>
      <c r="X166" s="150"/>
      <c r="AG166" t="s">
        <v>112</v>
      </c>
    </row>
    <row r="167" spans="1:60" outlineLevel="1">
      <c r="A167" s="157">
        <v>52</v>
      </c>
      <c r="B167" s="158" t="s">
        <v>303</v>
      </c>
      <c r="C167" s="169" t="s">
        <v>304</v>
      </c>
      <c r="D167" s="159" t="s">
        <v>130</v>
      </c>
      <c r="E167" s="160">
        <v>2984.16</v>
      </c>
      <c r="F167" s="175"/>
      <c r="G167" s="161">
        <f>ROUND(E167*F167,2)</f>
        <v>0</v>
      </c>
      <c r="H167" s="147">
        <v>37.619999999999997</v>
      </c>
      <c r="I167" s="147">
        <f>ROUND(E167*H167,2)</f>
        <v>112264.1</v>
      </c>
      <c r="J167" s="147">
        <v>12.88</v>
      </c>
      <c r="K167" s="147">
        <f>ROUND(E167*J167,2)</f>
        <v>38435.980000000003</v>
      </c>
      <c r="L167" s="147">
        <v>21</v>
      </c>
      <c r="M167" s="147">
        <f>G167*(1+L167/100)</f>
        <v>0</v>
      </c>
      <c r="N167" s="147">
        <v>0.12144000000000001</v>
      </c>
      <c r="O167" s="147">
        <f>ROUND(E167*N167,2)</f>
        <v>362.4</v>
      </c>
      <c r="P167" s="147">
        <v>0</v>
      </c>
      <c r="Q167" s="147">
        <f>ROUND(E167*P167,2)</f>
        <v>0</v>
      </c>
      <c r="R167" s="147"/>
      <c r="S167" s="147" t="s">
        <v>131</v>
      </c>
      <c r="T167" s="147" t="s">
        <v>131</v>
      </c>
      <c r="U167" s="147">
        <v>2.4E-2</v>
      </c>
      <c r="V167" s="147">
        <f>ROUND(E167*U167,2)</f>
        <v>71.62</v>
      </c>
      <c r="W167" s="147"/>
      <c r="X167" s="147" t="s">
        <v>118</v>
      </c>
      <c r="Y167" s="142"/>
      <c r="Z167" s="142"/>
      <c r="AA167" s="142"/>
      <c r="AB167" s="142"/>
      <c r="AC167" s="142"/>
      <c r="AD167" s="142"/>
      <c r="AE167" s="142"/>
      <c r="AF167" s="142"/>
      <c r="AG167" s="142" t="s">
        <v>119</v>
      </c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2"/>
      <c r="AS167" s="142"/>
      <c r="AT167" s="142"/>
      <c r="AU167" s="142"/>
      <c r="AV167" s="142"/>
      <c r="AW167" s="142"/>
      <c r="AX167" s="142"/>
      <c r="AY167" s="142"/>
      <c r="AZ167" s="142"/>
      <c r="BA167" s="142"/>
      <c r="BB167" s="142"/>
      <c r="BC167" s="142"/>
      <c r="BD167" s="142"/>
      <c r="BE167" s="142"/>
      <c r="BF167" s="142"/>
      <c r="BG167" s="142"/>
      <c r="BH167" s="142"/>
    </row>
    <row r="168" spans="1:60" outlineLevel="1">
      <c r="A168" s="145"/>
      <c r="B168" s="146"/>
      <c r="C168" s="248" t="s">
        <v>305</v>
      </c>
      <c r="D168" s="249"/>
      <c r="E168" s="249"/>
      <c r="F168" s="249"/>
      <c r="G168" s="249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2"/>
      <c r="Z168" s="142"/>
      <c r="AA168" s="142"/>
      <c r="AB168" s="142"/>
      <c r="AC168" s="142"/>
      <c r="AD168" s="142"/>
      <c r="AE168" s="142"/>
      <c r="AF168" s="142"/>
      <c r="AG168" s="142" t="s">
        <v>133</v>
      </c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  <c r="AR168" s="142"/>
      <c r="AS168" s="142"/>
      <c r="AT168" s="142"/>
      <c r="AU168" s="142"/>
      <c r="AV168" s="142"/>
      <c r="AW168" s="142"/>
      <c r="AX168" s="142"/>
      <c r="AY168" s="142"/>
      <c r="AZ168" s="142"/>
      <c r="BA168" s="142"/>
      <c r="BB168" s="142"/>
      <c r="BC168" s="142"/>
      <c r="BD168" s="142"/>
      <c r="BE168" s="142"/>
      <c r="BF168" s="142"/>
      <c r="BG168" s="142"/>
      <c r="BH168" s="142"/>
    </row>
    <row r="169" spans="1:60" outlineLevel="1">
      <c r="A169" s="145"/>
      <c r="B169" s="146"/>
      <c r="C169" s="170" t="s">
        <v>138</v>
      </c>
      <c r="D169" s="148"/>
      <c r="E169" s="149">
        <v>930</v>
      </c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2"/>
      <c r="Z169" s="142"/>
      <c r="AA169" s="142"/>
      <c r="AB169" s="142"/>
      <c r="AC169" s="142"/>
      <c r="AD169" s="142"/>
      <c r="AE169" s="142"/>
      <c r="AF169" s="142"/>
      <c r="AG169" s="142" t="s">
        <v>121</v>
      </c>
      <c r="AH169" s="142">
        <v>0</v>
      </c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</row>
    <row r="170" spans="1:60" outlineLevel="1">
      <c r="A170" s="145"/>
      <c r="B170" s="146"/>
      <c r="C170" s="170" t="s">
        <v>139</v>
      </c>
      <c r="D170" s="148"/>
      <c r="E170" s="149">
        <v>2054.16</v>
      </c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2"/>
      <c r="Z170" s="142"/>
      <c r="AA170" s="142"/>
      <c r="AB170" s="142"/>
      <c r="AC170" s="142"/>
      <c r="AD170" s="142"/>
      <c r="AE170" s="142"/>
      <c r="AF170" s="142"/>
      <c r="AG170" s="142" t="s">
        <v>121</v>
      </c>
      <c r="AH170" s="142">
        <v>0</v>
      </c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</row>
    <row r="171" spans="1:60" ht="24" outlineLevel="1">
      <c r="A171" s="157">
        <v>53</v>
      </c>
      <c r="B171" s="158" t="s">
        <v>306</v>
      </c>
      <c r="C171" s="169" t="s">
        <v>307</v>
      </c>
      <c r="D171" s="159" t="s">
        <v>130</v>
      </c>
      <c r="E171" s="160">
        <v>2984.16</v>
      </c>
      <c r="F171" s="175"/>
      <c r="G171" s="161">
        <f>ROUND(E171*F171,2)</f>
        <v>0</v>
      </c>
      <c r="H171" s="147">
        <v>39.65</v>
      </c>
      <c r="I171" s="147">
        <f>ROUND(E171*H171,2)</f>
        <v>118321.94</v>
      </c>
      <c r="J171" s="147">
        <v>22.65</v>
      </c>
      <c r="K171" s="147">
        <f>ROUND(E171*J171,2)</f>
        <v>67591.22</v>
      </c>
      <c r="L171" s="147">
        <v>21</v>
      </c>
      <c r="M171" s="147">
        <f>G171*(1+L171/100)</f>
        <v>0</v>
      </c>
      <c r="N171" s="147">
        <v>0.1008</v>
      </c>
      <c r="O171" s="147">
        <f>ROUND(E171*N171,2)</f>
        <v>300.8</v>
      </c>
      <c r="P171" s="147">
        <v>0</v>
      </c>
      <c r="Q171" s="147">
        <f>ROUND(E171*P171,2)</f>
        <v>0</v>
      </c>
      <c r="R171" s="147"/>
      <c r="S171" s="147" t="s">
        <v>131</v>
      </c>
      <c r="T171" s="147" t="s">
        <v>131</v>
      </c>
      <c r="U171" s="147">
        <v>2.5000000000000001E-2</v>
      </c>
      <c r="V171" s="147">
        <f>ROUND(E171*U171,2)</f>
        <v>74.599999999999994</v>
      </c>
      <c r="W171" s="147"/>
      <c r="X171" s="147" t="s">
        <v>118</v>
      </c>
      <c r="Y171" s="142"/>
      <c r="Z171" s="142"/>
      <c r="AA171" s="142"/>
      <c r="AB171" s="142"/>
      <c r="AC171" s="142"/>
      <c r="AD171" s="142"/>
      <c r="AE171" s="142"/>
      <c r="AF171" s="142"/>
      <c r="AG171" s="142" t="s">
        <v>119</v>
      </c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2"/>
      <c r="AS171" s="142"/>
      <c r="AT171" s="142"/>
      <c r="AU171" s="142"/>
      <c r="AV171" s="142"/>
      <c r="AW171" s="142"/>
      <c r="AX171" s="142"/>
      <c r="AY171" s="142"/>
      <c r="AZ171" s="142"/>
      <c r="BA171" s="142"/>
      <c r="BB171" s="142"/>
      <c r="BC171" s="142"/>
      <c r="BD171" s="142"/>
      <c r="BE171" s="142"/>
      <c r="BF171" s="142"/>
      <c r="BG171" s="142"/>
      <c r="BH171" s="142"/>
    </row>
    <row r="172" spans="1:60" outlineLevel="1">
      <c r="A172" s="145"/>
      <c r="B172" s="146"/>
      <c r="C172" s="170" t="s">
        <v>138</v>
      </c>
      <c r="D172" s="148"/>
      <c r="E172" s="149">
        <v>930</v>
      </c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2"/>
      <c r="Z172" s="142"/>
      <c r="AA172" s="142"/>
      <c r="AB172" s="142"/>
      <c r="AC172" s="142"/>
      <c r="AD172" s="142"/>
      <c r="AE172" s="142"/>
      <c r="AF172" s="142"/>
      <c r="AG172" s="142" t="s">
        <v>121</v>
      </c>
      <c r="AH172" s="142">
        <v>0</v>
      </c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42"/>
      <c r="BG172" s="142"/>
      <c r="BH172" s="142"/>
    </row>
    <row r="173" spans="1:60" outlineLevel="1">
      <c r="A173" s="145"/>
      <c r="B173" s="146"/>
      <c r="C173" s="170" t="s">
        <v>139</v>
      </c>
      <c r="D173" s="148"/>
      <c r="E173" s="149">
        <v>2054.16</v>
      </c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2"/>
      <c r="Z173" s="142"/>
      <c r="AA173" s="142"/>
      <c r="AB173" s="142"/>
      <c r="AC173" s="142"/>
      <c r="AD173" s="142"/>
      <c r="AE173" s="142"/>
      <c r="AF173" s="142"/>
      <c r="AG173" s="142" t="s">
        <v>121</v>
      </c>
      <c r="AH173" s="142">
        <v>0</v>
      </c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2"/>
      <c r="AS173" s="142"/>
      <c r="AT173" s="142"/>
      <c r="AU173" s="142"/>
      <c r="AV173" s="142"/>
      <c r="AW173" s="142"/>
      <c r="AX173" s="142"/>
      <c r="AY173" s="142"/>
      <c r="AZ173" s="142"/>
      <c r="BA173" s="142"/>
      <c r="BB173" s="142"/>
      <c r="BC173" s="142"/>
      <c r="BD173" s="142"/>
      <c r="BE173" s="142"/>
      <c r="BF173" s="142"/>
      <c r="BG173" s="142"/>
      <c r="BH173" s="142"/>
    </row>
    <row r="174" spans="1:60" ht="24" outlineLevel="1">
      <c r="A174" s="157">
        <v>54</v>
      </c>
      <c r="B174" s="158" t="s">
        <v>308</v>
      </c>
      <c r="C174" s="169" t="s">
        <v>309</v>
      </c>
      <c r="D174" s="159" t="s">
        <v>176</v>
      </c>
      <c r="E174" s="160">
        <v>659.59199999999998</v>
      </c>
      <c r="F174" s="175"/>
      <c r="G174" s="161">
        <f>ROUND(E174*F174,2)</f>
        <v>0</v>
      </c>
      <c r="H174" s="147">
        <v>20.52</v>
      </c>
      <c r="I174" s="147">
        <f>ROUND(E174*H174,2)</f>
        <v>13534.83</v>
      </c>
      <c r="J174" s="147">
        <v>47.28</v>
      </c>
      <c r="K174" s="147">
        <f>ROUND(E174*J174,2)</f>
        <v>31185.51</v>
      </c>
      <c r="L174" s="147">
        <v>21</v>
      </c>
      <c r="M174" s="147">
        <f>G174*(1+L174/100)</f>
        <v>0</v>
      </c>
      <c r="N174" s="147">
        <v>2.0000000000000002E-5</v>
      </c>
      <c r="O174" s="147">
        <f>ROUND(E174*N174,2)</f>
        <v>0.01</v>
      </c>
      <c r="P174" s="147">
        <v>0</v>
      </c>
      <c r="Q174" s="147">
        <f>ROUND(E174*P174,2)</f>
        <v>0</v>
      </c>
      <c r="R174" s="147"/>
      <c r="S174" s="147" t="s">
        <v>131</v>
      </c>
      <c r="T174" s="147" t="s">
        <v>131</v>
      </c>
      <c r="U174" s="147">
        <v>7.0000000000000007E-2</v>
      </c>
      <c r="V174" s="147">
        <f>ROUND(E174*U174,2)</f>
        <v>46.17</v>
      </c>
      <c r="W174" s="147"/>
      <c r="X174" s="147" t="s">
        <v>118</v>
      </c>
      <c r="Y174" s="142"/>
      <c r="Z174" s="142"/>
      <c r="AA174" s="142"/>
      <c r="AB174" s="142"/>
      <c r="AC174" s="142"/>
      <c r="AD174" s="142"/>
      <c r="AE174" s="142"/>
      <c r="AF174" s="142"/>
      <c r="AG174" s="142" t="s">
        <v>119</v>
      </c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  <c r="AT174" s="142"/>
      <c r="AU174" s="142"/>
      <c r="AV174" s="142"/>
      <c r="AW174" s="142"/>
      <c r="AX174" s="142"/>
      <c r="AY174" s="142"/>
      <c r="AZ174" s="142"/>
      <c r="BA174" s="142"/>
      <c r="BB174" s="142"/>
      <c r="BC174" s="142"/>
      <c r="BD174" s="142"/>
      <c r="BE174" s="142"/>
      <c r="BF174" s="142"/>
      <c r="BG174" s="142"/>
      <c r="BH174" s="142"/>
    </row>
    <row r="175" spans="1:60" outlineLevel="1">
      <c r="A175" s="145"/>
      <c r="B175" s="146"/>
      <c r="C175" s="170" t="s">
        <v>310</v>
      </c>
      <c r="D175" s="148"/>
      <c r="E175" s="149">
        <v>72</v>
      </c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2"/>
      <c r="Z175" s="142"/>
      <c r="AA175" s="142"/>
      <c r="AB175" s="142"/>
      <c r="AC175" s="142"/>
      <c r="AD175" s="142"/>
      <c r="AE175" s="142"/>
      <c r="AF175" s="142"/>
      <c r="AG175" s="142" t="s">
        <v>121</v>
      </c>
      <c r="AH175" s="142">
        <v>0</v>
      </c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2"/>
      <c r="AS175" s="142"/>
      <c r="AT175" s="142"/>
      <c r="AU175" s="142"/>
      <c r="AV175" s="142"/>
      <c r="AW175" s="142"/>
      <c r="AX175" s="142"/>
      <c r="AY175" s="142"/>
      <c r="AZ175" s="142"/>
      <c r="BA175" s="142"/>
      <c r="BB175" s="142"/>
      <c r="BC175" s="142"/>
      <c r="BD175" s="142"/>
      <c r="BE175" s="142"/>
      <c r="BF175" s="142"/>
      <c r="BG175" s="142"/>
      <c r="BH175" s="142"/>
    </row>
    <row r="176" spans="1:60" outlineLevel="1">
      <c r="A176" s="145"/>
      <c r="B176" s="146"/>
      <c r="C176" s="170" t="s">
        <v>311</v>
      </c>
      <c r="D176" s="148"/>
      <c r="E176" s="149">
        <v>160</v>
      </c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2"/>
      <c r="Z176" s="142"/>
      <c r="AA176" s="142"/>
      <c r="AB176" s="142"/>
      <c r="AC176" s="142"/>
      <c r="AD176" s="142"/>
      <c r="AE176" s="142"/>
      <c r="AF176" s="142"/>
      <c r="AG176" s="142" t="s">
        <v>121</v>
      </c>
      <c r="AH176" s="142">
        <v>0</v>
      </c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2"/>
      <c r="AT176" s="142"/>
      <c r="AU176" s="142"/>
      <c r="AV176" s="142"/>
      <c r="AW176" s="142"/>
      <c r="AX176" s="142"/>
      <c r="AY176" s="142"/>
      <c r="AZ176" s="142"/>
      <c r="BA176" s="142"/>
      <c r="BB176" s="142"/>
      <c r="BC176" s="142"/>
      <c r="BD176" s="142"/>
      <c r="BE176" s="142"/>
      <c r="BF176" s="142"/>
      <c r="BG176" s="142"/>
      <c r="BH176" s="142"/>
    </row>
    <row r="177" spans="1:60" outlineLevel="1">
      <c r="A177" s="145"/>
      <c r="B177" s="146"/>
      <c r="C177" s="170" t="s">
        <v>312</v>
      </c>
      <c r="D177" s="148"/>
      <c r="E177" s="149">
        <v>48</v>
      </c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2"/>
      <c r="Z177" s="142"/>
      <c r="AA177" s="142"/>
      <c r="AB177" s="142"/>
      <c r="AC177" s="142"/>
      <c r="AD177" s="142"/>
      <c r="AE177" s="142"/>
      <c r="AF177" s="142"/>
      <c r="AG177" s="142" t="s">
        <v>121</v>
      </c>
      <c r="AH177" s="142">
        <v>0</v>
      </c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2"/>
      <c r="AT177" s="142"/>
      <c r="AU177" s="142"/>
      <c r="AV177" s="142"/>
      <c r="AW177" s="142"/>
      <c r="AX177" s="142"/>
      <c r="AY177" s="142"/>
      <c r="AZ177" s="142"/>
      <c r="BA177" s="142"/>
      <c r="BB177" s="142"/>
      <c r="BC177" s="142"/>
      <c r="BD177" s="142"/>
      <c r="BE177" s="142"/>
      <c r="BF177" s="142"/>
      <c r="BG177" s="142"/>
      <c r="BH177" s="142"/>
    </row>
    <row r="178" spans="1:60" outlineLevel="1">
      <c r="A178" s="145"/>
      <c r="B178" s="146"/>
      <c r="C178" s="170" t="s">
        <v>313</v>
      </c>
      <c r="D178" s="148"/>
      <c r="E178" s="149">
        <v>71.59</v>
      </c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2"/>
      <c r="Z178" s="142"/>
      <c r="AA178" s="142"/>
      <c r="AB178" s="142"/>
      <c r="AC178" s="142"/>
      <c r="AD178" s="142"/>
      <c r="AE178" s="142"/>
      <c r="AF178" s="142"/>
      <c r="AG178" s="142" t="s">
        <v>121</v>
      </c>
      <c r="AH178" s="142">
        <v>0</v>
      </c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2"/>
      <c r="AT178" s="142"/>
      <c r="AU178" s="142"/>
      <c r="AV178" s="142"/>
      <c r="AW178" s="142"/>
      <c r="AX178" s="142"/>
      <c r="AY178" s="142"/>
      <c r="AZ178" s="142"/>
      <c r="BA178" s="142"/>
      <c r="BB178" s="142"/>
      <c r="BC178" s="142"/>
      <c r="BD178" s="142"/>
      <c r="BE178" s="142"/>
      <c r="BF178" s="142"/>
      <c r="BG178" s="142"/>
      <c r="BH178" s="142"/>
    </row>
    <row r="179" spans="1:60" outlineLevel="1">
      <c r="A179" s="145"/>
      <c r="B179" s="146"/>
      <c r="C179" s="170" t="s">
        <v>314</v>
      </c>
      <c r="D179" s="148"/>
      <c r="E179" s="149">
        <v>90</v>
      </c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2"/>
      <c r="Z179" s="142"/>
      <c r="AA179" s="142"/>
      <c r="AB179" s="142"/>
      <c r="AC179" s="142"/>
      <c r="AD179" s="142"/>
      <c r="AE179" s="142"/>
      <c r="AF179" s="142"/>
      <c r="AG179" s="142" t="s">
        <v>121</v>
      </c>
      <c r="AH179" s="142">
        <v>0</v>
      </c>
      <c r="AI179" s="142"/>
      <c r="AJ179" s="142"/>
      <c r="AK179" s="142"/>
      <c r="AL179" s="142"/>
      <c r="AM179" s="142"/>
      <c r="AN179" s="142"/>
      <c r="AO179" s="142"/>
      <c r="AP179" s="142"/>
      <c r="AQ179" s="142"/>
      <c r="AR179" s="142"/>
      <c r="AS179" s="142"/>
      <c r="AT179" s="142"/>
      <c r="AU179" s="142"/>
      <c r="AV179" s="142"/>
      <c r="AW179" s="142"/>
      <c r="AX179" s="142"/>
      <c r="AY179" s="142"/>
      <c r="AZ179" s="142"/>
      <c r="BA179" s="142"/>
      <c r="BB179" s="142"/>
      <c r="BC179" s="142"/>
      <c r="BD179" s="142"/>
      <c r="BE179" s="142"/>
      <c r="BF179" s="142"/>
      <c r="BG179" s="142"/>
      <c r="BH179" s="142"/>
    </row>
    <row r="180" spans="1:60" outlineLevel="1">
      <c r="A180" s="145"/>
      <c r="B180" s="146"/>
      <c r="C180" s="170" t="s">
        <v>315</v>
      </c>
      <c r="D180" s="148"/>
      <c r="E180" s="149">
        <v>88</v>
      </c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2"/>
      <c r="Z180" s="142"/>
      <c r="AA180" s="142"/>
      <c r="AB180" s="142"/>
      <c r="AC180" s="142"/>
      <c r="AD180" s="142"/>
      <c r="AE180" s="142"/>
      <c r="AF180" s="142"/>
      <c r="AG180" s="142" t="s">
        <v>121</v>
      </c>
      <c r="AH180" s="142">
        <v>0</v>
      </c>
      <c r="AI180" s="142"/>
      <c r="AJ180" s="142"/>
      <c r="AK180" s="142"/>
      <c r="AL180" s="142"/>
      <c r="AM180" s="142"/>
      <c r="AN180" s="142"/>
      <c r="AO180" s="142"/>
      <c r="AP180" s="142"/>
      <c r="AQ180" s="142"/>
      <c r="AR180" s="142"/>
      <c r="AS180" s="142"/>
      <c r="AT180" s="142"/>
      <c r="AU180" s="142"/>
      <c r="AV180" s="142"/>
      <c r="AW180" s="142"/>
      <c r="AX180" s="142"/>
      <c r="AY180" s="142"/>
      <c r="AZ180" s="142"/>
      <c r="BA180" s="142"/>
      <c r="BB180" s="142"/>
      <c r="BC180" s="142"/>
      <c r="BD180" s="142"/>
      <c r="BE180" s="142"/>
      <c r="BF180" s="142"/>
      <c r="BG180" s="142"/>
      <c r="BH180" s="142"/>
    </row>
    <row r="181" spans="1:60" outlineLevel="1">
      <c r="A181" s="145"/>
      <c r="B181" s="146"/>
      <c r="C181" s="170" t="s">
        <v>316</v>
      </c>
      <c r="D181" s="148"/>
      <c r="E181" s="149">
        <v>120.6</v>
      </c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2"/>
      <c r="Z181" s="142"/>
      <c r="AA181" s="142"/>
      <c r="AB181" s="142"/>
      <c r="AC181" s="142"/>
      <c r="AD181" s="142"/>
      <c r="AE181" s="142"/>
      <c r="AF181" s="142"/>
      <c r="AG181" s="142" t="s">
        <v>121</v>
      </c>
      <c r="AH181" s="142">
        <v>0</v>
      </c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</row>
    <row r="182" spans="1:60" outlineLevel="1">
      <c r="A182" s="145"/>
      <c r="B182" s="146"/>
      <c r="C182" s="170" t="s">
        <v>317</v>
      </c>
      <c r="D182" s="148"/>
      <c r="E182" s="149">
        <v>9.4</v>
      </c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2"/>
      <c r="Z182" s="142"/>
      <c r="AA182" s="142"/>
      <c r="AB182" s="142"/>
      <c r="AC182" s="142"/>
      <c r="AD182" s="142"/>
      <c r="AE182" s="142"/>
      <c r="AF182" s="142"/>
      <c r="AG182" s="142" t="s">
        <v>121</v>
      </c>
      <c r="AH182" s="142">
        <v>0</v>
      </c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2"/>
    </row>
    <row r="183" spans="1:60" ht="24" outlineLevel="1">
      <c r="A183" s="157">
        <v>55</v>
      </c>
      <c r="B183" s="158" t="s">
        <v>318</v>
      </c>
      <c r="C183" s="169" t="s">
        <v>319</v>
      </c>
      <c r="D183" s="159" t="s">
        <v>130</v>
      </c>
      <c r="E183" s="160">
        <v>2984.16</v>
      </c>
      <c r="F183" s="175"/>
      <c r="G183" s="161">
        <f>ROUND(E183*F183,2)</f>
        <v>0</v>
      </c>
      <c r="H183" s="147">
        <v>58.01</v>
      </c>
      <c r="I183" s="147">
        <f>ROUND(E183*H183,2)</f>
        <v>173111.12</v>
      </c>
      <c r="J183" s="147">
        <v>12.99</v>
      </c>
      <c r="K183" s="147">
        <f>ROUND(E183*J183,2)</f>
        <v>38764.239999999998</v>
      </c>
      <c r="L183" s="147">
        <v>21</v>
      </c>
      <c r="M183" s="147">
        <f>G183*(1+L183/100)</f>
        <v>0</v>
      </c>
      <c r="N183" s="147">
        <v>0</v>
      </c>
      <c r="O183" s="147">
        <f>ROUND(E183*N183,2)</f>
        <v>0</v>
      </c>
      <c r="P183" s="147">
        <v>0</v>
      </c>
      <c r="Q183" s="147">
        <f>ROUND(E183*P183,2)</f>
        <v>0</v>
      </c>
      <c r="R183" s="147"/>
      <c r="S183" s="147" t="s">
        <v>131</v>
      </c>
      <c r="T183" s="147" t="s">
        <v>131</v>
      </c>
      <c r="U183" s="147">
        <v>0.03</v>
      </c>
      <c r="V183" s="147">
        <f>ROUND(E183*U183,2)</f>
        <v>89.52</v>
      </c>
      <c r="W183" s="147"/>
      <c r="X183" s="147" t="s">
        <v>118</v>
      </c>
      <c r="Y183" s="142"/>
      <c r="Z183" s="142"/>
      <c r="AA183" s="142"/>
      <c r="AB183" s="142"/>
      <c r="AC183" s="142"/>
      <c r="AD183" s="142"/>
      <c r="AE183" s="142"/>
      <c r="AF183" s="142"/>
      <c r="AG183" s="142" t="s">
        <v>119</v>
      </c>
      <c r="AH183" s="142"/>
      <c r="AI183" s="142"/>
      <c r="AJ183" s="142"/>
      <c r="AK183" s="142"/>
      <c r="AL183" s="142"/>
      <c r="AM183" s="142"/>
      <c r="AN183" s="142"/>
      <c r="AO183" s="142"/>
      <c r="AP183" s="142"/>
      <c r="AQ183" s="142"/>
      <c r="AR183" s="142"/>
      <c r="AS183" s="142"/>
      <c r="AT183" s="142"/>
      <c r="AU183" s="142"/>
      <c r="AV183" s="142"/>
      <c r="AW183" s="142"/>
      <c r="AX183" s="142"/>
      <c r="AY183" s="142"/>
      <c r="AZ183" s="142"/>
      <c r="BA183" s="142"/>
      <c r="BB183" s="142"/>
      <c r="BC183" s="142"/>
      <c r="BD183" s="142"/>
      <c r="BE183" s="142"/>
      <c r="BF183" s="142"/>
      <c r="BG183" s="142"/>
      <c r="BH183" s="142"/>
    </row>
    <row r="184" spans="1:60" outlineLevel="1">
      <c r="A184" s="145"/>
      <c r="B184" s="146"/>
      <c r="C184" s="170" t="s">
        <v>138</v>
      </c>
      <c r="D184" s="148"/>
      <c r="E184" s="149">
        <v>930</v>
      </c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2"/>
      <c r="Z184" s="142"/>
      <c r="AA184" s="142"/>
      <c r="AB184" s="142"/>
      <c r="AC184" s="142"/>
      <c r="AD184" s="142"/>
      <c r="AE184" s="142"/>
      <c r="AF184" s="142"/>
      <c r="AG184" s="142" t="s">
        <v>121</v>
      </c>
      <c r="AH184" s="142">
        <v>0</v>
      </c>
      <c r="AI184" s="142"/>
      <c r="AJ184" s="142"/>
      <c r="AK184" s="142"/>
      <c r="AL184" s="142"/>
      <c r="AM184" s="142"/>
      <c r="AN184" s="142"/>
      <c r="AO184" s="142"/>
      <c r="AP184" s="142"/>
      <c r="AQ184" s="142"/>
      <c r="AR184" s="142"/>
      <c r="AS184" s="142"/>
      <c r="AT184" s="142"/>
      <c r="AU184" s="142"/>
      <c r="AV184" s="142"/>
      <c r="AW184" s="142"/>
      <c r="AX184" s="142"/>
      <c r="AY184" s="142"/>
      <c r="AZ184" s="142"/>
      <c r="BA184" s="142"/>
      <c r="BB184" s="142"/>
      <c r="BC184" s="142"/>
      <c r="BD184" s="142"/>
      <c r="BE184" s="142"/>
      <c r="BF184" s="142"/>
      <c r="BG184" s="142"/>
      <c r="BH184" s="142"/>
    </row>
    <row r="185" spans="1:60" outlineLevel="1">
      <c r="A185" s="145"/>
      <c r="B185" s="146"/>
      <c r="C185" s="170" t="s">
        <v>139</v>
      </c>
      <c r="D185" s="148"/>
      <c r="E185" s="149">
        <v>2054.16</v>
      </c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2"/>
      <c r="Z185" s="142"/>
      <c r="AA185" s="142"/>
      <c r="AB185" s="142"/>
      <c r="AC185" s="142"/>
      <c r="AD185" s="142"/>
      <c r="AE185" s="142"/>
      <c r="AF185" s="142"/>
      <c r="AG185" s="142" t="s">
        <v>121</v>
      </c>
      <c r="AH185" s="142">
        <v>0</v>
      </c>
      <c r="AI185" s="142"/>
      <c r="AJ185" s="142"/>
      <c r="AK185" s="142"/>
      <c r="AL185" s="142"/>
      <c r="AM185" s="142"/>
      <c r="AN185" s="142"/>
      <c r="AO185" s="142"/>
      <c r="AP185" s="142"/>
      <c r="AQ185" s="142"/>
      <c r="AR185" s="142"/>
      <c r="AS185" s="142"/>
      <c r="AT185" s="142"/>
      <c r="AU185" s="142"/>
      <c r="AV185" s="142"/>
      <c r="AW185" s="142"/>
      <c r="AX185" s="142"/>
      <c r="AY185" s="142"/>
      <c r="AZ185" s="142"/>
      <c r="BA185" s="142"/>
      <c r="BB185" s="142"/>
      <c r="BC185" s="142"/>
      <c r="BD185" s="142"/>
      <c r="BE185" s="142"/>
      <c r="BF185" s="142"/>
      <c r="BG185" s="142"/>
      <c r="BH185" s="142"/>
    </row>
    <row r="186" spans="1:60" ht="24" outlineLevel="1">
      <c r="A186" s="157">
        <v>56</v>
      </c>
      <c r="B186" s="158" t="s">
        <v>320</v>
      </c>
      <c r="C186" s="169" t="s">
        <v>321</v>
      </c>
      <c r="D186" s="159" t="s">
        <v>130</v>
      </c>
      <c r="E186" s="160">
        <v>2984.16</v>
      </c>
      <c r="F186" s="175"/>
      <c r="G186" s="161">
        <f>ROUND(E186*F186,2)</f>
        <v>0</v>
      </c>
      <c r="H186" s="147">
        <v>125.83</v>
      </c>
      <c r="I186" s="147">
        <f>ROUND(E186*H186,2)</f>
        <v>375496.85</v>
      </c>
      <c r="J186" s="147">
        <v>24.67</v>
      </c>
      <c r="K186" s="147">
        <f>ROUND(E186*J186,2)</f>
        <v>73619.23</v>
      </c>
      <c r="L186" s="147">
        <v>21</v>
      </c>
      <c r="M186" s="147">
        <f>G186*(1+L186/100)</f>
        <v>0</v>
      </c>
      <c r="N186" s="147">
        <v>0.32250000000000001</v>
      </c>
      <c r="O186" s="147">
        <f>ROUND(E186*N186,2)</f>
        <v>962.39</v>
      </c>
      <c r="P186" s="147">
        <v>0</v>
      </c>
      <c r="Q186" s="147">
        <f>ROUND(E186*P186,2)</f>
        <v>0</v>
      </c>
      <c r="R186" s="147"/>
      <c r="S186" s="147" t="s">
        <v>131</v>
      </c>
      <c r="T186" s="147" t="s">
        <v>131</v>
      </c>
      <c r="U186" s="147">
        <v>2.5999999999999999E-2</v>
      </c>
      <c r="V186" s="147">
        <f>ROUND(E186*U186,2)</f>
        <v>77.59</v>
      </c>
      <c r="W186" s="147"/>
      <c r="X186" s="147" t="s">
        <v>118</v>
      </c>
      <c r="Y186" s="142"/>
      <c r="Z186" s="142"/>
      <c r="AA186" s="142"/>
      <c r="AB186" s="142"/>
      <c r="AC186" s="142"/>
      <c r="AD186" s="142"/>
      <c r="AE186" s="142"/>
      <c r="AF186" s="142"/>
      <c r="AG186" s="142" t="s">
        <v>119</v>
      </c>
      <c r="AH186" s="142"/>
      <c r="AI186" s="142"/>
      <c r="AJ186" s="142"/>
      <c r="AK186" s="142"/>
      <c r="AL186" s="142"/>
      <c r="AM186" s="142"/>
      <c r="AN186" s="142"/>
      <c r="AO186" s="142"/>
      <c r="AP186" s="142"/>
      <c r="AQ186" s="142"/>
      <c r="AR186" s="142"/>
      <c r="AS186" s="142"/>
      <c r="AT186" s="142"/>
      <c r="AU186" s="142"/>
      <c r="AV186" s="142"/>
      <c r="AW186" s="142"/>
      <c r="AX186" s="142"/>
      <c r="AY186" s="142"/>
      <c r="AZ186" s="142"/>
      <c r="BA186" s="142"/>
      <c r="BB186" s="142"/>
      <c r="BC186" s="142"/>
      <c r="BD186" s="142"/>
      <c r="BE186" s="142"/>
      <c r="BF186" s="142"/>
      <c r="BG186" s="142"/>
      <c r="BH186" s="142"/>
    </row>
    <row r="187" spans="1:60" outlineLevel="1">
      <c r="A187" s="145"/>
      <c r="B187" s="146"/>
      <c r="C187" s="248" t="s">
        <v>322</v>
      </c>
      <c r="D187" s="249"/>
      <c r="E187" s="249"/>
      <c r="F187" s="249"/>
      <c r="G187" s="249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2"/>
      <c r="Z187" s="142"/>
      <c r="AA187" s="142"/>
      <c r="AB187" s="142"/>
      <c r="AC187" s="142"/>
      <c r="AD187" s="142"/>
      <c r="AE187" s="142"/>
      <c r="AF187" s="142"/>
      <c r="AG187" s="142" t="s">
        <v>133</v>
      </c>
      <c r="AH187" s="142"/>
      <c r="AI187" s="142"/>
      <c r="AJ187" s="142"/>
      <c r="AK187" s="142"/>
      <c r="AL187" s="142"/>
      <c r="AM187" s="142"/>
      <c r="AN187" s="142"/>
      <c r="AO187" s="142"/>
      <c r="AP187" s="142"/>
      <c r="AQ187" s="142"/>
      <c r="AR187" s="142"/>
      <c r="AS187" s="142"/>
      <c r="AT187" s="142"/>
      <c r="AU187" s="142"/>
      <c r="AV187" s="142"/>
      <c r="AW187" s="142"/>
      <c r="AX187" s="142"/>
      <c r="AY187" s="142"/>
      <c r="AZ187" s="142"/>
      <c r="BA187" s="142"/>
      <c r="BB187" s="142"/>
      <c r="BC187" s="142"/>
      <c r="BD187" s="142"/>
      <c r="BE187" s="142"/>
      <c r="BF187" s="142"/>
      <c r="BG187" s="142"/>
      <c r="BH187" s="142"/>
    </row>
    <row r="188" spans="1:60" outlineLevel="1">
      <c r="A188" s="145"/>
      <c r="B188" s="146"/>
      <c r="C188" s="170" t="s">
        <v>138</v>
      </c>
      <c r="D188" s="148"/>
      <c r="E188" s="149">
        <v>930</v>
      </c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2"/>
      <c r="Z188" s="142"/>
      <c r="AA188" s="142"/>
      <c r="AB188" s="142"/>
      <c r="AC188" s="142"/>
      <c r="AD188" s="142"/>
      <c r="AE188" s="142"/>
      <c r="AF188" s="142"/>
      <c r="AG188" s="142" t="s">
        <v>121</v>
      </c>
      <c r="AH188" s="142">
        <v>0</v>
      </c>
      <c r="AI188" s="142"/>
      <c r="AJ188" s="142"/>
      <c r="AK188" s="142"/>
      <c r="AL188" s="142"/>
      <c r="AM188" s="142"/>
      <c r="AN188" s="142"/>
      <c r="AO188" s="142"/>
      <c r="AP188" s="142"/>
      <c r="AQ188" s="142"/>
      <c r="AR188" s="142"/>
      <c r="AS188" s="142"/>
      <c r="AT188" s="142"/>
      <c r="AU188" s="142"/>
      <c r="AV188" s="142"/>
      <c r="AW188" s="142"/>
      <c r="AX188" s="142"/>
      <c r="AY188" s="142"/>
      <c r="AZ188" s="142"/>
      <c r="BA188" s="142"/>
      <c r="BB188" s="142"/>
      <c r="BC188" s="142"/>
      <c r="BD188" s="142"/>
      <c r="BE188" s="142"/>
      <c r="BF188" s="142"/>
      <c r="BG188" s="142"/>
      <c r="BH188" s="142"/>
    </row>
    <row r="189" spans="1:60" outlineLevel="1">
      <c r="A189" s="145"/>
      <c r="B189" s="146"/>
      <c r="C189" s="170" t="s">
        <v>139</v>
      </c>
      <c r="D189" s="148"/>
      <c r="E189" s="149">
        <v>2054.16</v>
      </c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2"/>
      <c r="Z189" s="142"/>
      <c r="AA189" s="142"/>
      <c r="AB189" s="142"/>
      <c r="AC189" s="142"/>
      <c r="AD189" s="142"/>
      <c r="AE189" s="142"/>
      <c r="AF189" s="142"/>
      <c r="AG189" s="142" t="s">
        <v>121</v>
      </c>
      <c r="AH189" s="142">
        <v>0</v>
      </c>
      <c r="AI189" s="142"/>
      <c r="AJ189" s="142"/>
      <c r="AK189" s="142"/>
      <c r="AL189" s="142"/>
      <c r="AM189" s="142"/>
      <c r="AN189" s="142"/>
      <c r="AO189" s="142"/>
      <c r="AP189" s="142"/>
      <c r="AQ189" s="142"/>
      <c r="AR189" s="142"/>
      <c r="AS189" s="142"/>
      <c r="AT189" s="142"/>
      <c r="AU189" s="142"/>
      <c r="AV189" s="142"/>
      <c r="AW189" s="142"/>
      <c r="AX189" s="142"/>
      <c r="AY189" s="142"/>
      <c r="AZ189" s="142"/>
      <c r="BA189" s="142"/>
      <c r="BB189" s="142"/>
      <c r="BC189" s="142"/>
      <c r="BD189" s="142"/>
      <c r="BE189" s="142"/>
      <c r="BF189" s="142"/>
      <c r="BG189" s="142"/>
      <c r="BH189" s="142"/>
    </row>
    <row r="190" spans="1:60" ht="24" outlineLevel="1">
      <c r="A190" s="157">
        <v>57</v>
      </c>
      <c r="B190" s="158" t="s">
        <v>323</v>
      </c>
      <c r="C190" s="169" t="s">
        <v>324</v>
      </c>
      <c r="D190" s="159" t="s">
        <v>130</v>
      </c>
      <c r="E190" s="160">
        <v>1605</v>
      </c>
      <c r="F190" s="175"/>
      <c r="G190" s="161">
        <f>ROUND(E190*F190,2)</f>
        <v>0</v>
      </c>
      <c r="H190" s="147">
        <v>187.02</v>
      </c>
      <c r="I190" s="147">
        <f>ROUND(E190*H190,2)</f>
        <v>300167.09999999998</v>
      </c>
      <c r="J190" s="147">
        <v>29.48</v>
      </c>
      <c r="K190" s="147">
        <f>ROUND(E190*J190,2)</f>
        <v>47315.4</v>
      </c>
      <c r="L190" s="147">
        <v>21</v>
      </c>
      <c r="M190" s="147">
        <f>G190*(1+L190/100)</f>
        <v>0</v>
      </c>
      <c r="N190" s="147">
        <v>0.441</v>
      </c>
      <c r="O190" s="147">
        <f>ROUND(E190*N190,2)</f>
        <v>707.81</v>
      </c>
      <c r="P190" s="147">
        <v>0</v>
      </c>
      <c r="Q190" s="147">
        <f>ROUND(E190*P190,2)</f>
        <v>0</v>
      </c>
      <c r="R190" s="147"/>
      <c r="S190" s="147" t="s">
        <v>131</v>
      </c>
      <c r="T190" s="147" t="s">
        <v>131</v>
      </c>
      <c r="U190" s="147">
        <v>2.9000000000000001E-2</v>
      </c>
      <c r="V190" s="147">
        <f>ROUND(E190*U190,2)</f>
        <v>46.55</v>
      </c>
      <c r="W190" s="147"/>
      <c r="X190" s="147" t="s">
        <v>118</v>
      </c>
      <c r="Y190" s="142"/>
      <c r="Z190" s="142"/>
      <c r="AA190" s="142"/>
      <c r="AB190" s="142"/>
      <c r="AC190" s="142"/>
      <c r="AD190" s="142"/>
      <c r="AE190" s="142"/>
      <c r="AF190" s="142"/>
      <c r="AG190" s="142" t="s">
        <v>119</v>
      </c>
      <c r="AH190" s="142"/>
      <c r="AI190" s="142"/>
      <c r="AJ190" s="142"/>
      <c r="AK190" s="142"/>
      <c r="AL190" s="142"/>
      <c r="AM190" s="142"/>
      <c r="AN190" s="142"/>
      <c r="AO190" s="142"/>
      <c r="AP190" s="142"/>
      <c r="AQ190" s="142"/>
      <c r="AR190" s="142"/>
      <c r="AS190" s="142"/>
      <c r="AT190" s="142"/>
      <c r="AU190" s="142"/>
      <c r="AV190" s="142"/>
      <c r="AW190" s="142"/>
      <c r="AX190" s="142"/>
      <c r="AY190" s="142"/>
      <c r="AZ190" s="142"/>
      <c r="BA190" s="142"/>
      <c r="BB190" s="142"/>
      <c r="BC190" s="142"/>
      <c r="BD190" s="142"/>
      <c r="BE190" s="142"/>
      <c r="BF190" s="142"/>
      <c r="BG190" s="142"/>
      <c r="BH190" s="142"/>
    </row>
    <row r="191" spans="1:60" outlineLevel="1">
      <c r="A191" s="145"/>
      <c r="B191" s="146"/>
      <c r="C191" s="170" t="s">
        <v>325</v>
      </c>
      <c r="D191" s="148"/>
      <c r="E191" s="149">
        <v>1605</v>
      </c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2"/>
      <c r="Z191" s="142"/>
      <c r="AA191" s="142"/>
      <c r="AB191" s="142"/>
      <c r="AC191" s="142"/>
      <c r="AD191" s="142"/>
      <c r="AE191" s="142"/>
      <c r="AF191" s="142"/>
      <c r="AG191" s="142" t="s">
        <v>121</v>
      </c>
      <c r="AH191" s="142">
        <v>0</v>
      </c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  <c r="AT191" s="142"/>
      <c r="AU191" s="142"/>
      <c r="AV191" s="142"/>
      <c r="AW191" s="142"/>
      <c r="AX191" s="142"/>
      <c r="AY191" s="142"/>
      <c r="AZ191" s="142"/>
      <c r="BA191" s="142"/>
      <c r="BB191" s="142"/>
      <c r="BC191" s="142"/>
      <c r="BD191" s="142"/>
      <c r="BE191" s="142"/>
      <c r="BF191" s="142"/>
      <c r="BG191" s="142"/>
      <c r="BH191" s="142"/>
    </row>
    <row r="192" spans="1:60" ht="24" outlineLevel="1">
      <c r="A192" s="157">
        <v>58</v>
      </c>
      <c r="B192" s="158" t="s">
        <v>326</v>
      </c>
      <c r="C192" s="169" t="s">
        <v>327</v>
      </c>
      <c r="D192" s="159" t="s">
        <v>130</v>
      </c>
      <c r="E192" s="160">
        <v>202.96</v>
      </c>
      <c r="F192" s="175"/>
      <c r="G192" s="161">
        <f>ROUND(E192*F192,2)</f>
        <v>0</v>
      </c>
      <c r="H192" s="147">
        <v>191.95</v>
      </c>
      <c r="I192" s="147">
        <f>ROUND(E192*H192,2)</f>
        <v>38958.17</v>
      </c>
      <c r="J192" s="147">
        <v>27.05</v>
      </c>
      <c r="K192" s="147">
        <f>ROUND(E192*J192,2)</f>
        <v>5490.07</v>
      </c>
      <c r="L192" s="147">
        <v>21</v>
      </c>
      <c r="M192" s="147">
        <f>G192*(1+L192/100)</f>
        <v>0</v>
      </c>
      <c r="N192" s="147">
        <v>0.4536</v>
      </c>
      <c r="O192" s="147">
        <f>ROUND(E192*N192,2)</f>
        <v>92.06</v>
      </c>
      <c r="P192" s="147">
        <v>0</v>
      </c>
      <c r="Q192" s="147">
        <f>ROUND(E192*P192,2)</f>
        <v>0</v>
      </c>
      <c r="R192" s="147"/>
      <c r="S192" s="147" t="s">
        <v>131</v>
      </c>
      <c r="T192" s="147" t="s">
        <v>131</v>
      </c>
      <c r="U192" s="147">
        <v>2.5999999999999999E-2</v>
      </c>
      <c r="V192" s="147">
        <f>ROUND(E192*U192,2)</f>
        <v>5.28</v>
      </c>
      <c r="W192" s="147"/>
      <c r="X192" s="147" t="s">
        <v>118</v>
      </c>
      <c r="Y192" s="142"/>
      <c r="Z192" s="142"/>
      <c r="AA192" s="142"/>
      <c r="AB192" s="142"/>
      <c r="AC192" s="142"/>
      <c r="AD192" s="142"/>
      <c r="AE192" s="142"/>
      <c r="AF192" s="142"/>
      <c r="AG192" s="142" t="s">
        <v>119</v>
      </c>
      <c r="AH192" s="142"/>
      <c r="AI192" s="142"/>
      <c r="AJ192" s="142"/>
      <c r="AK192" s="142"/>
      <c r="AL192" s="142"/>
      <c r="AM192" s="142"/>
      <c r="AN192" s="142"/>
      <c r="AO192" s="142"/>
      <c r="AP192" s="142"/>
      <c r="AQ192" s="142"/>
      <c r="AR192" s="142"/>
      <c r="AS192" s="142"/>
      <c r="AT192" s="142"/>
      <c r="AU192" s="142"/>
      <c r="AV192" s="142"/>
      <c r="AW192" s="142"/>
      <c r="AX192" s="142"/>
      <c r="AY192" s="142"/>
      <c r="AZ192" s="142"/>
      <c r="BA192" s="142"/>
      <c r="BB192" s="142"/>
      <c r="BC192" s="142"/>
      <c r="BD192" s="142"/>
      <c r="BE192" s="142"/>
      <c r="BF192" s="142"/>
      <c r="BG192" s="142"/>
      <c r="BH192" s="142"/>
    </row>
    <row r="193" spans="1:60" outlineLevel="1">
      <c r="A193" s="145"/>
      <c r="B193" s="146"/>
      <c r="C193" s="170" t="s">
        <v>252</v>
      </c>
      <c r="D193" s="148"/>
      <c r="E193" s="149">
        <v>188.4</v>
      </c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2"/>
      <c r="Z193" s="142"/>
      <c r="AA193" s="142"/>
      <c r="AB193" s="142"/>
      <c r="AC193" s="142"/>
      <c r="AD193" s="142"/>
      <c r="AE193" s="142"/>
      <c r="AF193" s="142"/>
      <c r="AG193" s="142" t="s">
        <v>121</v>
      </c>
      <c r="AH193" s="142">
        <v>0</v>
      </c>
      <c r="AI193" s="142"/>
      <c r="AJ193" s="142"/>
      <c r="AK193" s="142"/>
      <c r="AL193" s="142"/>
      <c r="AM193" s="142"/>
      <c r="AN193" s="142"/>
      <c r="AO193" s="142"/>
      <c r="AP193" s="142"/>
      <c r="AQ193" s="142"/>
      <c r="AR193" s="142"/>
      <c r="AS193" s="142"/>
      <c r="AT193" s="142"/>
      <c r="AU193" s="142"/>
      <c r="AV193" s="142"/>
      <c r="AW193" s="142"/>
      <c r="AX193" s="142"/>
      <c r="AY193" s="142"/>
      <c r="AZ193" s="142"/>
      <c r="BA193" s="142"/>
      <c r="BB193" s="142"/>
      <c r="BC193" s="142"/>
      <c r="BD193" s="142"/>
      <c r="BE193" s="142"/>
      <c r="BF193" s="142"/>
      <c r="BG193" s="142"/>
      <c r="BH193" s="142"/>
    </row>
    <row r="194" spans="1:60" outlineLevel="1">
      <c r="A194" s="145"/>
      <c r="B194" s="146"/>
      <c r="C194" s="170" t="s">
        <v>253</v>
      </c>
      <c r="D194" s="148"/>
      <c r="E194" s="149">
        <v>14.56</v>
      </c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2"/>
      <c r="Z194" s="142"/>
      <c r="AA194" s="142"/>
      <c r="AB194" s="142"/>
      <c r="AC194" s="142"/>
      <c r="AD194" s="142"/>
      <c r="AE194" s="142"/>
      <c r="AF194" s="142"/>
      <c r="AG194" s="142" t="s">
        <v>121</v>
      </c>
      <c r="AH194" s="142">
        <v>0</v>
      </c>
      <c r="AI194" s="142"/>
      <c r="AJ194" s="142"/>
      <c r="AK194" s="142"/>
      <c r="AL194" s="142"/>
      <c r="AM194" s="142"/>
      <c r="AN194" s="142"/>
      <c r="AO194" s="142"/>
      <c r="AP194" s="142"/>
      <c r="AQ194" s="142"/>
      <c r="AR194" s="142"/>
      <c r="AS194" s="142"/>
      <c r="AT194" s="142"/>
      <c r="AU194" s="142"/>
      <c r="AV194" s="142"/>
      <c r="AW194" s="142"/>
      <c r="AX194" s="142"/>
      <c r="AY194" s="142"/>
      <c r="AZ194" s="142"/>
      <c r="BA194" s="142"/>
      <c r="BB194" s="142"/>
      <c r="BC194" s="142"/>
      <c r="BD194" s="142"/>
      <c r="BE194" s="142"/>
      <c r="BF194" s="142"/>
      <c r="BG194" s="142"/>
      <c r="BH194" s="142"/>
    </row>
    <row r="195" spans="1:60" ht="24" outlineLevel="1">
      <c r="A195" s="157">
        <v>59</v>
      </c>
      <c r="B195" s="158" t="s">
        <v>326</v>
      </c>
      <c r="C195" s="169" t="s">
        <v>327</v>
      </c>
      <c r="D195" s="159" t="s">
        <v>130</v>
      </c>
      <c r="E195" s="160">
        <v>1605</v>
      </c>
      <c r="F195" s="175"/>
      <c r="G195" s="161">
        <f>ROUND(E195*F195,2)</f>
        <v>0</v>
      </c>
      <c r="H195" s="147">
        <v>191.95</v>
      </c>
      <c r="I195" s="147">
        <f>ROUND(E195*H195,2)</f>
        <v>308079.75</v>
      </c>
      <c r="J195" s="147">
        <v>27.05</v>
      </c>
      <c r="K195" s="147">
        <f>ROUND(E195*J195,2)</f>
        <v>43415.25</v>
      </c>
      <c r="L195" s="147">
        <v>21</v>
      </c>
      <c r="M195" s="147">
        <f>G195*(1+L195/100)</f>
        <v>0</v>
      </c>
      <c r="N195" s="147">
        <v>0.4536</v>
      </c>
      <c r="O195" s="147">
        <f>ROUND(E195*N195,2)</f>
        <v>728.03</v>
      </c>
      <c r="P195" s="147">
        <v>0</v>
      </c>
      <c r="Q195" s="147">
        <f>ROUND(E195*P195,2)</f>
        <v>0</v>
      </c>
      <c r="R195" s="147"/>
      <c r="S195" s="147" t="s">
        <v>131</v>
      </c>
      <c r="T195" s="147" t="s">
        <v>131</v>
      </c>
      <c r="U195" s="147">
        <v>2.5999999999999999E-2</v>
      </c>
      <c r="V195" s="147">
        <f>ROUND(E195*U195,2)</f>
        <v>41.73</v>
      </c>
      <c r="W195" s="147"/>
      <c r="X195" s="147" t="s">
        <v>118</v>
      </c>
      <c r="Y195" s="142"/>
      <c r="Z195" s="142"/>
      <c r="AA195" s="142"/>
      <c r="AB195" s="142"/>
      <c r="AC195" s="142"/>
      <c r="AD195" s="142"/>
      <c r="AE195" s="142"/>
      <c r="AF195" s="142"/>
      <c r="AG195" s="142" t="s">
        <v>328</v>
      </c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  <c r="AR195" s="142"/>
      <c r="AS195" s="142"/>
      <c r="AT195" s="142"/>
      <c r="AU195" s="142"/>
      <c r="AV195" s="142"/>
      <c r="AW195" s="142"/>
      <c r="AX195" s="142"/>
      <c r="AY195" s="142"/>
      <c r="AZ195" s="142"/>
      <c r="BA195" s="142"/>
      <c r="BB195" s="142"/>
      <c r="BC195" s="142"/>
      <c r="BD195" s="142"/>
      <c r="BE195" s="142"/>
      <c r="BF195" s="142"/>
      <c r="BG195" s="142"/>
      <c r="BH195" s="142"/>
    </row>
    <row r="196" spans="1:60" outlineLevel="1">
      <c r="A196" s="145"/>
      <c r="B196" s="146"/>
      <c r="C196" s="170" t="s">
        <v>325</v>
      </c>
      <c r="D196" s="148"/>
      <c r="E196" s="149">
        <v>1605</v>
      </c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2"/>
      <c r="Z196" s="142"/>
      <c r="AA196" s="142"/>
      <c r="AB196" s="142"/>
      <c r="AC196" s="142"/>
      <c r="AD196" s="142"/>
      <c r="AE196" s="142"/>
      <c r="AF196" s="142"/>
      <c r="AG196" s="142" t="s">
        <v>121</v>
      </c>
      <c r="AH196" s="142">
        <v>0</v>
      </c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  <c r="AT196" s="142"/>
      <c r="AU196" s="142"/>
      <c r="AV196" s="142"/>
      <c r="AW196" s="142"/>
      <c r="AX196" s="142"/>
      <c r="AY196" s="142"/>
      <c r="AZ196" s="142"/>
      <c r="BA196" s="142"/>
      <c r="BB196" s="142"/>
      <c r="BC196" s="142"/>
      <c r="BD196" s="142"/>
      <c r="BE196" s="142"/>
      <c r="BF196" s="142"/>
      <c r="BG196" s="142"/>
      <c r="BH196" s="142"/>
    </row>
    <row r="197" spans="1:60" ht="24" outlineLevel="1">
      <c r="A197" s="157">
        <v>60</v>
      </c>
      <c r="B197" s="158" t="s">
        <v>329</v>
      </c>
      <c r="C197" s="169" t="s">
        <v>330</v>
      </c>
      <c r="D197" s="159" t="s">
        <v>130</v>
      </c>
      <c r="E197" s="160">
        <v>2984.16</v>
      </c>
      <c r="F197" s="175"/>
      <c r="G197" s="161">
        <f>ROUND(E197*F197,2)</f>
        <v>0</v>
      </c>
      <c r="H197" s="147">
        <v>197.03</v>
      </c>
      <c r="I197" s="147">
        <f>ROUND(E197*H197,2)</f>
        <v>587969.04</v>
      </c>
      <c r="J197" s="147">
        <v>42.47</v>
      </c>
      <c r="K197" s="147">
        <f>ROUND(E197*J197,2)</f>
        <v>126737.28</v>
      </c>
      <c r="L197" s="147">
        <v>21</v>
      </c>
      <c r="M197" s="147">
        <f>G197*(1+L197/100)</f>
        <v>0</v>
      </c>
      <c r="N197" s="147">
        <v>0.1104</v>
      </c>
      <c r="O197" s="147">
        <f>ROUND(E197*N197,2)</f>
        <v>329.45</v>
      </c>
      <c r="P197" s="147">
        <v>0</v>
      </c>
      <c r="Q197" s="147">
        <f>ROUND(E197*P197,2)</f>
        <v>0</v>
      </c>
      <c r="R197" s="147"/>
      <c r="S197" s="147" t="s">
        <v>131</v>
      </c>
      <c r="T197" s="147" t="s">
        <v>131</v>
      </c>
      <c r="U197" s="147">
        <v>4.4999999999999998E-2</v>
      </c>
      <c r="V197" s="147">
        <f>ROUND(E197*U197,2)</f>
        <v>134.29</v>
      </c>
      <c r="W197" s="147"/>
      <c r="X197" s="147" t="s">
        <v>118</v>
      </c>
      <c r="Y197" s="142"/>
      <c r="Z197" s="142"/>
      <c r="AA197" s="142"/>
      <c r="AB197" s="142"/>
      <c r="AC197" s="142"/>
      <c r="AD197" s="142"/>
      <c r="AE197" s="142"/>
      <c r="AF197" s="142"/>
      <c r="AG197" s="142" t="s">
        <v>119</v>
      </c>
      <c r="AH197" s="142"/>
      <c r="AI197" s="142"/>
      <c r="AJ197" s="142"/>
      <c r="AK197" s="142"/>
      <c r="AL197" s="142"/>
      <c r="AM197" s="142"/>
      <c r="AN197" s="142"/>
      <c r="AO197" s="142"/>
      <c r="AP197" s="142"/>
      <c r="AQ197" s="142"/>
      <c r="AR197" s="142"/>
      <c r="AS197" s="142"/>
      <c r="AT197" s="142"/>
      <c r="AU197" s="142"/>
      <c r="AV197" s="142"/>
      <c r="AW197" s="142"/>
      <c r="AX197" s="142"/>
      <c r="AY197" s="142"/>
      <c r="AZ197" s="142"/>
      <c r="BA197" s="142"/>
      <c r="BB197" s="142"/>
      <c r="BC197" s="142"/>
      <c r="BD197" s="142"/>
      <c r="BE197" s="142"/>
      <c r="BF197" s="142"/>
      <c r="BG197" s="142"/>
      <c r="BH197" s="142"/>
    </row>
    <row r="198" spans="1:60" outlineLevel="1">
      <c r="A198" s="145"/>
      <c r="B198" s="146"/>
      <c r="C198" s="170" t="s">
        <v>138</v>
      </c>
      <c r="D198" s="148"/>
      <c r="E198" s="149">
        <v>930</v>
      </c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2"/>
      <c r="Z198" s="142"/>
      <c r="AA198" s="142"/>
      <c r="AB198" s="142"/>
      <c r="AC198" s="142"/>
      <c r="AD198" s="142"/>
      <c r="AE198" s="142"/>
      <c r="AF198" s="142"/>
      <c r="AG198" s="142" t="s">
        <v>121</v>
      </c>
      <c r="AH198" s="142">
        <v>0</v>
      </c>
      <c r="AI198" s="142"/>
      <c r="AJ198" s="142"/>
      <c r="AK198" s="142"/>
      <c r="AL198" s="142"/>
      <c r="AM198" s="142"/>
      <c r="AN198" s="142"/>
      <c r="AO198" s="142"/>
      <c r="AP198" s="142"/>
      <c r="AQ198" s="142"/>
      <c r="AR198" s="142"/>
      <c r="AS198" s="142"/>
      <c r="AT198" s="142"/>
      <c r="AU198" s="142"/>
      <c r="AV198" s="142"/>
      <c r="AW198" s="142"/>
      <c r="AX198" s="142"/>
      <c r="AY198" s="142"/>
      <c r="AZ198" s="142"/>
      <c r="BA198" s="142"/>
      <c r="BB198" s="142"/>
      <c r="BC198" s="142"/>
      <c r="BD198" s="142"/>
      <c r="BE198" s="142"/>
      <c r="BF198" s="142"/>
      <c r="BG198" s="142"/>
      <c r="BH198" s="142"/>
    </row>
    <row r="199" spans="1:60" outlineLevel="1">
      <c r="A199" s="145"/>
      <c r="B199" s="146"/>
      <c r="C199" s="170" t="s">
        <v>139</v>
      </c>
      <c r="D199" s="148"/>
      <c r="E199" s="149">
        <v>2054.16</v>
      </c>
      <c r="F199" s="147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2"/>
      <c r="Z199" s="142"/>
      <c r="AA199" s="142"/>
      <c r="AB199" s="142"/>
      <c r="AC199" s="142"/>
      <c r="AD199" s="142"/>
      <c r="AE199" s="142"/>
      <c r="AF199" s="142"/>
      <c r="AG199" s="142" t="s">
        <v>121</v>
      </c>
      <c r="AH199" s="142">
        <v>0</v>
      </c>
      <c r="AI199" s="142"/>
      <c r="AJ199" s="142"/>
      <c r="AK199" s="142"/>
      <c r="AL199" s="142"/>
      <c r="AM199" s="142"/>
      <c r="AN199" s="142"/>
      <c r="AO199" s="142"/>
      <c r="AP199" s="142"/>
      <c r="AQ199" s="142"/>
      <c r="AR199" s="142"/>
      <c r="AS199" s="142"/>
      <c r="AT199" s="142"/>
      <c r="AU199" s="142"/>
      <c r="AV199" s="142"/>
      <c r="AW199" s="142"/>
      <c r="AX199" s="142"/>
      <c r="AY199" s="142"/>
      <c r="AZ199" s="142"/>
      <c r="BA199" s="142"/>
      <c r="BB199" s="142"/>
      <c r="BC199" s="142"/>
      <c r="BD199" s="142"/>
      <c r="BE199" s="142"/>
      <c r="BF199" s="142"/>
      <c r="BG199" s="142"/>
      <c r="BH199" s="142"/>
    </row>
    <row r="200" spans="1:60" outlineLevel="1">
      <c r="A200" s="157">
        <v>61</v>
      </c>
      <c r="B200" s="158" t="s">
        <v>331</v>
      </c>
      <c r="C200" s="169" t="s">
        <v>332</v>
      </c>
      <c r="D200" s="159" t="s">
        <v>176</v>
      </c>
      <c r="E200" s="160">
        <v>40</v>
      </c>
      <c r="F200" s="175"/>
      <c r="G200" s="161">
        <f>ROUND(E200*F200,2)</f>
        <v>0</v>
      </c>
      <c r="H200" s="147">
        <v>14.37</v>
      </c>
      <c r="I200" s="147">
        <f>ROUND(E200*H200,2)</f>
        <v>574.79999999999995</v>
      </c>
      <c r="J200" s="147">
        <v>231.13</v>
      </c>
      <c r="K200" s="147">
        <f>ROUND(E200*J200,2)</f>
        <v>9245.2000000000007</v>
      </c>
      <c r="L200" s="147">
        <v>21</v>
      </c>
      <c r="M200" s="147">
        <f>G200*(1+L200/100)</f>
        <v>0</v>
      </c>
      <c r="N200" s="147">
        <v>3.6000000000000002E-4</v>
      </c>
      <c r="O200" s="147">
        <f>ROUND(E200*N200,2)</f>
        <v>0.01</v>
      </c>
      <c r="P200" s="147">
        <v>0</v>
      </c>
      <c r="Q200" s="147">
        <f>ROUND(E200*P200,2)</f>
        <v>0</v>
      </c>
      <c r="R200" s="147"/>
      <c r="S200" s="147" t="s">
        <v>131</v>
      </c>
      <c r="T200" s="147" t="s">
        <v>131</v>
      </c>
      <c r="U200" s="147">
        <v>0.43</v>
      </c>
      <c r="V200" s="147">
        <f>ROUND(E200*U200,2)</f>
        <v>17.2</v>
      </c>
      <c r="W200" s="147"/>
      <c r="X200" s="147" t="s">
        <v>118</v>
      </c>
      <c r="Y200" s="142"/>
      <c r="Z200" s="142"/>
      <c r="AA200" s="142"/>
      <c r="AB200" s="142"/>
      <c r="AC200" s="142"/>
      <c r="AD200" s="142"/>
      <c r="AE200" s="142"/>
      <c r="AF200" s="142"/>
      <c r="AG200" s="142" t="s">
        <v>119</v>
      </c>
      <c r="AH200" s="142"/>
      <c r="AI200" s="142"/>
      <c r="AJ200" s="142"/>
      <c r="AK200" s="142"/>
      <c r="AL200" s="142"/>
      <c r="AM200" s="142"/>
      <c r="AN200" s="142"/>
      <c r="AO200" s="142"/>
      <c r="AP200" s="142"/>
      <c r="AQ200" s="142"/>
      <c r="AR200" s="142"/>
      <c r="AS200" s="142"/>
      <c r="AT200" s="142"/>
      <c r="AU200" s="142"/>
      <c r="AV200" s="142"/>
      <c r="AW200" s="142"/>
      <c r="AX200" s="142"/>
      <c r="AY200" s="142"/>
      <c r="AZ200" s="142"/>
      <c r="BA200" s="142"/>
      <c r="BB200" s="142"/>
      <c r="BC200" s="142"/>
      <c r="BD200" s="142"/>
      <c r="BE200" s="142"/>
      <c r="BF200" s="142"/>
      <c r="BG200" s="142"/>
      <c r="BH200" s="142"/>
    </row>
    <row r="201" spans="1:60" outlineLevel="1">
      <c r="A201" s="145"/>
      <c r="B201" s="146"/>
      <c r="C201" s="170" t="s">
        <v>333</v>
      </c>
      <c r="D201" s="148"/>
      <c r="E201" s="149">
        <v>40</v>
      </c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  <c r="Q201" s="147"/>
      <c r="R201" s="147"/>
      <c r="S201" s="147"/>
      <c r="T201" s="147"/>
      <c r="U201" s="147"/>
      <c r="V201" s="147"/>
      <c r="W201" s="147"/>
      <c r="X201" s="147"/>
      <c r="Y201" s="142"/>
      <c r="Z201" s="142"/>
      <c r="AA201" s="142"/>
      <c r="AB201" s="142"/>
      <c r="AC201" s="142"/>
      <c r="AD201" s="142"/>
      <c r="AE201" s="142"/>
      <c r="AF201" s="142"/>
      <c r="AG201" s="142" t="s">
        <v>121</v>
      </c>
      <c r="AH201" s="142">
        <v>0</v>
      </c>
      <c r="AI201" s="142"/>
      <c r="AJ201" s="142"/>
      <c r="AK201" s="142"/>
      <c r="AL201" s="142"/>
      <c r="AM201" s="142"/>
      <c r="AN201" s="142"/>
      <c r="AO201" s="142"/>
      <c r="AP201" s="142"/>
      <c r="AQ201" s="142"/>
      <c r="AR201" s="142"/>
      <c r="AS201" s="142"/>
      <c r="AT201" s="142"/>
      <c r="AU201" s="142"/>
      <c r="AV201" s="142"/>
      <c r="AW201" s="142"/>
      <c r="AX201" s="142"/>
      <c r="AY201" s="142"/>
      <c r="AZ201" s="142"/>
      <c r="BA201" s="142"/>
      <c r="BB201" s="142"/>
      <c r="BC201" s="142"/>
      <c r="BD201" s="142"/>
      <c r="BE201" s="142"/>
      <c r="BF201" s="142"/>
      <c r="BG201" s="142"/>
      <c r="BH201" s="142"/>
    </row>
    <row r="202" spans="1:60" ht="24" outlineLevel="1">
      <c r="A202" s="157">
        <v>62</v>
      </c>
      <c r="B202" s="158" t="s">
        <v>334</v>
      </c>
      <c r="C202" s="169" t="s">
        <v>335</v>
      </c>
      <c r="D202" s="159" t="s">
        <v>130</v>
      </c>
      <c r="E202" s="160">
        <v>202.96</v>
      </c>
      <c r="F202" s="175"/>
      <c r="G202" s="161">
        <f>ROUND(E202*F202,2)</f>
        <v>0</v>
      </c>
      <c r="H202" s="147">
        <v>40.880000000000003</v>
      </c>
      <c r="I202" s="147">
        <f>ROUND(E202*H202,2)</f>
        <v>8297</v>
      </c>
      <c r="J202" s="147">
        <v>234.62</v>
      </c>
      <c r="K202" s="147">
        <f>ROUND(E202*J202,2)</f>
        <v>47618.48</v>
      </c>
      <c r="L202" s="147">
        <v>21</v>
      </c>
      <c r="M202" s="147">
        <f>G202*(1+L202/100)</f>
        <v>0</v>
      </c>
      <c r="N202" s="147">
        <v>7.3899999999999993E-2</v>
      </c>
      <c r="O202" s="147">
        <f>ROUND(E202*N202,2)</f>
        <v>15</v>
      </c>
      <c r="P202" s="147">
        <v>0</v>
      </c>
      <c r="Q202" s="147">
        <f>ROUND(E202*P202,2)</f>
        <v>0</v>
      </c>
      <c r="R202" s="147"/>
      <c r="S202" s="147" t="s">
        <v>131</v>
      </c>
      <c r="T202" s="147" t="s">
        <v>131</v>
      </c>
      <c r="U202" s="147">
        <v>0.47799999999999998</v>
      </c>
      <c r="V202" s="147">
        <f>ROUND(E202*U202,2)</f>
        <v>97.01</v>
      </c>
      <c r="W202" s="147"/>
      <c r="X202" s="147" t="s">
        <v>118</v>
      </c>
      <c r="Y202" s="142"/>
      <c r="Z202" s="142"/>
      <c r="AA202" s="142"/>
      <c r="AB202" s="142"/>
      <c r="AC202" s="142"/>
      <c r="AD202" s="142"/>
      <c r="AE202" s="142"/>
      <c r="AF202" s="142"/>
      <c r="AG202" s="142" t="s">
        <v>119</v>
      </c>
      <c r="AH202" s="142"/>
      <c r="AI202" s="142"/>
      <c r="AJ202" s="142"/>
      <c r="AK202" s="142"/>
      <c r="AL202" s="142"/>
      <c r="AM202" s="142"/>
      <c r="AN202" s="142"/>
      <c r="AO202" s="142"/>
      <c r="AP202" s="142"/>
      <c r="AQ202" s="142"/>
      <c r="AR202" s="142"/>
      <c r="AS202" s="142"/>
      <c r="AT202" s="142"/>
      <c r="AU202" s="142"/>
      <c r="AV202" s="142"/>
      <c r="AW202" s="142"/>
      <c r="AX202" s="142"/>
      <c r="AY202" s="142"/>
      <c r="AZ202" s="142"/>
      <c r="BA202" s="142"/>
      <c r="BB202" s="142"/>
      <c r="BC202" s="142"/>
      <c r="BD202" s="142"/>
      <c r="BE202" s="142"/>
      <c r="BF202" s="142"/>
      <c r="BG202" s="142"/>
      <c r="BH202" s="142"/>
    </row>
    <row r="203" spans="1:60" ht="24" outlineLevel="1">
      <c r="A203" s="145"/>
      <c r="B203" s="146"/>
      <c r="C203" s="248" t="s">
        <v>336</v>
      </c>
      <c r="D203" s="249"/>
      <c r="E203" s="249"/>
      <c r="F203" s="249"/>
      <c r="G203" s="249"/>
      <c r="H203" s="147"/>
      <c r="I203" s="147"/>
      <c r="J203" s="147"/>
      <c r="K203" s="147"/>
      <c r="L203" s="14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2"/>
      <c r="Z203" s="142"/>
      <c r="AA203" s="142"/>
      <c r="AB203" s="142"/>
      <c r="AC203" s="142"/>
      <c r="AD203" s="142"/>
      <c r="AE203" s="142"/>
      <c r="AF203" s="142"/>
      <c r="AG203" s="142" t="s">
        <v>133</v>
      </c>
      <c r="AH203" s="142"/>
      <c r="AI203" s="142"/>
      <c r="AJ203" s="142"/>
      <c r="AK203" s="142"/>
      <c r="AL203" s="142"/>
      <c r="AM203" s="142"/>
      <c r="AN203" s="142"/>
      <c r="AO203" s="142"/>
      <c r="AP203" s="142"/>
      <c r="AQ203" s="142"/>
      <c r="AR203" s="142"/>
      <c r="AS203" s="142"/>
      <c r="AT203" s="142"/>
      <c r="AU203" s="142"/>
      <c r="AV203" s="142"/>
      <c r="AW203" s="142"/>
      <c r="AX203" s="142"/>
      <c r="AY203" s="142"/>
      <c r="AZ203" s="142"/>
      <c r="BA203" s="162" t="str">
        <f>C203</f>
        <v>s provedením lože z kameniva drceného, s vyplněním spár, s dvojitým hutněním a se smetením přebytečného materiálu na krajnici. S dodáním hmot pro lože a výplň spár.</v>
      </c>
      <c r="BB203" s="142"/>
      <c r="BC203" s="142"/>
      <c r="BD203" s="142"/>
      <c r="BE203" s="142"/>
      <c r="BF203" s="142"/>
      <c r="BG203" s="142"/>
      <c r="BH203" s="142"/>
    </row>
    <row r="204" spans="1:60" outlineLevel="1">
      <c r="A204" s="145"/>
      <c r="B204" s="146"/>
      <c r="C204" s="170" t="s">
        <v>252</v>
      </c>
      <c r="D204" s="148"/>
      <c r="E204" s="149">
        <v>188.4</v>
      </c>
      <c r="F204" s="147"/>
      <c r="G204" s="147"/>
      <c r="H204" s="147"/>
      <c r="I204" s="147"/>
      <c r="J204" s="147"/>
      <c r="K204" s="147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2"/>
      <c r="Z204" s="142"/>
      <c r="AA204" s="142"/>
      <c r="AB204" s="142"/>
      <c r="AC204" s="142"/>
      <c r="AD204" s="142"/>
      <c r="AE204" s="142"/>
      <c r="AF204" s="142"/>
      <c r="AG204" s="142" t="s">
        <v>121</v>
      </c>
      <c r="AH204" s="142">
        <v>0</v>
      </c>
      <c r="AI204" s="142"/>
      <c r="AJ204" s="142"/>
      <c r="AK204" s="142"/>
      <c r="AL204" s="142"/>
      <c r="AM204" s="142"/>
      <c r="AN204" s="142"/>
      <c r="AO204" s="142"/>
      <c r="AP204" s="142"/>
      <c r="AQ204" s="142"/>
      <c r="AR204" s="142"/>
      <c r="AS204" s="142"/>
      <c r="AT204" s="142"/>
      <c r="AU204" s="142"/>
      <c r="AV204" s="142"/>
      <c r="AW204" s="142"/>
      <c r="AX204" s="142"/>
      <c r="AY204" s="142"/>
      <c r="AZ204" s="142"/>
      <c r="BA204" s="142"/>
      <c r="BB204" s="142"/>
      <c r="BC204" s="142"/>
      <c r="BD204" s="142"/>
      <c r="BE204" s="142"/>
      <c r="BF204" s="142"/>
      <c r="BG204" s="142"/>
      <c r="BH204" s="142"/>
    </row>
    <row r="205" spans="1:60" outlineLevel="1">
      <c r="A205" s="145"/>
      <c r="B205" s="146"/>
      <c r="C205" s="170" t="s">
        <v>337</v>
      </c>
      <c r="D205" s="148"/>
      <c r="E205" s="149">
        <v>14.56</v>
      </c>
      <c r="F205" s="147"/>
      <c r="G205" s="147"/>
      <c r="H205" s="147"/>
      <c r="I205" s="147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2"/>
      <c r="Z205" s="142"/>
      <c r="AA205" s="142"/>
      <c r="AB205" s="142"/>
      <c r="AC205" s="142"/>
      <c r="AD205" s="142"/>
      <c r="AE205" s="142"/>
      <c r="AF205" s="142"/>
      <c r="AG205" s="142" t="s">
        <v>121</v>
      </c>
      <c r="AH205" s="142">
        <v>0</v>
      </c>
      <c r="AI205" s="142"/>
      <c r="AJ205" s="142"/>
      <c r="AK205" s="142"/>
      <c r="AL205" s="142"/>
      <c r="AM205" s="142"/>
      <c r="AN205" s="142"/>
      <c r="AO205" s="142"/>
      <c r="AP205" s="142"/>
      <c r="AQ205" s="142"/>
      <c r="AR205" s="142"/>
      <c r="AS205" s="142"/>
      <c r="AT205" s="142"/>
      <c r="AU205" s="142"/>
      <c r="AV205" s="142"/>
      <c r="AW205" s="142"/>
      <c r="AX205" s="142"/>
      <c r="AY205" s="142"/>
      <c r="AZ205" s="142"/>
      <c r="BA205" s="142"/>
      <c r="BB205" s="142"/>
      <c r="BC205" s="142"/>
      <c r="BD205" s="142"/>
      <c r="BE205" s="142"/>
      <c r="BF205" s="142"/>
      <c r="BG205" s="142"/>
      <c r="BH205" s="142"/>
    </row>
    <row r="206" spans="1:60" ht="24" outlineLevel="1">
      <c r="A206" s="157">
        <v>63</v>
      </c>
      <c r="B206" s="158" t="s">
        <v>338</v>
      </c>
      <c r="C206" s="169" t="s">
        <v>339</v>
      </c>
      <c r="D206" s="159" t="s">
        <v>130</v>
      </c>
      <c r="E206" s="160">
        <v>202.96</v>
      </c>
      <c r="F206" s="175"/>
      <c r="G206" s="161">
        <f>ROUND(E206*F206,2)</f>
        <v>0</v>
      </c>
      <c r="H206" s="147">
        <v>253.77</v>
      </c>
      <c r="I206" s="147">
        <f>ROUND(E206*H206,2)</f>
        <v>51505.16</v>
      </c>
      <c r="J206" s="147">
        <v>33.729999999999997</v>
      </c>
      <c r="K206" s="147">
        <f>ROUND(E206*J206,2)</f>
        <v>6845.84</v>
      </c>
      <c r="L206" s="147">
        <v>21</v>
      </c>
      <c r="M206" s="147">
        <f>G206*(1+L206/100)</f>
        <v>0</v>
      </c>
      <c r="N206" s="147">
        <v>0.30651</v>
      </c>
      <c r="O206" s="147">
        <f>ROUND(E206*N206,2)</f>
        <v>62.21</v>
      </c>
      <c r="P206" s="147">
        <v>0</v>
      </c>
      <c r="Q206" s="147">
        <f>ROUND(E206*P206,2)</f>
        <v>0</v>
      </c>
      <c r="R206" s="147"/>
      <c r="S206" s="147" t="s">
        <v>131</v>
      </c>
      <c r="T206" s="147" t="s">
        <v>131</v>
      </c>
      <c r="U206" s="147">
        <v>2.5000000000000001E-2</v>
      </c>
      <c r="V206" s="147">
        <f>ROUND(E206*U206,2)</f>
        <v>5.07</v>
      </c>
      <c r="W206" s="147"/>
      <c r="X206" s="147" t="s">
        <v>118</v>
      </c>
      <c r="Y206" s="142"/>
      <c r="Z206" s="142"/>
      <c r="AA206" s="142"/>
      <c r="AB206" s="142"/>
      <c r="AC206" s="142"/>
      <c r="AD206" s="142"/>
      <c r="AE206" s="142"/>
      <c r="AF206" s="142"/>
      <c r="AG206" s="142" t="s">
        <v>119</v>
      </c>
      <c r="AH206" s="142"/>
      <c r="AI206" s="142"/>
      <c r="AJ206" s="142"/>
      <c r="AK206" s="142"/>
      <c r="AL206" s="142"/>
      <c r="AM206" s="142"/>
      <c r="AN206" s="142"/>
      <c r="AO206" s="142"/>
      <c r="AP206" s="142"/>
      <c r="AQ206" s="142"/>
      <c r="AR206" s="142"/>
      <c r="AS206" s="142"/>
      <c r="AT206" s="142"/>
      <c r="AU206" s="142"/>
      <c r="AV206" s="142"/>
      <c r="AW206" s="142"/>
      <c r="AX206" s="142"/>
      <c r="AY206" s="142"/>
      <c r="AZ206" s="142"/>
      <c r="BA206" s="142"/>
      <c r="BB206" s="142"/>
      <c r="BC206" s="142"/>
      <c r="BD206" s="142"/>
      <c r="BE206" s="142"/>
      <c r="BF206" s="142"/>
      <c r="BG206" s="142"/>
      <c r="BH206" s="142"/>
    </row>
    <row r="207" spans="1:60" outlineLevel="1">
      <c r="A207" s="145"/>
      <c r="B207" s="146"/>
      <c r="C207" s="248" t="s">
        <v>340</v>
      </c>
      <c r="D207" s="249"/>
      <c r="E207" s="249"/>
      <c r="F207" s="249"/>
      <c r="G207" s="249"/>
      <c r="H207" s="147"/>
      <c r="I207" s="147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2"/>
      <c r="Z207" s="142"/>
      <c r="AA207" s="142"/>
      <c r="AB207" s="142"/>
      <c r="AC207" s="142"/>
      <c r="AD207" s="142"/>
      <c r="AE207" s="142"/>
      <c r="AF207" s="142"/>
      <c r="AG207" s="142" t="s">
        <v>133</v>
      </c>
      <c r="AH207" s="142"/>
      <c r="AI207" s="142"/>
      <c r="AJ207" s="142"/>
      <c r="AK207" s="142"/>
      <c r="AL207" s="142"/>
      <c r="AM207" s="142"/>
      <c r="AN207" s="142"/>
      <c r="AO207" s="142"/>
      <c r="AP207" s="142"/>
      <c r="AQ207" s="142"/>
      <c r="AR207" s="142"/>
      <c r="AS207" s="142"/>
      <c r="AT207" s="142"/>
      <c r="AU207" s="142"/>
      <c r="AV207" s="142"/>
      <c r="AW207" s="142"/>
      <c r="AX207" s="142"/>
      <c r="AY207" s="142"/>
      <c r="AZ207" s="142"/>
      <c r="BA207" s="142"/>
      <c r="BB207" s="142"/>
      <c r="BC207" s="142"/>
      <c r="BD207" s="142"/>
      <c r="BE207" s="142"/>
      <c r="BF207" s="142"/>
      <c r="BG207" s="142"/>
      <c r="BH207" s="142"/>
    </row>
    <row r="208" spans="1:60" outlineLevel="1">
      <c r="A208" s="145"/>
      <c r="B208" s="146"/>
      <c r="C208" s="170" t="s">
        <v>252</v>
      </c>
      <c r="D208" s="148"/>
      <c r="E208" s="149">
        <v>188.4</v>
      </c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2"/>
      <c r="Z208" s="142"/>
      <c r="AA208" s="142"/>
      <c r="AB208" s="142"/>
      <c r="AC208" s="142"/>
      <c r="AD208" s="142"/>
      <c r="AE208" s="142"/>
      <c r="AF208" s="142"/>
      <c r="AG208" s="142" t="s">
        <v>121</v>
      </c>
      <c r="AH208" s="142">
        <v>0</v>
      </c>
      <c r="AI208" s="142"/>
      <c r="AJ208" s="142"/>
      <c r="AK208" s="142"/>
      <c r="AL208" s="142"/>
      <c r="AM208" s="142"/>
      <c r="AN208" s="142"/>
      <c r="AO208" s="142"/>
      <c r="AP208" s="142"/>
      <c r="AQ208" s="142"/>
      <c r="AR208" s="142"/>
      <c r="AS208" s="142"/>
      <c r="AT208" s="142"/>
      <c r="AU208" s="142"/>
      <c r="AV208" s="142"/>
      <c r="AW208" s="142"/>
      <c r="AX208" s="142"/>
      <c r="AY208" s="142"/>
      <c r="AZ208" s="142"/>
      <c r="BA208" s="142"/>
      <c r="BB208" s="142"/>
      <c r="BC208" s="142"/>
      <c r="BD208" s="142"/>
      <c r="BE208" s="142"/>
      <c r="BF208" s="142"/>
      <c r="BG208" s="142"/>
      <c r="BH208" s="142"/>
    </row>
    <row r="209" spans="1:60" outlineLevel="1">
      <c r="A209" s="145"/>
      <c r="B209" s="146"/>
      <c r="C209" s="170" t="s">
        <v>253</v>
      </c>
      <c r="D209" s="148"/>
      <c r="E209" s="149">
        <v>14.56</v>
      </c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2"/>
      <c r="Z209" s="142"/>
      <c r="AA209" s="142"/>
      <c r="AB209" s="142"/>
      <c r="AC209" s="142"/>
      <c r="AD209" s="142"/>
      <c r="AE209" s="142"/>
      <c r="AF209" s="142"/>
      <c r="AG209" s="142" t="s">
        <v>121</v>
      </c>
      <c r="AH209" s="142">
        <v>0</v>
      </c>
      <c r="AI209" s="142"/>
      <c r="AJ209" s="142"/>
      <c r="AK209" s="142"/>
      <c r="AL209" s="142"/>
      <c r="AM209" s="142"/>
      <c r="AN209" s="142"/>
      <c r="AO209" s="142"/>
      <c r="AP209" s="142"/>
      <c r="AQ209" s="142"/>
      <c r="AR209" s="142"/>
      <c r="AS209" s="142"/>
      <c r="AT209" s="142"/>
      <c r="AU209" s="142"/>
      <c r="AV209" s="142"/>
      <c r="AW209" s="142"/>
      <c r="AX209" s="142"/>
      <c r="AY209" s="142"/>
      <c r="AZ209" s="142"/>
      <c r="BA209" s="142"/>
      <c r="BB209" s="142"/>
      <c r="BC209" s="142"/>
      <c r="BD209" s="142"/>
      <c r="BE209" s="142"/>
      <c r="BF209" s="142"/>
      <c r="BG209" s="142"/>
      <c r="BH209" s="142"/>
    </row>
    <row r="210" spans="1:60" ht="24" outlineLevel="1">
      <c r="A210" s="157">
        <v>64</v>
      </c>
      <c r="B210" s="158" t="s">
        <v>341</v>
      </c>
      <c r="C210" s="169" t="s">
        <v>342</v>
      </c>
      <c r="D210" s="159" t="s">
        <v>130</v>
      </c>
      <c r="E210" s="160">
        <v>2984.16</v>
      </c>
      <c r="F210" s="175"/>
      <c r="G210" s="161">
        <f>ROUND(E210*F210,2)</f>
        <v>0</v>
      </c>
      <c r="H210" s="147">
        <v>246.53</v>
      </c>
      <c r="I210" s="147">
        <f>ROUND(E210*H210,2)</f>
        <v>735684.96</v>
      </c>
      <c r="J210" s="147">
        <v>42.47</v>
      </c>
      <c r="K210" s="147">
        <f>ROUND(E210*J210,2)</f>
        <v>126737.28</v>
      </c>
      <c r="L210" s="147">
        <v>21</v>
      </c>
      <c r="M210" s="147">
        <f>G210*(1+L210/100)</f>
        <v>0</v>
      </c>
      <c r="N210" s="147">
        <v>0.13800000000000001</v>
      </c>
      <c r="O210" s="147">
        <f>ROUND(E210*N210,2)</f>
        <v>411.81</v>
      </c>
      <c r="P210" s="147">
        <v>0</v>
      </c>
      <c r="Q210" s="147">
        <f>ROUND(E210*P210,2)</f>
        <v>0</v>
      </c>
      <c r="R210" s="147"/>
      <c r="S210" s="147" t="s">
        <v>131</v>
      </c>
      <c r="T210" s="147" t="s">
        <v>131</v>
      </c>
      <c r="U210" s="147">
        <v>4.4999999999999998E-2</v>
      </c>
      <c r="V210" s="147">
        <f>ROUND(E210*U210,2)</f>
        <v>134.29</v>
      </c>
      <c r="W210" s="147"/>
      <c r="X210" s="147" t="s">
        <v>118</v>
      </c>
      <c r="Y210" s="142"/>
      <c r="Z210" s="142"/>
      <c r="AA210" s="142"/>
      <c r="AB210" s="142"/>
      <c r="AC210" s="142"/>
      <c r="AD210" s="142"/>
      <c r="AE210" s="142"/>
      <c r="AF210" s="142"/>
      <c r="AG210" s="142" t="s">
        <v>119</v>
      </c>
      <c r="AH210" s="142"/>
      <c r="AI210" s="142"/>
      <c r="AJ210" s="142"/>
      <c r="AK210" s="142"/>
      <c r="AL210" s="142"/>
      <c r="AM210" s="142"/>
      <c r="AN210" s="142"/>
      <c r="AO210" s="142"/>
      <c r="AP210" s="142"/>
      <c r="AQ210" s="142"/>
      <c r="AR210" s="142"/>
      <c r="AS210" s="142"/>
      <c r="AT210" s="142"/>
      <c r="AU210" s="142"/>
      <c r="AV210" s="142"/>
      <c r="AW210" s="142"/>
      <c r="AX210" s="142"/>
      <c r="AY210" s="142"/>
      <c r="AZ210" s="142"/>
      <c r="BA210" s="142"/>
      <c r="BB210" s="142"/>
      <c r="BC210" s="142"/>
      <c r="BD210" s="142"/>
      <c r="BE210" s="142"/>
      <c r="BF210" s="142"/>
      <c r="BG210" s="142"/>
      <c r="BH210" s="142"/>
    </row>
    <row r="211" spans="1:60" outlineLevel="1">
      <c r="A211" s="145"/>
      <c r="B211" s="146"/>
      <c r="C211" s="170" t="s">
        <v>138</v>
      </c>
      <c r="D211" s="148"/>
      <c r="E211" s="149">
        <v>930</v>
      </c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2"/>
      <c r="Z211" s="142"/>
      <c r="AA211" s="142"/>
      <c r="AB211" s="142"/>
      <c r="AC211" s="142"/>
      <c r="AD211" s="142"/>
      <c r="AE211" s="142"/>
      <c r="AF211" s="142"/>
      <c r="AG211" s="142" t="s">
        <v>121</v>
      </c>
      <c r="AH211" s="142">
        <v>0</v>
      </c>
      <c r="AI211" s="142"/>
      <c r="AJ211" s="142"/>
      <c r="AK211" s="142"/>
      <c r="AL211" s="142"/>
      <c r="AM211" s="142"/>
      <c r="AN211" s="142"/>
      <c r="AO211" s="142"/>
      <c r="AP211" s="142"/>
      <c r="AQ211" s="142"/>
      <c r="AR211" s="142"/>
      <c r="AS211" s="142"/>
      <c r="AT211" s="142"/>
      <c r="AU211" s="142"/>
      <c r="AV211" s="142"/>
      <c r="AW211" s="142"/>
      <c r="AX211" s="142"/>
      <c r="AY211" s="142"/>
      <c r="AZ211" s="142"/>
      <c r="BA211" s="142"/>
      <c r="BB211" s="142"/>
      <c r="BC211" s="142"/>
      <c r="BD211" s="142"/>
      <c r="BE211" s="142"/>
      <c r="BF211" s="142"/>
      <c r="BG211" s="142"/>
      <c r="BH211" s="142"/>
    </row>
    <row r="212" spans="1:60" outlineLevel="1">
      <c r="A212" s="145"/>
      <c r="B212" s="146"/>
      <c r="C212" s="170" t="s">
        <v>139</v>
      </c>
      <c r="D212" s="148"/>
      <c r="E212" s="149">
        <v>2054.16</v>
      </c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2"/>
      <c r="Z212" s="142"/>
      <c r="AA212" s="142"/>
      <c r="AB212" s="142"/>
      <c r="AC212" s="142"/>
      <c r="AD212" s="142"/>
      <c r="AE212" s="142"/>
      <c r="AF212" s="142"/>
      <c r="AG212" s="142" t="s">
        <v>121</v>
      </c>
      <c r="AH212" s="142">
        <v>0</v>
      </c>
      <c r="AI212" s="142"/>
      <c r="AJ212" s="142"/>
      <c r="AK212" s="142"/>
      <c r="AL212" s="142"/>
      <c r="AM212" s="142"/>
      <c r="AN212" s="142"/>
      <c r="AO212" s="142"/>
      <c r="AP212" s="142"/>
      <c r="AQ212" s="142"/>
      <c r="AR212" s="142"/>
      <c r="AS212" s="142"/>
      <c r="AT212" s="142"/>
      <c r="AU212" s="142"/>
      <c r="AV212" s="142"/>
      <c r="AW212" s="142"/>
      <c r="AX212" s="142"/>
      <c r="AY212" s="142"/>
      <c r="AZ212" s="142"/>
      <c r="BA212" s="142"/>
      <c r="BB212" s="142"/>
      <c r="BC212" s="142"/>
      <c r="BD212" s="142"/>
      <c r="BE212" s="142"/>
      <c r="BF212" s="142"/>
      <c r="BG212" s="142"/>
      <c r="BH212" s="142"/>
    </row>
    <row r="213" spans="1:60" ht="24" outlineLevel="1">
      <c r="A213" s="157">
        <v>65</v>
      </c>
      <c r="B213" s="158" t="s">
        <v>343</v>
      </c>
      <c r="C213" s="169" t="s">
        <v>344</v>
      </c>
      <c r="D213" s="159" t="s">
        <v>130</v>
      </c>
      <c r="E213" s="160">
        <v>207.01920000000001</v>
      </c>
      <c r="F213" s="175"/>
      <c r="G213" s="161">
        <f>ROUND(E213*F213,2)</f>
        <v>0</v>
      </c>
      <c r="H213" s="147">
        <v>418</v>
      </c>
      <c r="I213" s="147">
        <f>ROUND(E213*H213,2)</f>
        <v>86534.03</v>
      </c>
      <c r="J213" s="147">
        <v>0</v>
      </c>
      <c r="K213" s="147">
        <f>ROUND(E213*J213,2)</f>
        <v>0</v>
      </c>
      <c r="L213" s="147">
        <v>21</v>
      </c>
      <c r="M213" s="147">
        <f>G213*(1+L213/100)</f>
        <v>0</v>
      </c>
      <c r="N213" s="147">
        <v>0.17244999999999999</v>
      </c>
      <c r="O213" s="147">
        <f>ROUND(E213*N213,2)</f>
        <v>35.700000000000003</v>
      </c>
      <c r="P213" s="147">
        <v>0</v>
      </c>
      <c r="Q213" s="147">
        <f>ROUND(E213*P213,2)</f>
        <v>0</v>
      </c>
      <c r="R213" s="147" t="s">
        <v>219</v>
      </c>
      <c r="S213" s="147" t="s">
        <v>131</v>
      </c>
      <c r="T213" s="147" t="s">
        <v>131</v>
      </c>
      <c r="U213" s="147">
        <v>0</v>
      </c>
      <c r="V213" s="147">
        <f>ROUND(E213*U213,2)</f>
        <v>0</v>
      </c>
      <c r="W213" s="147"/>
      <c r="X213" s="147" t="s">
        <v>220</v>
      </c>
      <c r="Y213" s="142"/>
      <c r="Z213" s="142"/>
      <c r="AA213" s="142"/>
      <c r="AB213" s="142"/>
      <c r="AC213" s="142"/>
      <c r="AD213" s="142"/>
      <c r="AE213" s="142"/>
      <c r="AF213" s="142"/>
      <c r="AG213" s="142" t="s">
        <v>221</v>
      </c>
      <c r="AH213" s="142"/>
      <c r="AI213" s="142"/>
      <c r="AJ213" s="142"/>
      <c r="AK213" s="142"/>
      <c r="AL213" s="142"/>
      <c r="AM213" s="142"/>
      <c r="AN213" s="142"/>
      <c r="AO213" s="142"/>
      <c r="AP213" s="142"/>
      <c r="AQ213" s="142"/>
      <c r="AR213" s="142"/>
      <c r="AS213" s="142"/>
      <c r="AT213" s="142"/>
      <c r="AU213" s="142"/>
      <c r="AV213" s="142"/>
      <c r="AW213" s="142"/>
      <c r="AX213" s="142"/>
      <c r="AY213" s="142"/>
      <c r="AZ213" s="142"/>
      <c r="BA213" s="142"/>
      <c r="BB213" s="142"/>
      <c r="BC213" s="142"/>
      <c r="BD213" s="142"/>
      <c r="BE213" s="142"/>
      <c r="BF213" s="142"/>
      <c r="BG213" s="142"/>
      <c r="BH213" s="142"/>
    </row>
    <row r="214" spans="1:60" outlineLevel="1">
      <c r="A214" s="145"/>
      <c r="B214" s="146"/>
      <c r="C214" s="170" t="s">
        <v>345</v>
      </c>
      <c r="D214" s="148"/>
      <c r="E214" s="149">
        <v>192.16800000000001</v>
      </c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2"/>
      <c r="Z214" s="142"/>
      <c r="AA214" s="142"/>
      <c r="AB214" s="142"/>
      <c r="AC214" s="142"/>
      <c r="AD214" s="142"/>
      <c r="AE214" s="142"/>
      <c r="AF214" s="142"/>
      <c r="AG214" s="142" t="s">
        <v>121</v>
      </c>
      <c r="AH214" s="142">
        <v>0</v>
      </c>
      <c r="AI214" s="142"/>
      <c r="AJ214" s="142"/>
      <c r="AK214" s="142"/>
      <c r="AL214" s="142"/>
      <c r="AM214" s="142"/>
      <c r="AN214" s="142"/>
      <c r="AO214" s="142"/>
      <c r="AP214" s="142"/>
      <c r="AQ214" s="142"/>
      <c r="AR214" s="142"/>
      <c r="AS214" s="142"/>
      <c r="AT214" s="142"/>
      <c r="AU214" s="142"/>
      <c r="AV214" s="142"/>
      <c r="AW214" s="142"/>
      <c r="AX214" s="142"/>
      <c r="AY214" s="142"/>
      <c r="AZ214" s="142"/>
      <c r="BA214" s="142"/>
      <c r="BB214" s="142"/>
      <c r="BC214" s="142"/>
      <c r="BD214" s="142"/>
      <c r="BE214" s="142"/>
      <c r="BF214" s="142"/>
      <c r="BG214" s="142"/>
      <c r="BH214" s="142"/>
    </row>
    <row r="215" spans="1:60" outlineLevel="1">
      <c r="A215" s="145"/>
      <c r="B215" s="146"/>
      <c r="C215" s="170" t="s">
        <v>346</v>
      </c>
      <c r="D215" s="148"/>
      <c r="E215" s="149">
        <v>14.8512</v>
      </c>
      <c r="F215" s="147"/>
      <c r="G215" s="147"/>
      <c r="H215" s="147"/>
      <c r="I215" s="147"/>
      <c r="J215" s="147"/>
      <c r="K215" s="147"/>
      <c r="L215" s="147"/>
      <c r="M215" s="147"/>
      <c r="N215" s="147"/>
      <c r="O215" s="147"/>
      <c r="P215" s="147"/>
      <c r="Q215" s="147"/>
      <c r="R215" s="147"/>
      <c r="S215" s="147"/>
      <c r="T215" s="147"/>
      <c r="U215" s="147"/>
      <c r="V215" s="147"/>
      <c r="W215" s="147"/>
      <c r="X215" s="147"/>
      <c r="Y215" s="142"/>
      <c r="Z215" s="142"/>
      <c r="AA215" s="142"/>
      <c r="AB215" s="142"/>
      <c r="AC215" s="142"/>
      <c r="AD215" s="142"/>
      <c r="AE215" s="142"/>
      <c r="AF215" s="142"/>
      <c r="AG215" s="142" t="s">
        <v>121</v>
      </c>
      <c r="AH215" s="142">
        <v>0</v>
      </c>
      <c r="AI215" s="142"/>
      <c r="AJ215" s="142"/>
      <c r="AK215" s="142"/>
      <c r="AL215" s="142"/>
      <c r="AM215" s="142"/>
      <c r="AN215" s="142"/>
      <c r="AO215" s="142"/>
      <c r="AP215" s="142"/>
      <c r="AQ215" s="142"/>
      <c r="AR215" s="142"/>
      <c r="AS215" s="142"/>
      <c r="AT215" s="142"/>
      <c r="AU215" s="142"/>
      <c r="AV215" s="142"/>
      <c r="AW215" s="142"/>
      <c r="AX215" s="142"/>
      <c r="AY215" s="142"/>
      <c r="AZ215" s="142"/>
      <c r="BA215" s="142"/>
      <c r="BB215" s="142"/>
      <c r="BC215" s="142"/>
      <c r="BD215" s="142"/>
      <c r="BE215" s="142"/>
      <c r="BF215" s="142"/>
      <c r="BG215" s="142"/>
      <c r="BH215" s="142"/>
    </row>
    <row r="216" spans="1:60" ht="24" outlineLevel="1">
      <c r="A216" s="157">
        <v>66</v>
      </c>
      <c r="B216" s="158" t="s">
        <v>347</v>
      </c>
      <c r="C216" s="169" t="s">
        <v>348</v>
      </c>
      <c r="D216" s="159" t="s">
        <v>130</v>
      </c>
      <c r="E216" s="160">
        <v>1605</v>
      </c>
      <c r="F216" s="175"/>
      <c r="G216" s="161">
        <f>ROUND(E216*F216,2)</f>
        <v>0</v>
      </c>
      <c r="H216" s="147">
        <v>626.35</v>
      </c>
      <c r="I216" s="147">
        <f>ROUND(E216*H216,2)</f>
        <v>1005291.75</v>
      </c>
      <c r="J216" s="147">
        <v>42.65</v>
      </c>
      <c r="K216" s="147">
        <f>ROUND(E216*J216,2)</f>
        <v>68453.25</v>
      </c>
      <c r="L216" s="147">
        <v>21</v>
      </c>
      <c r="M216" s="147">
        <f>G216*(1+L216/100)</f>
        <v>0</v>
      </c>
      <c r="N216" s="147">
        <v>0.75446999999999997</v>
      </c>
      <c r="O216" s="147">
        <f>ROUND(E216*N216,2)</f>
        <v>1210.92</v>
      </c>
      <c r="P216" s="147">
        <v>0</v>
      </c>
      <c r="Q216" s="147">
        <f>ROUND(E216*P216,2)</f>
        <v>0</v>
      </c>
      <c r="R216" s="147"/>
      <c r="S216" s="147" t="s">
        <v>131</v>
      </c>
      <c r="T216" s="147" t="s">
        <v>131</v>
      </c>
      <c r="U216" s="147">
        <v>2.8000000000000001E-2</v>
      </c>
      <c r="V216" s="147">
        <f>ROUND(E216*U216,2)</f>
        <v>44.94</v>
      </c>
      <c r="W216" s="147"/>
      <c r="X216" s="147" t="s">
        <v>118</v>
      </c>
      <c r="Y216" s="142"/>
      <c r="Z216" s="142"/>
      <c r="AA216" s="142"/>
      <c r="AB216" s="142"/>
      <c r="AC216" s="142"/>
      <c r="AD216" s="142"/>
      <c r="AE216" s="142"/>
      <c r="AF216" s="142"/>
      <c r="AG216" s="142" t="s">
        <v>119</v>
      </c>
      <c r="AH216" s="142"/>
      <c r="AI216" s="142"/>
      <c r="AJ216" s="142"/>
      <c r="AK216" s="142"/>
      <c r="AL216" s="142"/>
      <c r="AM216" s="142"/>
      <c r="AN216" s="142"/>
      <c r="AO216" s="142"/>
      <c r="AP216" s="142"/>
      <c r="AQ216" s="142"/>
      <c r="AR216" s="142"/>
      <c r="AS216" s="142"/>
      <c r="AT216" s="142"/>
      <c r="AU216" s="142"/>
      <c r="AV216" s="142"/>
      <c r="AW216" s="142"/>
      <c r="AX216" s="142"/>
      <c r="AY216" s="142"/>
      <c r="AZ216" s="142"/>
      <c r="BA216" s="142"/>
      <c r="BB216" s="142"/>
      <c r="BC216" s="142"/>
      <c r="BD216" s="142"/>
      <c r="BE216" s="142"/>
      <c r="BF216" s="142"/>
      <c r="BG216" s="142"/>
      <c r="BH216" s="142"/>
    </row>
    <row r="217" spans="1:60" outlineLevel="1">
      <c r="A217" s="145"/>
      <c r="B217" s="146"/>
      <c r="C217" s="248" t="s">
        <v>340</v>
      </c>
      <c r="D217" s="249"/>
      <c r="E217" s="249"/>
      <c r="F217" s="249"/>
      <c r="G217" s="249"/>
      <c r="H217" s="147"/>
      <c r="I217" s="147"/>
      <c r="J217" s="147"/>
      <c r="K217" s="147"/>
      <c r="L217" s="14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2"/>
      <c r="Z217" s="142"/>
      <c r="AA217" s="142"/>
      <c r="AB217" s="142"/>
      <c r="AC217" s="142"/>
      <c r="AD217" s="142"/>
      <c r="AE217" s="142"/>
      <c r="AF217" s="142"/>
      <c r="AG217" s="142" t="s">
        <v>133</v>
      </c>
      <c r="AH217" s="142"/>
      <c r="AI217" s="142"/>
      <c r="AJ217" s="142"/>
      <c r="AK217" s="142"/>
      <c r="AL217" s="142"/>
      <c r="AM217" s="142"/>
      <c r="AN217" s="142"/>
      <c r="AO217" s="142"/>
      <c r="AP217" s="142"/>
      <c r="AQ217" s="142"/>
      <c r="AR217" s="142"/>
      <c r="AS217" s="142"/>
      <c r="AT217" s="142"/>
      <c r="AU217" s="142"/>
      <c r="AV217" s="142"/>
      <c r="AW217" s="142"/>
      <c r="AX217" s="142"/>
      <c r="AY217" s="142"/>
      <c r="AZ217" s="142"/>
      <c r="BA217" s="142"/>
      <c r="BB217" s="142"/>
      <c r="BC217" s="142"/>
      <c r="BD217" s="142"/>
      <c r="BE217" s="142"/>
      <c r="BF217" s="142"/>
      <c r="BG217" s="142"/>
      <c r="BH217" s="142"/>
    </row>
    <row r="218" spans="1:60" outlineLevel="1">
      <c r="A218" s="145"/>
      <c r="B218" s="146"/>
      <c r="C218" s="170" t="s">
        <v>349</v>
      </c>
      <c r="D218" s="148"/>
      <c r="E218" s="149">
        <v>1605</v>
      </c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2"/>
      <c r="Z218" s="142"/>
      <c r="AA218" s="142"/>
      <c r="AB218" s="142"/>
      <c r="AC218" s="142"/>
      <c r="AD218" s="142"/>
      <c r="AE218" s="142"/>
      <c r="AF218" s="142"/>
      <c r="AG218" s="142" t="s">
        <v>121</v>
      </c>
      <c r="AH218" s="142">
        <v>0</v>
      </c>
      <c r="AI218" s="142"/>
      <c r="AJ218" s="142"/>
      <c r="AK218" s="142"/>
      <c r="AL218" s="142"/>
      <c r="AM218" s="142"/>
      <c r="AN218" s="142"/>
      <c r="AO218" s="142"/>
      <c r="AP218" s="142"/>
      <c r="AQ218" s="142"/>
      <c r="AR218" s="142"/>
      <c r="AS218" s="142"/>
      <c r="AT218" s="142"/>
      <c r="AU218" s="142"/>
      <c r="AV218" s="142"/>
      <c r="AW218" s="142"/>
      <c r="AX218" s="142"/>
      <c r="AY218" s="142"/>
      <c r="AZ218" s="142"/>
      <c r="BA218" s="142"/>
      <c r="BB218" s="142"/>
      <c r="BC218" s="142"/>
      <c r="BD218" s="142"/>
      <c r="BE218" s="142"/>
      <c r="BF218" s="142"/>
      <c r="BG218" s="142"/>
      <c r="BH218" s="142"/>
    </row>
    <row r="219" spans="1:60" ht="24" outlineLevel="1">
      <c r="A219" s="157">
        <v>67</v>
      </c>
      <c r="B219" s="158" t="s">
        <v>350</v>
      </c>
      <c r="C219" s="169" t="s">
        <v>351</v>
      </c>
      <c r="D219" s="159" t="s">
        <v>130</v>
      </c>
      <c r="E219" s="160">
        <v>2984.16</v>
      </c>
      <c r="F219" s="175"/>
      <c r="G219" s="161">
        <f>ROUND(E219*F219,2)</f>
        <v>0</v>
      </c>
      <c r="H219" s="147">
        <v>860.58</v>
      </c>
      <c r="I219" s="147">
        <f>ROUND(E219*H219,2)</f>
        <v>2568108.41</v>
      </c>
      <c r="J219" s="147">
        <v>73.42</v>
      </c>
      <c r="K219" s="147">
        <f>ROUND(E219*J219,2)</f>
        <v>219097.03</v>
      </c>
      <c r="L219" s="147">
        <v>21</v>
      </c>
      <c r="M219" s="147">
        <f>G219*(1+L219/100)</f>
        <v>0</v>
      </c>
      <c r="N219" s="147">
        <v>0.01</v>
      </c>
      <c r="O219" s="147">
        <f>ROUND(E219*N219,2)</f>
        <v>29.84</v>
      </c>
      <c r="P219" s="147">
        <v>0</v>
      </c>
      <c r="Q219" s="147">
        <f>ROUND(E219*P219,2)</f>
        <v>0</v>
      </c>
      <c r="R219" s="147"/>
      <c r="S219" s="147" t="s">
        <v>131</v>
      </c>
      <c r="T219" s="147" t="s">
        <v>131</v>
      </c>
      <c r="U219" s="147">
        <v>3.5999999999999997E-2</v>
      </c>
      <c r="V219" s="147">
        <f>ROUND(E219*U219,2)</f>
        <v>107.43</v>
      </c>
      <c r="W219" s="147"/>
      <c r="X219" s="147" t="s">
        <v>118</v>
      </c>
      <c r="Y219" s="142"/>
      <c r="Z219" s="142"/>
      <c r="AA219" s="142"/>
      <c r="AB219" s="142"/>
      <c r="AC219" s="142"/>
      <c r="AD219" s="142"/>
      <c r="AE219" s="142"/>
      <c r="AF219" s="142"/>
      <c r="AG219" s="142" t="s">
        <v>119</v>
      </c>
      <c r="AH219" s="142"/>
      <c r="AI219" s="142"/>
      <c r="AJ219" s="142"/>
      <c r="AK219" s="142"/>
      <c r="AL219" s="142"/>
      <c r="AM219" s="142"/>
      <c r="AN219" s="142"/>
      <c r="AO219" s="142"/>
      <c r="AP219" s="142"/>
      <c r="AQ219" s="142"/>
      <c r="AR219" s="142"/>
      <c r="AS219" s="142"/>
      <c r="AT219" s="142"/>
      <c r="AU219" s="142"/>
      <c r="AV219" s="142"/>
      <c r="AW219" s="142"/>
      <c r="AX219" s="142"/>
      <c r="AY219" s="142"/>
      <c r="AZ219" s="142"/>
      <c r="BA219" s="142"/>
      <c r="BB219" s="142"/>
      <c r="BC219" s="142"/>
      <c r="BD219" s="142"/>
      <c r="BE219" s="142"/>
      <c r="BF219" s="142"/>
      <c r="BG219" s="142"/>
      <c r="BH219" s="142"/>
    </row>
    <row r="220" spans="1:60" outlineLevel="1">
      <c r="A220" s="145"/>
      <c r="B220" s="146"/>
      <c r="C220" s="170" t="s">
        <v>352</v>
      </c>
      <c r="D220" s="148"/>
      <c r="E220" s="149">
        <v>930</v>
      </c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2"/>
      <c r="Z220" s="142"/>
      <c r="AA220" s="142"/>
      <c r="AB220" s="142"/>
      <c r="AC220" s="142"/>
      <c r="AD220" s="142"/>
      <c r="AE220" s="142"/>
      <c r="AF220" s="142"/>
      <c r="AG220" s="142" t="s">
        <v>121</v>
      </c>
      <c r="AH220" s="142">
        <v>0</v>
      </c>
      <c r="AI220" s="142"/>
      <c r="AJ220" s="142"/>
      <c r="AK220" s="142"/>
      <c r="AL220" s="142"/>
      <c r="AM220" s="142"/>
      <c r="AN220" s="142"/>
      <c r="AO220" s="142"/>
      <c r="AP220" s="142"/>
      <c r="AQ220" s="142"/>
      <c r="AR220" s="142"/>
      <c r="AS220" s="142"/>
      <c r="AT220" s="142"/>
      <c r="AU220" s="142"/>
      <c r="AV220" s="142"/>
      <c r="AW220" s="142"/>
      <c r="AX220" s="142"/>
      <c r="AY220" s="142"/>
      <c r="AZ220" s="142"/>
      <c r="BA220" s="142"/>
      <c r="BB220" s="142"/>
      <c r="BC220" s="142"/>
      <c r="BD220" s="142"/>
      <c r="BE220" s="142"/>
      <c r="BF220" s="142"/>
      <c r="BG220" s="142"/>
      <c r="BH220" s="142"/>
    </row>
    <row r="221" spans="1:60" outlineLevel="1">
      <c r="A221" s="145"/>
      <c r="B221" s="146"/>
      <c r="C221" s="170" t="s">
        <v>353</v>
      </c>
      <c r="D221" s="148"/>
      <c r="E221" s="149">
        <v>2054.16</v>
      </c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2"/>
      <c r="Z221" s="142"/>
      <c r="AA221" s="142"/>
      <c r="AB221" s="142"/>
      <c r="AC221" s="142"/>
      <c r="AD221" s="142"/>
      <c r="AE221" s="142"/>
      <c r="AF221" s="142"/>
      <c r="AG221" s="142" t="s">
        <v>121</v>
      </c>
      <c r="AH221" s="142">
        <v>0</v>
      </c>
      <c r="AI221" s="142"/>
      <c r="AJ221" s="142"/>
      <c r="AK221" s="142"/>
      <c r="AL221" s="142"/>
      <c r="AM221" s="142"/>
      <c r="AN221" s="142"/>
      <c r="AO221" s="142"/>
      <c r="AP221" s="142"/>
      <c r="AQ221" s="142"/>
      <c r="AR221" s="142"/>
      <c r="AS221" s="142"/>
      <c r="AT221" s="142"/>
      <c r="AU221" s="142"/>
      <c r="AV221" s="142"/>
      <c r="AW221" s="142"/>
      <c r="AX221" s="142"/>
      <c r="AY221" s="142"/>
      <c r="AZ221" s="142"/>
      <c r="BA221" s="142"/>
      <c r="BB221" s="142"/>
      <c r="BC221" s="142"/>
      <c r="BD221" s="142"/>
      <c r="BE221" s="142"/>
      <c r="BF221" s="142"/>
      <c r="BG221" s="142"/>
      <c r="BH221" s="142"/>
    </row>
    <row r="222" spans="1:60" ht="36" outlineLevel="1">
      <c r="A222" s="157">
        <v>68</v>
      </c>
      <c r="B222" s="158" t="s">
        <v>354</v>
      </c>
      <c r="C222" s="169" t="s">
        <v>355</v>
      </c>
      <c r="D222" s="159" t="s">
        <v>130</v>
      </c>
      <c r="E222" s="160">
        <v>150</v>
      </c>
      <c r="F222" s="175"/>
      <c r="G222" s="161">
        <f>ROUND(E222*F222,2)</f>
        <v>0</v>
      </c>
      <c r="H222" s="147">
        <v>1202.32</v>
      </c>
      <c r="I222" s="147">
        <f>ROUND(E222*H222,2)</f>
        <v>180348</v>
      </c>
      <c r="J222" s="147">
        <v>180.68</v>
      </c>
      <c r="K222" s="147">
        <f>ROUND(E222*J222,2)</f>
        <v>27102</v>
      </c>
      <c r="L222" s="147">
        <v>21</v>
      </c>
      <c r="M222" s="147">
        <f>G222*(1+L222/100)</f>
        <v>0</v>
      </c>
      <c r="N222" s="147">
        <v>0.46150000000000002</v>
      </c>
      <c r="O222" s="147">
        <f>ROUND(E222*N222,2)</f>
        <v>69.23</v>
      </c>
      <c r="P222" s="147">
        <v>0</v>
      </c>
      <c r="Q222" s="147">
        <f>ROUND(E222*P222,2)</f>
        <v>0</v>
      </c>
      <c r="R222" s="147"/>
      <c r="S222" s="147" t="s">
        <v>131</v>
      </c>
      <c r="T222" s="147" t="s">
        <v>131</v>
      </c>
      <c r="U222" s="147">
        <v>0.25</v>
      </c>
      <c r="V222" s="147">
        <f>ROUND(E222*U222,2)</f>
        <v>37.5</v>
      </c>
      <c r="W222" s="147"/>
      <c r="X222" s="147" t="s">
        <v>118</v>
      </c>
      <c r="Y222" s="142"/>
      <c r="Z222" s="142"/>
      <c r="AA222" s="142"/>
      <c r="AB222" s="142"/>
      <c r="AC222" s="142"/>
      <c r="AD222" s="142"/>
      <c r="AE222" s="142"/>
      <c r="AF222" s="142"/>
      <c r="AG222" s="142" t="s">
        <v>119</v>
      </c>
      <c r="AH222" s="142"/>
      <c r="AI222" s="142"/>
      <c r="AJ222" s="142"/>
      <c r="AK222" s="142"/>
      <c r="AL222" s="142"/>
      <c r="AM222" s="142"/>
      <c r="AN222" s="142"/>
      <c r="AO222" s="142"/>
      <c r="AP222" s="142"/>
      <c r="AQ222" s="142"/>
      <c r="AR222" s="142"/>
      <c r="AS222" s="142"/>
      <c r="AT222" s="142"/>
      <c r="AU222" s="142"/>
      <c r="AV222" s="142"/>
      <c r="AW222" s="142"/>
      <c r="AX222" s="142"/>
      <c r="AY222" s="142"/>
      <c r="AZ222" s="142"/>
      <c r="BA222" s="142"/>
      <c r="BB222" s="142"/>
      <c r="BC222" s="142"/>
      <c r="BD222" s="142"/>
      <c r="BE222" s="142"/>
      <c r="BF222" s="142"/>
      <c r="BG222" s="142"/>
      <c r="BH222" s="142"/>
    </row>
    <row r="223" spans="1:60" outlineLevel="1">
      <c r="A223" s="145"/>
      <c r="B223" s="146"/>
      <c r="C223" s="248" t="s">
        <v>356</v>
      </c>
      <c r="D223" s="249"/>
      <c r="E223" s="249"/>
      <c r="F223" s="249"/>
      <c r="G223" s="249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2"/>
      <c r="Z223" s="142"/>
      <c r="AA223" s="142"/>
      <c r="AB223" s="142"/>
      <c r="AC223" s="142"/>
      <c r="AD223" s="142"/>
      <c r="AE223" s="142"/>
      <c r="AF223" s="142"/>
      <c r="AG223" s="142" t="s">
        <v>133</v>
      </c>
      <c r="AH223" s="142"/>
      <c r="AI223" s="142"/>
      <c r="AJ223" s="142"/>
      <c r="AK223" s="142"/>
      <c r="AL223" s="142"/>
      <c r="AM223" s="142"/>
      <c r="AN223" s="142"/>
      <c r="AO223" s="142"/>
      <c r="AP223" s="142"/>
      <c r="AQ223" s="142"/>
      <c r="AR223" s="142"/>
      <c r="AS223" s="142"/>
      <c r="AT223" s="142"/>
      <c r="AU223" s="142"/>
      <c r="AV223" s="142"/>
      <c r="AW223" s="142"/>
      <c r="AX223" s="142"/>
      <c r="AY223" s="142"/>
      <c r="AZ223" s="142"/>
      <c r="BA223" s="142"/>
      <c r="BB223" s="142"/>
      <c r="BC223" s="142"/>
      <c r="BD223" s="142"/>
      <c r="BE223" s="142"/>
      <c r="BF223" s="142"/>
      <c r="BG223" s="142"/>
      <c r="BH223" s="142"/>
    </row>
    <row r="224" spans="1:60" outlineLevel="1">
      <c r="A224" s="145"/>
      <c r="B224" s="146"/>
      <c r="C224" s="170" t="s">
        <v>152</v>
      </c>
      <c r="D224" s="148"/>
      <c r="E224" s="149">
        <v>150</v>
      </c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2"/>
      <c r="Z224" s="142"/>
      <c r="AA224" s="142"/>
      <c r="AB224" s="142"/>
      <c r="AC224" s="142"/>
      <c r="AD224" s="142"/>
      <c r="AE224" s="142"/>
      <c r="AF224" s="142"/>
      <c r="AG224" s="142" t="s">
        <v>121</v>
      </c>
      <c r="AH224" s="142">
        <v>0</v>
      </c>
      <c r="AI224" s="142"/>
      <c r="AJ224" s="142"/>
      <c r="AK224" s="142"/>
      <c r="AL224" s="142"/>
      <c r="AM224" s="142"/>
      <c r="AN224" s="142"/>
      <c r="AO224" s="142"/>
      <c r="AP224" s="142"/>
      <c r="AQ224" s="142"/>
      <c r="AR224" s="142"/>
      <c r="AS224" s="142"/>
      <c r="AT224" s="142"/>
      <c r="AU224" s="142"/>
      <c r="AV224" s="142"/>
      <c r="AW224" s="142"/>
      <c r="AX224" s="142"/>
      <c r="AY224" s="142"/>
      <c r="AZ224" s="142"/>
      <c r="BA224" s="142"/>
      <c r="BB224" s="142"/>
      <c r="BC224" s="142"/>
      <c r="BD224" s="142"/>
      <c r="BE224" s="142"/>
      <c r="BF224" s="142"/>
      <c r="BG224" s="142"/>
      <c r="BH224" s="142"/>
    </row>
    <row r="225" spans="1:60" ht="24" outlineLevel="1">
      <c r="A225" s="157">
        <v>69</v>
      </c>
      <c r="B225" s="158" t="s">
        <v>357</v>
      </c>
      <c r="C225" s="169" t="s">
        <v>358</v>
      </c>
      <c r="D225" s="159" t="s">
        <v>176</v>
      </c>
      <c r="E225" s="160">
        <v>236.7</v>
      </c>
      <c r="F225" s="175"/>
      <c r="G225" s="161">
        <f>ROUND(E225*F225,2)</f>
        <v>0</v>
      </c>
      <c r="H225" s="147">
        <v>1385.4</v>
      </c>
      <c r="I225" s="147">
        <f>ROUND(E225*H225,2)</f>
        <v>327924.18</v>
      </c>
      <c r="J225" s="147">
        <v>274.83</v>
      </c>
      <c r="K225" s="147">
        <f>ROUND(E225*J225,2)</f>
        <v>65052.26</v>
      </c>
      <c r="L225" s="147">
        <v>21</v>
      </c>
      <c r="M225" s="147">
        <f>G225*(1+L225/100)</f>
        <v>0</v>
      </c>
      <c r="N225" s="147">
        <v>0.12404999999999999</v>
      </c>
      <c r="O225" s="147">
        <f>ROUND(E225*N225,2)</f>
        <v>29.36</v>
      </c>
      <c r="P225" s="147">
        <v>0</v>
      </c>
      <c r="Q225" s="147">
        <f>ROUND(E225*P225,2)</f>
        <v>0</v>
      </c>
      <c r="R225" s="147"/>
      <c r="S225" s="147" t="s">
        <v>116</v>
      </c>
      <c r="T225" s="147" t="s">
        <v>183</v>
      </c>
      <c r="U225" s="147">
        <v>0.60087999999999997</v>
      </c>
      <c r="V225" s="147">
        <f>ROUND(E225*U225,2)</f>
        <v>142.22999999999999</v>
      </c>
      <c r="W225" s="147"/>
      <c r="X225" s="147" t="s">
        <v>184</v>
      </c>
      <c r="Y225" s="142"/>
      <c r="Z225" s="142"/>
      <c r="AA225" s="142"/>
      <c r="AB225" s="142"/>
      <c r="AC225" s="142"/>
      <c r="AD225" s="142"/>
      <c r="AE225" s="142"/>
      <c r="AF225" s="142"/>
      <c r="AG225" s="142" t="s">
        <v>185</v>
      </c>
      <c r="AH225" s="142"/>
      <c r="AI225" s="142"/>
      <c r="AJ225" s="142"/>
      <c r="AK225" s="142"/>
      <c r="AL225" s="142"/>
      <c r="AM225" s="142"/>
      <c r="AN225" s="142"/>
      <c r="AO225" s="142"/>
      <c r="AP225" s="142"/>
      <c r="AQ225" s="142"/>
      <c r="AR225" s="142"/>
      <c r="AS225" s="142"/>
      <c r="AT225" s="142"/>
      <c r="AU225" s="142"/>
      <c r="AV225" s="142"/>
      <c r="AW225" s="142"/>
      <c r="AX225" s="142"/>
      <c r="AY225" s="142"/>
      <c r="AZ225" s="142"/>
      <c r="BA225" s="142"/>
      <c r="BB225" s="142"/>
      <c r="BC225" s="142"/>
      <c r="BD225" s="142"/>
      <c r="BE225" s="142"/>
      <c r="BF225" s="142"/>
      <c r="BG225" s="142"/>
      <c r="BH225" s="142"/>
    </row>
    <row r="226" spans="1:60" outlineLevel="1">
      <c r="A226" s="145"/>
      <c r="B226" s="146"/>
      <c r="C226" s="170" t="s">
        <v>359</v>
      </c>
      <c r="D226" s="148"/>
      <c r="E226" s="149">
        <v>201</v>
      </c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2"/>
      <c r="Z226" s="142"/>
      <c r="AA226" s="142"/>
      <c r="AB226" s="142"/>
      <c r="AC226" s="142"/>
      <c r="AD226" s="142"/>
      <c r="AE226" s="142"/>
      <c r="AF226" s="142"/>
      <c r="AG226" s="142" t="s">
        <v>121</v>
      </c>
      <c r="AH226" s="142">
        <v>0</v>
      </c>
      <c r="AI226" s="142"/>
      <c r="AJ226" s="142"/>
      <c r="AK226" s="142"/>
      <c r="AL226" s="142"/>
      <c r="AM226" s="142"/>
      <c r="AN226" s="142"/>
      <c r="AO226" s="142"/>
      <c r="AP226" s="142"/>
      <c r="AQ226" s="142"/>
      <c r="AR226" s="142"/>
      <c r="AS226" s="142"/>
      <c r="AT226" s="142"/>
      <c r="AU226" s="142"/>
      <c r="AV226" s="142"/>
      <c r="AW226" s="142"/>
      <c r="AX226" s="142"/>
      <c r="AY226" s="142"/>
      <c r="AZ226" s="142"/>
      <c r="BA226" s="142"/>
      <c r="BB226" s="142"/>
      <c r="BC226" s="142"/>
      <c r="BD226" s="142"/>
      <c r="BE226" s="142"/>
      <c r="BF226" s="142"/>
      <c r="BG226" s="142"/>
      <c r="BH226" s="142"/>
    </row>
    <row r="227" spans="1:60" outlineLevel="1">
      <c r="A227" s="145"/>
      <c r="B227" s="146"/>
      <c r="C227" s="170" t="s">
        <v>360</v>
      </c>
      <c r="D227" s="148"/>
      <c r="E227" s="149">
        <v>35.700000000000003</v>
      </c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2"/>
      <c r="Z227" s="142"/>
      <c r="AA227" s="142"/>
      <c r="AB227" s="142"/>
      <c r="AC227" s="142"/>
      <c r="AD227" s="142"/>
      <c r="AE227" s="142"/>
      <c r="AF227" s="142"/>
      <c r="AG227" s="142" t="s">
        <v>121</v>
      </c>
      <c r="AH227" s="142">
        <v>0</v>
      </c>
      <c r="AI227" s="142"/>
      <c r="AJ227" s="142"/>
      <c r="AK227" s="142"/>
      <c r="AL227" s="142"/>
      <c r="AM227" s="142"/>
      <c r="AN227" s="142"/>
      <c r="AO227" s="142"/>
      <c r="AP227" s="142"/>
      <c r="AQ227" s="142"/>
      <c r="AR227" s="142"/>
      <c r="AS227" s="142"/>
      <c r="AT227" s="142"/>
      <c r="AU227" s="142"/>
      <c r="AV227" s="142"/>
      <c r="AW227" s="142"/>
      <c r="AX227" s="142"/>
      <c r="AY227" s="142"/>
      <c r="AZ227" s="142"/>
      <c r="BA227" s="142"/>
      <c r="BB227" s="142"/>
      <c r="BC227" s="142"/>
      <c r="BD227" s="142"/>
      <c r="BE227" s="142"/>
      <c r="BF227" s="142"/>
      <c r="BG227" s="142"/>
      <c r="BH227" s="142"/>
    </row>
    <row r="228" spans="1:60" ht="14">
      <c r="A228" s="151" t="s">
        <v>111</v>
      </c>
      <c r="B228" s="152" t="s">
        <v>71</v>
      </c>
      <c r="C228" s="168" t="s">
        <v>72</v>
      </c>
      <c r="D228" s="153"/>
      <c r="E228" s="154"/>
      <c r="F228" s="155"/>
      <c r="G228" s="156">
        <f>SUMIF(AG229:AG230,"&lt;&gt;NOR",G229:G230)</f>
        <v>0</v>
      </c>
      <c r="H228" s="150"/>
      <c r="I228" s="150">
        <f>SUM(I229:I230)</f>
        <v>0</v>
      </c>
      <c r="J228" s="150"/>
      <c r="K228" s="150">
        <f>SUM(K229:K230)</f>
        <v>7920</v>
      </c>
      <c r="L228" s="150"/>
      <c r="M228" s="150">
        <f>SUM(M229:M230)</f>
        <v>0</v>
      </c>
      <c r="N228" s="150"/>
      <c r="O228" s="150">
        <f>SUM(O229:O230)</f>
        <v>0</v>
      </c>
      <c r="P228" s="150"/>
      <c r="Q228" s="150">
        <f>SUM(Q229:Q230)</f>
        <v>0</v>
      </c>
      <c r="R228" s="150"/>
      <c r="S228" s="150"/>
      <c r="T228" s="150"/>
      <c r="U228" s="150"/>
      <c r="V228" s="150">
        <f>SUM(V229:V230)</f>
        <v>10.199999999999999</v>
      </c>
      <c r="W228" s="150"/>
      <c r="X228" s="150"/>
      <c r="AG228" t="s">
        <v>112</v>
      </c>
    </row>
    <row r="229" spans="1:60" outlineLevel="1">
      <c r="A229" s="157">
        <v>70</v>
      </c>
      <c r="B229" s="158" t="s">
        <v>361</v>
      </c>
      <c r="C229" s="169" t="s">
        <v>362</v>
      </c>
      <c r="D229" s="159" t="s">
        <v>130</v>
      </c>
      <c r="E229" s="160">
        <v>150</v>
      </c>
      <c r="F229" s="175"/>
      <c r="G229" s="161">
        <f>ROUND(E229*F229,2)</f>
        <v>0</v>
      </c>
      <c r="H229" s="147">
        <v>0</v>
      </c>
      <c r="I229" s="147">
        <f>ROUND(E229*H229,2)</f>
        <v>0</v>
      </c>
      <c r="J229" s="147">
        <v>52.8</v>
      </c>
      <c r="K229" s="147">
        <f>ROUND(E229*J229,2)</f>
        <v>7920</v>
      </c>
      <c r="L229" s="147">
        <v>21</v>
      </c>
      <c r="M229" s="147">
        <f>G229*(1+L229/100)</f>
        <v>0</v>
      </c>
      <c r="N229" s="147">
        <v>0</v>
      </c>
      <c r="O229" s="147">
        <f>ROUND(E229*N229,2)</f>
        <v>0</v>
      </c>
      <c r="P229" s="147">
        <v>0</v>
      </c>
      <c r="Q229" s="147">
        <f>ROUND(E229*P229,2)</f>
        <v>0</v>
      </c>
      <c r="R229" s="147"/>
      <c r="S229" s="147" t="s">
        <v>131</v>
      </c>
      <c r="T229" s="147" t="s">
        <v>131</v>
      </c>
      <c r="U229" s="147">
        <v>6.8000000000000005E-2</v>
      </c>
      <c r="V229" s="147">
        <f>ROUND(E229*U229,2)</f>
        <v>10.199999999999999</v>
      </c>
      <c r="W229" s="147"/>
      <c r="X229" s="147" t="s">
        <v>118</v>
      </c>
      <c r="Y229" s="142"/>
      <c r="Z229" s="142"/>
      <c r="AA229" s="142"/>
      <c r="AB229" s="142"/>
      <c r="AC229" s="142"/>
      <c r="AD229" s="142"/>
      <c r="AE229" s="142"/>
      <c r="AF229" s="142"/>
      <c r="AG229" s="142" t="s">
        <v>119</v>
      </c>
      <c r="AH229" s="142"/>
      <c r="AI229" s="142"/>
      <c r="AJ229" s="142"/>
      <c r="AK229" s="142"/>
      <c r="AL229" s="142"/>
      <c r="AM229" s="142"/>
      <c r="AN229" s="142"/>
      <c r="AO229" s="142"/>
      <c r="AP229" s="142"/>
      <c r="AQ229" s="142"/>
      <c r="AR229" s="142"/>
      <c r="AS229" s="142"/>
      <c r="AT229" s="142"/>
      <c r="AU229" s="142"/>
      <c r="AV229" s="142"/>
      <c r="AW229" s="142"/>
      <c r="AX229" s="142"/>
      <c r="AY229" s="142"/>
      <c r="AZ229" s="142"/>
      <c r="BA229" s="142"/>
      <c r="BB229" s="142"/>
      <c r="BC229" s="142"/>
      <c r="BD229" s="142"/>
      <c r="BE229" s="142"/>
      <c r="BF229" s="142"/>
      <c r="BG229" s="142"/>
      <c r="BH229" s="142"/>
    </row>
    <row r="230" spans="1:60" outlineLevel="1">
      <c r="A230" s="145"/>
      <c r="B230" s="146"/>
      <c r="C230" s="170" t="s">
        <v>152</v>
      </c>
      <c r="D230" s="148"/>
      <c r="E230" s="149">
        <v>150</v>
      </c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2"/>
      <c r="Z230" s="142"/>
      <c r="AA230" s="142"/>
      <c r="AB230" s="142"/>
      <c r="AC230" s="142"/>
      <c r="AD230" s="142"/>
      <c r="AE230" s="142"/>
      <c r="AF230" s="142"/>
      <c r="AG230" s="142" t="s">
        <v>121</v>
      </c>
      <c r="AH230" s="142">
        <v>0</v>
      </c>
      <c r="AI230" s="142"/>
      <c r="AJ230" s="142"/>
      <c r="AK230" s="142"/>
      <c r="AL230" s="142"/>
      <c r="AM230" s="142"/>
      <c r="AN230" s="142"/>
      <c r="AO230" s="142"/>
      <c r="AP230" s="142"/>
      <c r="AQ230" s="142"/>
      <c r="AR230" s="142"/>
      <c r="AS230" s="142"/>
      <c r="AT230" s="142"/>
      <c r="AU230" s="142"/>
      <c r="AV230" s="142"/>
      <c r="AW230" s="142"/>
      <c r="AX230" s="142"/>
      <c r="AY230" s="142"/>
      <c r="AZ230" s="142"/>
      <c r="BA230" s="142"/>
      <c r="BB230" s="142"/>
      <c r="BC230" s="142"/>
      <c r="BD230" s="142"/>
      <c r="BE230" s="142"/>
      <c r="BF230" s="142"/>
      <c r="BG230" s="142"/>
      <c r="BH230" s="142"/>
    </row>
    <row r="231" spans="1:60" ht="14">
      <c r="A231" s="151" t="s">
        <v>111</v>
      </c>
      <c r="B231" s="152" t="s">
        <v>63</v>
      </c>
      <c r="C231" s="168" t="s">
        <v>64</v>
      </c>
      <c r="D231" s="153"/>
      <c r="E231" s="154"/>
      <c r="F231" s="155"/>
      <c r="G231" s="156">
        <f>SUMIF(AG232:AG235,"&lt;&gt;NOR",G232:G235)</f>
        <v>0</v>
      </c>
      <c r="H231" s="150"/>
      <c r="I231" s="150">
        <f>SUM(I232:I235)</f>
        <v>34881.39</v>
      </c>
      <c r="J231" s="150"/>
      <c r="K231" s="150">
        <f>SUM(K232:K235)</f>
        <v>13050.36</v>
      </c>
      <c r="L231" s="150"/>
      <c r="M231" s="150">
        <f>SUM(M232:M235)</f>
        <v>0</v>
      </c>
      <c r="N231" s="150"/>
      <c r="O231" s="150">
        <f>SUM(O232:O235)</f>
        <v>35.86</v>
      </c>
      <c r="P231" s="150"/>
      <c r="Q231" s="150">
        <f>SUM(Q232:Q235)</f>
        <v>0</v>
      </c>
      <c r="R231" s="150"/>
      <c r="S231" s="150"/>
      <c r="T231" s="150"/>
      <c r="U231" s="150"/>
      <c r="V231" s="150">
        <f>SUM(V232:V235)</f>
        <v>32.909999999999997</v>
      </c>
      <c r="W231" s="150"/>
      <c r="X231" s="150"/>
      <c r="AG231" t="s">
        <v>112</v>
      </c>
    </row>
    <row r="232" spans="1:60" ht="24" outlineLevel="1">
      <c r="A232" s="157">
        <v>71</v>
      </c>
      <c r="B232" s="158" t="s">
        <v>363</v>
      </c>
      <c r="C232" s="169" t="s">
        <v>364</v>
      </c>
      <c r="D232" s="159" t="s">
        <v>142</v>
      </c>
      <c r="E232" s="160">
        <v>14.202</v>
      </c>
      <c r="F232" s="175"/>
      <c r="G232" s="161">
        <f>ROUND(E232*F232,2)</f>
        <v>0</v>
      </c>
      <c r="H232" s="147">
        <v>2456.09</v>
      </c>
      <c r="I232" s="147">
        <f>ROUND(E232*H232,2)</f>
        <v>34881.39</v>
      </c>
      <c r="J232" s="147">
        <v>918.91</v>
      </c>
      <c r="K232" s="147">
        <f>ROUND(E232*J232,2)</f>
        <v>13050.36</v>
      </c>
      <c r="L232" s="147">
        <v>21</v>
      </c>
      <c r="M232" s="147">
        <f>G232*(1+L232/100)</f>
        <v>0</v>
      </c>
      <c r="N232" s="147">
        <v>2.5249999999999999</v>
      </c>
      <c r="O232" s="147">
        <f>ROUND(E232*N232,2)</f>
        <v>35.86</v>
      </c>
      <c r="P232" s="147">
        <v>0</v>
      </c>
      <c r="Q232" s="147">
        <f>ROUND(E232*P232,2)</f>
        <v>0</v>
      </c>
      <c r="R232" s="147"/>
      <c r="S232" s="147" t="s">
        <v>131</v>
      </c>
      <c r="T232" s="147" t="s">
        <v>131</v>
      </c>
      <c r="U232" s="147">
        <v>2.3170000000000002</v>
      </c>
      <c r="V232" s="147">
        <f>ROUND(E232*U232,2)</f>
        <v>32.909999999999997</v>
      </c>
      <c r="W232" s="147"/>
      <c r="X232" s="147" t="s">
        <v>118</v>
      </c>
      <c r="Y232" s="142"/>
      <c r="Z232" s="142"/>
      <c r="AA232" s="142"/>
      <c r="AB232" s="142"/>
      <c r="AC232" s="142"/>
      <c r="AD232" s="142"/>
      <c r="AE232" s="142"/>
      <c r="AF232" s="142"/>
      <c r="AG232" s="142" t="s">
        <v>119</v>
      </c>
      <c r="AH232" s="142"/>
      <c r="AI232" s="142"/>
      <c r="AJ232" s="142"/>
      <c r="AK232" s="142"/>
      <c r="AL232" s="142"/>
      <c r="AM232" s="142"/>
      <c r="AN232" s="142"/>
      <c r="AO232" s="142"/>
      <c r="AP232" s="142"/>
      <c r="AQ232" s="142"/>
      <c r="AR232" s="142"/>
      <c r="AS232" s="142"/>
      <c r="AT232" s="142"/>
      <c r="AU232" s="142"/>
      <c r="AV232" s="142"/>
      <c r="AW232" s="142"/>
      <c r="AX232" s="142"/>
      <c r="AY232" s="142"/>
      <c r="AZ232" s="142"/>
      <c r="BA232" s="142"/>
      <c r="BB232" s="142"/>
      <c r="BC232" s="142"/>
      <c r="BD232" s="142"/>
      <c r="BE232" s="142"/>
      <c r="BF232" s="142"/>
      <c r="BG232" s="142"/>
      <c r="BH232" s="142"/>
    </row>
    <row r="233" spans="1:60" outlineLevel="1">
      <c r="A233" s="145"/>
      <c r="B233" s="146"/>
      <c r="C233" s="248" t="s">
        <v>365</v>
      </c>
      <c r="D233" s="249"/>
      <c r="E233" s="249"/>
      <c r="F233" s="249"/>
      <c r="G233" s="249"/>
      <c r="H233" s="147"/>
      <c r="I233" s="147"/>
      <c r="J233" s="147"/>
      <c r="K233" s="147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2"/>
      <c r="Z233" s="142"/>
      <c r="AA233" s="142"/>
      <c r="AB233" s="142"/>
      <c r="AC233" s="142"/>
      <c r="AD233" s="142"/>
      <c r="AE233" s="142"/>
      <c r="AF233" s="142"/>
      <c r="AG233" s="142" t="s">
        <v>133</v>
      </c>
      <c r="AH233" s="142"/>
      <c r="AI233" s="142"/>
      <c r="AJ233" s="142"/>
      <c r="AK233" s="142"/>
      <c r="AL233" s="142"/>
      <c r="AM233" s="142"/>
      <c r="AN233" s="142"/>
      <c r="AO233" s="142"/>
      <c r="AP233" s="142"/>
      <c r="AQ233" s="142"/>
      <c r="AR233" s="142"/>
      <c r="AS233" s="142"/>
      <c r="AT233" s="142"/>
      <c r="AU233" s="142"/>
      <c r="AV233" s="142"/>
      <c r="AW233" s="142"/>
      <c r="AX233" s="142"/>
      <c r="AY233" s="142"/>
      <c r="AZ233" s="142"/>
      <c r="BA233" s="142"/>
      <c r="BB233" s="142"/>
      <c r="BC233" s="142"/>
      <c r="BD233" s="142"/>
      <c r="BE233" s="142"/>
      <c r="BF233" s="142"/>
      <c r="BG233" s="142"/>
      <c r="BH233" s="142"/>
    </row>
    <row r="234" spans="1:60" outlineLevel="1">
      <c r="A234" s="145"/>
      <c r="B234" s="146"/>
      <c r="C234" s="239" t="s">
        <v>366</v>
      </c>
      <c r="D234" s="240"/>
      <c r="E234" s="240"/>
      <c r="F234" s="240"/>
      <c r="G234" s="240"/>
      <c r="H234" s="147"/>
      <c r="I234" s="147"/>
      <c r="J234" s="147"/>
      <c r="K234" s="147"/>
      <c r="L234" s="14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7"/>
      <c r="W234" s="147"/>
      <c r="X234" s="147"/>
      <c r="Y234" s="142"/>
      <c r="Z234" s="142"/>
      <c r="AA234" s="142"/>
      <c r="AB234" s="142"/>
      <c r="AC234" s="142"/>
      <c r="AD234" s="142"/>
      <c r="AE234" s="142"/>
      <c r="AF234" s="142"/>
      <c r="AG234" s="142" t="s">
        <v>133</v>
      </c>
      <c r="AH234" s="142"/>
      <c r="AI234" s="142"/>
      <c r="AJ234" s="142"/>
      <c r="AK234" s="142"/>
      <c r="AL234" s="142"/>
      <c r="AM234" s="142"/>
      <c r="AN234" s="142"/>
      <c r="AO234" s="142"/>
      <c r="AP234" s="142"/>
      <c r="AQ234" s="142"/>
      <c r="AR234" s="142"/>
      <c r="AS234" s="142"/>
      <c r="AT234" s="142"/>
      <c r="AU234" s="142"/>
      <c r="AV234" s="142"/>
      <c r="AW234" s="142"/>
      <c r="AX234" s="142"/>
      <c r="AY234" s="142"/>
      <c r="AZ234" s="142"/>
      <c r="BA234" s="142"/>
      <c r="BB234" s="142"/>
      <c r="BC234" s="142"/>
      <c r="BD234" s="142"/>
      <c r="BE234" s="142"/>
      <c r="BF234" s="142"/>
      <c r="BG234" s="142"/>
      <c r="BH234" s="142"/>
    </row>
    <row r="235" spans="1:60" outlineLevel="1">
      <c r="A235" s="145"/>
      <c r="B235" s="146"/>
      <c r="C235" s="170" t="s">
        <v>367</v>
      </c>
      <c r="D235" s="148"/>
      <c r="E235" s="149">
        <v>14.202</v>
      </c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2"/>
      <c r="Z235" s="142"/>
      <c r="AA235" s="142"/>
      <c r="AB235" s="142"/>
      <c r="AC235" s="142"/>
      <c r="AD235" s="142"/>
      <c r="AE235" s="142"/>
      <c r="AF235" s="142"/>
      <c r="AG235" s="142" t="s">
        <v>121</v>
      </c>
      <c r="AH235" s="142">
        <v>0</v>
      </c>
      <c r="AI235" s="142"/>
      <c r="AJ235" s="142"/>
      <c r="AK235" s="142"/>
      <c r="AL235" s="142"/>
      <c r="AM235" s="142"/>
      <c r="AN235" s="142"/>
      <c r="AO235" s="142"/>
      <c r="AP235" s="142"/>
      <c r="AQ235" s="142"/>
      <c r="AR235" s="142"/>
      <c r="AS235" s="142"/>
      <c r="AT235" s="142"/>
      <c r="AU235" s="142"/>
      <c r="AV235" s="142"/>
      <c r="AW235" s="142"/>
      <c r="AX235" s="142"/>
      <c r="AY235" s="142"/>
      <c r="AZ235" s="142"/>
      <c r="BA235" s="142"/>
      <c r="BB235" s="142"/>
      <c r="BC235" s="142"/>
      <c r="BD235" s="142"/>
      <c r="BE235" s="142"/>
      <c r="BF235" s="142"/>
      <c r="BG235" s="142"/>
      <c r="BH235" s="142"/>
    </row>
    <row r="236" spans="1:60" ht="14">
      <c r="A236" s="151" t="s">
        <v>111</v>
      </c>
      <c r="B236" s="152" t="s">
        <v>65</v>
      </c>
      <c r="C236" s="168" t="s">
        <v>66</v>
      </c>
      <c r="D236" s="153"/>
      <c r="E236" s="154"/>
      <c r="F236" s="155"/>
      <c r="G236" s="156">
        <f>SUMIF(AG237:AG239,"&lt;&gt;NOR",G237:G239)</f>
        <v>0</v>
      </c>
      <c r="H236" s="150"/>
      <c r="I236" s="150">
        <f>SUM(I237:I239)</f>
        <v>8144.5</v>
      </c>
      <c r="J236" s="150"/>
      <c r="K236" s="150">
        <f>SUM(K237:K239)</f>
        <v>25266</v>
      </c>
      <c r="L236" s="150"/>
      <c r="M236" s="150">
        <f>SUM(M237:M239)</f>
        <v>0</v>
      </c>
      <c r="N236" s="150"/>
      <c r="O236" s="150">
        <f>SUM(O237:O239)</f>
        <v>11.72</v>
      </c>
      <c r="P236" s="150"/>
      <c r="Q236" s="150">
        <f>SUM(Q237:Q239)</f>
        <v>0</v>
      </c>
      <c r="R236" s="150"/>
      <c r="S236" s="150"/>
      <c r="T236" s="150"/>
      <c r="U236" s="150"/>
      <c r="V236" s="150">
        <f>SUM(V237:V239)</f>
        <v>49.65</v>
      </c>
      <c r="W236" s="150"/>
      <c r="X236" s="150"/>
      <c r="AG236" t="s">
        <v>112</v>
      </c>
    </row>
    <row r="237" spans="1:60" ht="24" outlineLevel="1">
      <c r="A237" s="157">
        <v>72</v>
      </c>
      <c r="B237" s="158" t="s">
        <v>368</v>
      </c>
      <c r="C237" s="169" t="s">
        <v>369</v>
      </c>
      <c r="D237" s="159" t="s">
        <v>176</v>
      </c>
      <c r="E237" s="160">
        <v>25</v>
      </c>
      <c r="F237" s="175"/>
      <c r="G237" s="161">
        <f>ROUND(E237*F237,2)</f>
        <v>0</v>
      </c>
      <c r="H237" s="147">
        <v>325.77999999999997</v>
      </c>
      <c r="I237" s="147">
        <f>ROUND(E237*H237,2)</f>
        <v>8144.5</v>
      </c>
      <c r="J237" s="147">
        <v>1010.64</v>
      </c>
      <c r="K237" s="147">
        <f>ROUND(E237*J237,2)</f>
        <v>25266</v>
      </c>
      <c r="L237" s="147">
        <v>21</v>
      </c>
      <c r="M237" s="147">
        <f>G237*(1+L237/100)</f>
        <v>0</v>
      </c>
      <c r="N237" s="147">
        <v>0.46866000000000002</v>
      </c>
      <c r="O237" s="147">
        <f>ROUND(E237*N237,2)</f>
        <v>11.72</v>
      </c>
      <c r="P237" s="147">
        <v>0</v>
      </c>
      <c r="Q237" s="147">
        <f>ROUND(E237*P237,2)</f>
        <v>0</v>
      </c>
      <c r="R237" s="147"/>
      <c r="S237" s="147" t="s">
        <v>131</v>
      </c>
      <c r="T237" s="147" t="s">
        <v>183</v>
      </c>
      <c r="U237" s="147">
        <v>1.9860500000000001</v>
      </c>
      <c r="V237" s="147">
        <f>ROUND(E237*U237,2)</f>
        <v>49.65</v>
      </c>
      <c r="W237" s="147"/>
      <c r="X237" s="147" t="s">
        <v>184</v>
      </c>
      <c r="Y237" s="142"/>
      <c r="Z237" s="142"/>
      <c r="AA237" s="142"/>
      <c r="AB237" s="142"/>
      <c r="AC237" s="142"/>
      <c r="AD237" s="142"/>
      <c r="AE237" s="142"/>
      <c r="AF237" s="142"/>
      <c r="AG237" s="142" t="s">
        <v>370</v>
      </c>
      <c r="AH237" s="142"/>
      <c r="AI237" s="142"/>
      <c r="AJ237" s="142"/>
      <c r="AK237" s="142"/>
      <c r="AL237" s="142"/>
      <c r="AM237" s="142"/>
      <c r="AN237" s="142"/>
      <c r="AO237" s="142"/>
      <c r="AP237" s="142"/>
      <c r="AQ237" s="142"/>
      <c r="AR237" s="142"/>
      <c r="AS237" s="142"/>
      <c r="AT237" s="142"/>
      <c r="AU237" s="142"/>
      <c r="AV237" s="142"/>
      <c r="AW237" s="142"/>
      <c r="AX237" s="142"/>
      <c r="AY237" s="142"/>
      <c r="AZ237" s="142"/>
      <c r="BA237" s="142"/>
      <c r="BB237" s="142"/>
      <c r="BC237" s="142"/>
      <c r="BD237" s="142"/>
      <c r="BE237" s="142"/>
      <c r="BF237" s="142"/>
      <c r="BG237" s="142"/>
      <c r="BH237" s="142"/>
    </row>
    <row r="238" spans="1:60" outlineLevel="1">
      <c r="A238" s="145"/>
      <c r="B238" s="146"/>
      <c r="C238" s="170" t="s">
        <v>371</v>
      </c>
      <c r="D238" s="148"/>
      <c r="E238" s="149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2"/>
      <c r="Z238" s="142"/>
      <c r="AA238" s="142"/>
      <c r="AB238" s="142"/>
      <c r="AC238" s="142"/>
      <c r="AD238" s="142"/>
      <c r="AE238" s="142"/>
      <c r="AF238" s="142"/>
      <c r="AG238" s="142" t="s">
        <v>121</v>
      </c>
      <c r="AH238" s="142">
        <v>0</v>
      </c>
      <c r="AI238" s="142"/>
      <c r="AJ238" s="142"/>
      <c r="AK238" s="142"/>
      <c r="AL238" s="142"/>
      <c r="AM238" s="142"/>
      <c r="AN238" s="142"/>
      <c r="AO238" s="142"/>
      <c r="AP238" s="142"/>
      <c r="AQ238" s="142"/>
      <c r="AR238" s="142"/>
      <c r="AS238" s="142"/>
      <c r="AT238" s="142"/>
      <c r="AU238" s="142"/>
      <c r="AV238" s="142"/>
      <c r="AW238" s="142"/>
      <c r="AX238" s="142"/>
      <c r="AY238" s="142"/>
      <c r="AZ238" s="142"/>
      <c r="BA238" s="142"/>
      <c r="BB238" s="142"/>
      <c r="BC238" s="142"/>
      <c r="BD238" s="142"/>
      <c r="BE238" s="142"/>
      <c r="BF238" s="142"/>
      <c r="BG238" s="142"/>
      <c r="BH238" s="142"/>
    </row>
    <row r="239" spans="1:60" outlineLevel="1">
      <c r="A239" s="145"/>
      <c r="B239" s="146"/>
      <c r="C239" s="170" t="s">
        <v>372</v>
      </c>
      <c r="D239" s="148"/>
      <c r="E239" s="149">
        <v>25</v>
      </c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  <c r="X239" s="147"/>
      <c r="Y239" s="142"/>
      <c r="Z239" s="142"/>
      <c r="AA239" s="142"/>
      <c r="AB239" s="142"/>
      <c r="AC239" s="142"/>
      <c r="AD239" s="142"/>
      <c r="AE239" s="142"/>
      <c r="AF239" s="142"/>
      <c r="AG239" s="142" t="s">
        <v>121</v>
      </c>
      <c r="AH239" s="142">
        <v>0</v>
      </c>
      <c r="AI239" s="142"/>
      <c r="AJ239" s="142"/>
      <c r="AK239" s="142"/>
      <c r="AL239" s="142"/>
      <c r="AM239" s="142"/>
      <c r="AN239" s="142"/>
      <c r="AO239" s="142"/>
      <c r="AP239" s="142"/>
      <c r="AQ239" s="142"/>
      <c r="AR239" s="142"/>
      <c r="AS239" s="142"/>
      <c r="AT239" s="142"/>
      <c r="AU239" s="142"/>
      <c r="AV239" s="142"/>
      <c r="AW239" s="142"/>
      <c r="AX239" s="142"/>
      <c r="AY239" s="142"/>
      <c r="AZ239" s="142"/>
      <c r="BA239" s="142"/>
      <c r="BB239" s="142"/>
      <c r="BC239" s="142"/>
      <c r="BD239" s="142"/>
      <c r="BE239" s="142"/>
      <c r="BF239" s="142"/>
      <c r="BG239" s="142"/>
      <c r="BH239" s="142"/>
    </row>
    <row r="240" spans="1:60" ht="14">
      <c r="A240" s="151" t="s">
        <v>111</v>
      </c>
      <c r="B240" s="152" t="s">
        <v>67</v>
      </c>
      <c r="C240" s="168" t="s">
        <v>68</v>
      </c>
      <c r="D240" s="153"/>
      <c r="E240" s="154"/>
      <c r="F240" s="155"/>
      <c r="G240" s="156">
        <f>SUMIF(AG241:AG255,"&lt;&gt;NOR",G241:G255)</f>
        <v>0</v>
      </c>
      <c r="H240" s="150"/>
      <c r="I240" s="150">
        <f>SUM(I241:I255)</f>
        <v>164253.74</v>
      </c>
      <c r="J240" s="150"/>
      <c r="K240" s="150">
        <f>SUM(K241:K255)</f>
        <v>24218.309999999998</v>
      </c>
      <c r="L240" s="150"/>
      <c r="M240" s="150">
        <f>SUM(M241:M255)</f>
        <v>0</v>
      </c>
      <c r="N240" s="150"/>
      <c r="O240" s="150">
        <f>SUM(O241:O255)</f>
        <v>43.97</v>
      </c>
      <c r="P240" s="150"/>
      <c r="Q240" s="150">
        <f>SUM(Q241:Q255)</f>
        <v>0</v>
      </c>
      <c r="R240" s="150"/>
      <c r="S240" s="150"/>
      <c r="T240" s="150"/>
      <c r="U240" s="150"/>
      <c r="V240" s="150">
        <f>SUM(V241:V255)</f>
        <v>53.440000000000005</v>
      </c>
      <c r="W240" s="150"/>
      <c r="X240" s="150"/>
      <c r="AG240" t="s">
        <v>112</v>
      </c>
    </row>
    <row r="241" spans="1:60" ht="24" outlineLevel="1">
      <c r="A241" s="157">
        <v>73</v>
      </c>
      <c r="B241" s="158" t="s">
        <v>373</v>
      </c>
      <c r="C241" s="169" t="s">
        <v>374</v>
      </c>
      <c r="D241" s="159" t="s">
        <v>256</v>
      </c>
      <c r="E241" s="160">
        <v>94.94</v>
      </c>
      <c r="F241" s="175"/>
      <c r="G241" s="161">
        <f>ROUND(E241*F241,2)</f>
        <v>0</v>
      </c>
      <c r="H241" s="147">
        <v>124</v>
      </c>
      <c r="I241" s="147">
        <f>ROUND(E241*H241,2)</f>
        <v>11772.56</v>
      </c>
      <c r="J241" s="147">
        <v>0</v>
      </c>
      <c r="K241" s="147">
        <f>ROUND(E241*J241,2)</f>
        <v>0</v>
      </c>
      <c r="L241" s="147">
        <v>21</v>
      </c>
      <c r="M241" s="147">
        <f>G241*(1+L241/100)</f>
        <v>0</v>
      </c>
      <c r="N241" s="147">
        <v>4.4999999999999998E-2</v>
      </c>
      <c r="O241" s="147">
        <f>ROUND(E241*N241,2)</f>
        <v>4.2699999999999996</v>
      </c>
      <c r="P241" s="147">
        <v>0</v>
      </c>
      <c r="Q241" s="147">
        <f>ROUND(E241*P241,2)</f>
        <v>0</v>
      </c>
      <c r="R241" s="147" t="s">
        <v>219</v>
      </c>
      <c r="S241" s="147" t="s">
        <v>131</v>
      </c>
      <c r="T241" s="147" t="s">
        <v>131</v>
      </c>
      <c r="U241" s="147">
        <v>0</v>
      </c>
      <c r="V241" s="147">
        <f>ROUND(E241*U241,2)</f>
        <v>0</v>
      </c>
      <c r="W241" s="147"/>
      <c r="X241" s="147" t="s">
        <v>220</v>
      </c>
      <c r="Y241" s="142"/>
      <c r="Z241" s="142"/>
      <c r="AA241" s="142"/>
      <c r="AB241" s="142"/>
      <c r="AC241" s="142"/>
      <c r="AD241" s="142"/>
      <c r="AE241" s="142"/>
      <c r="AF241" s="142"/>
      <c r="AG241" s="142" t="s">
        <v>221</v>
      </c>
      <c r="AH241" s="142"/>
      <c r="AI241" s="142"/>
      <c r="AJ241" s="142"/>
      <c r="AK241" s="142"/>
      <c r="AL241" s="142"/>
      <c r="AM241" s="142"/>
      <c r="AN241" s="142"/>
      <c r="AO241" s="142"/>
      <c r="AP241" s="142"/>
      <c r="AQ241" s="142"/>
      <c r="AR241" s="142"/>
      <c r="AS241" s="142"/>
      <c r="AT241" s="142"/>
      <c r="AU241" s="142"/>
      <c r="AV241" s="142"/>
      <c r="AW241" s="142"/>
      <c r="AX241" s="142"/>
      <c r="AY241" s="142"/>
      <c r="AZ241" s="142"/>
      <c r="BA241" s="142"/>
      <c r="BB241" s="142"/>
      <c r="BC241" s="142"/>
      <c r="BD241" s="142"/>
      <c r="BE241" s="142"/>
      <c r="BF241" s="142"/>
      <c r="BG241" s="142"/>
      <c r="BH241" s="142"/>
    </row>
    <row r="242" spans="1:60" outlineLevel="1">
      <c r="A242" s="145"/>
      <c r="B242" s="146"/>
      <c r="C242" s="170" t="s">
        <v>375</v>
      </c>
      <c r="D242" s="148"/>
      <c r="E242" s="149">
        <v>94.94</v>
      </c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2"/>
      <c r="Z242" s="142"/>
      <c r="AA242" s="142"/>
      <c r="AB242" s="142"/>
      <c r="AC242" s="142"/>
      <c r="AD242" s="142"/>
      <c r="AE242" s="142"/>
      <c r="AF242" s="142"/>
      <c r="AG242" s="142" t="s">
        <v>121</v>
      </c>
      <c r="AH242" s="142">
        <v>0</v>
      </c>
      <c r="AI242" s="142"/>
      <c r="AJ242" s="142"/>
      <c r="AK242" s="142"/>
      <c r="AL242" s="142"/>
      <c r="AM242" s="142"/>
      <c r="AN242" s="142"/>
      <c r="AO242" s="142"/>
      <c r="AP242" s="142"/>
      <c r="AQ242" s="142"/>
      <c r="AR242" s="142"/>
      <c r="AS242" s="142"/>
      <c r="AT242" s="142"/>
      <c r="AU242" s="142"/>
      <c r="AV242" s="142"/>
      <c r="AW242" s="142"/>
      <c r="AX242" s="142"/>
      <c r="AY242" s="142"/>
      <c r="AZ242" s="142"/>
      <c r="BA242" s="142"/>
      <c r="BB242" s="142"/>
      <c r="BC242" s="142"/>
      <c r="BD242" s="142"/>
      <c r="BE242" s="142"/>
      <c r="BF242" s="142"/>
      <c r="BG242" s="142"/>
      <c r="BH242" s="142"/>
    </row>
    <row r="243" spans="1:60" ht="24" outlineLevel="1">
      <c r="A243" s="157">
        <v>74</v>
      </c>
      <c r="B243" s="158" t="s">
        <v>376</v>
      </c>
      <c r="C243" s="169" t="s">
        <v>377</v>
      </c>
      <c r="D243" s="159" t="s">
        <v>176</v>
      </c>
      <c r="E243" s="160">
        <v>262</v>
      </c>
      <c r="F243" s="175"/>
      <c r="G243" s="161">
        <f>ROUND(E243*F243,2)</f>
        <v>0</v>
      </c>
      <c r="H243" s="147">
        <v>87.21</v>
      </c>
      <c r="I243" s="147">
        <f>ROUND(E243*H243,2)</f>
        <v>22849.02</v>
      </c>
      <c r="J243" s="147">
        <v>62.79</v>
      </c>
      <c r="K243" s="147">
        <f>ROUND(E243*J243,2)</f>
        <v>16450.98</v>
      </c>
      <c r="L243" s="147">
        <v>21</v>
      </c>
      <c r="M243" s="147">
        <f>G243*(1+L243/100)</f>
        <v>0</v>
      </c>
      <c r="N243" s="147">
        <v>9.4710000000000003E-2</v>
      </c>
      <c r="O243" s="147">
        <f>ROUND(E243*N243,2)</f>
        <v>24.81</v>
      </c>
      <c r="P243" s="147">
        <v>0</v>
      </c>
      <c r="Q243" s="147">
        <f>ROUND(E243*P243,2)</f>
        <v>0</v>
      </c>
      <c r="R243" s="147"/>
      <c r="S243" s="147" t="s">
        <v>131</v>
      </c>
      <c r="T243" s="147" t="s">
        <v>131</v>
      </c>
      <c r="U243" s="147">
        <v>0.14000000000000001</v>
      </c>
      <c r="V243" s="147">
        <f>ROUND(E243*U243,2)</f>
        <v>36.68</v>
      </c>
      <c r="W243" s="147"/>
      <c r="X243" s="147" t="s">
        <v>118</v>
      </c>
      <c r="Y243" s="142"/>
      <c r="Z243" s="142"/>
      <c r="AA243" s="142"/>
      <c r="AB243" s="142"/>
      <c r="AC243" s="142"/>
      <c r="AD243" s="142"/>
      <c r="AE243" s="142"/>
      <c r="AF243" s="142"/>
      <c r="AG243" s="142" t="s">
        <v>119</v>
      </c>
      <c r="AH243" s="142"/>
      <c r="AI243" s="142"/>
      <c r="AJ243" s="142"/>
      <c r="AK243" s="142"/>
      <c r="AL243" s="142"/>
      <c r="AM243" s="142"/>
      <c r="AN243" s="142"/>
      <c r="AO243" s="142"/>
      <c r="AP243" s="142"/>
      <c r="AQ243" s="142"/>
      <c r="AR243" s="142"/>
      <c r="AS243" s="142"/>
      <c r="AT243" s="142"/>
      <c r="AU243" s="142"/>
      <c r="AV243" s="142"/>
      <c r="AW243" s="142"/>
      <c r="AX243" s="142"/>
      <c r="AY243" s="142"/>
      <c r="AZ243" s="142"/>
      <c r="BA243" s="142"/>
      <c r="BB243" s="142"/>
      <c r="BC243" s="142"/>
      <c r="BD243" s="142"/>
      <c r="BE243" s="142"/>
      <c r="BF243" s="142"/>
      <c r="BG243" s="142"/>
      <c r="BH243" s="142"/>
    </row>
    <row r="244" spans="1:60" outlineLevel="1">
      <c r="A244" s="145"/>
      <c r="B244" s="146"/>
      <c r="C244" s="170" t="s">
        <v>378</v>
      </c>
      <c r="D244" s="148"/>
      <c r="E244" s="149">
        <v>246</v>
      </c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2"/>
      <c r="Z244" s="142"/>
      <c r="AA244" s="142"/>
      <c r="AB244" s="142"/>
      <c r="AC244" s="142"/>
      <c r="AD244" s="142"/>
      <c r="AE244" s="142"/>
      <c r="AF244" s="142"/>
      <c r="AG244" s="142" t="s">
        <v>121</v>
      </c>
      <c r="AH244" s="142">
        <v>0</v>
      </c>
      <c r="AI244" s="142"/>
      <c r="AJ244" s="142"/>
      <c r="AK244" s="142"/>
      <c r="AL244" s="142"/>
      <c r="AM244" s="142"/>
      <c r="AN244" s="142"/>
      <c r="AO244" s="142"/>
      <c r="AP244" s="142"/>
      <c r="AQ244" s="142"/>
      <c r="AR244" s="142"/>
      <c r="AS244" s="142"/>
      <c r="AT244" s="142"/>
      <c r="AU244" s="142"/>
      <c r="AV244" s="142"/>
      <c r="AW244" s="142"/>
      <c r="AX244" s="142"/>
      <c r="AY244" s="142"/>
      <c r="AZ244" s="142"/>
      <c r="BA244" s="142"/>
      <c r="BB244" s="142"/>
      <c r="BC244" s="142"/>
      <c r="BD244" s="142"/>
      <c r="BE244" s="142"/>
      <c r="BF244" s="142"/>
      <c r="BG244" s="142"/>
      <c r="BH244" s="142"/>
    </row>
    <row r="245" spans="1:60" outlineLevel="1">
      <c r="A245" s="145"/>
      <c r="B245" s="146"/>
      <c r="C245" s="170" t="s">
        <v>379</v>
      </c>
      <c r="D245" s="148"/>
      <c r="E245" s="149">
        <v>16</v>
      </c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  <c r="X245" s="147"/>
      <c r="Y245" s="142"/>
      <c r="Z245" s="142"/>
      <c r="AA245" s="142"/>
      <c r="AB245" s="142"/>
      <c r="AC245" s="142"/>
      <c r="AD245" s="142"/>
      <c r="AE245" s="142"/>
      <c r="AF245" s="142"/>
      <c r="AG245" s="142" t="s">
        <v>121</v>
      </c>
      <c r="AH245" s="142">
        <v>0</v>
      </c>
      <c r="AI245" s="142"/>
      <c r="AJ245" s="142"/>
      <c r="AK245" s="142"/>
      <c r="AL245" s="142"/>
      <c r="AM245" s="142"/>
      <c r="AN245" s="142"/>
      <c r="AO245" s="142"/>
      <c r="AP245" s="142"/>
      <c r="AQ245" s="142"/>
      <c r="AR245" s="142"/>
      <c r="AS245" s="142"/>
      <c r="AT245" s="142"/>
      <c r="AU245" s="142"/>
      <c r="AV245" s="142"/>
      <c r="AW245" s="142"/>
      <c r="AX245" s="142"/>
      <c r="AY245" s="142"/>
      <c r="AZ245" s="142"/>
      <c r="BA245" s="142"/>
      <c r="BB245" s="142"/>
      <c r="BC245" s="142"/>
      <c r="BD245" s="142"/>
      <c r="BE245" s="142"/>
      <c r="BF245" s="142"/>
      <c r="BG245" s="142"/>
      <c r="BH245" s="142"/>
    </row>
    <row r="246" spans="1:60" ht="24" outlineLevel="1">
      <c r="A246" s="157">
        <v>75</v>
      </c>
      <c r="B246" s="158" t="s">
        <v>380</v>
      </c>
      <c r="C246" s="169" t="s">
        <v>381</v>
      </c>
      <c r="D246" s="159" t="s">
        <v>176</v>
      </c>
      <c r="E246" s="160">
        <v>94</v>
      </c>
      <c r="F246" s="175"/>
      <c r="G246" s="161">
        <f>ROUND(E246*F246,2)</f>
        <v>0</v>
      </c>
      <c r="H246" s="147">
        <v>90.11</v>
      </c>
      <c r="I246" s="147">
        <f>ROUND(E246*H246,2)</f>
        <v>8470.34</v>
      </c>
      <c r="J246" s="147">
        <v>64.89</v>
      </c>
      <c r="K246" s="147">
        <f>ROUND(E246*J246,2)</f>
        <v>6099.66</v>
      </c>
      <c r="L246" s="147">
        <v>21</v>
      </c>
      <c r="M246" s="147">
        <f>G246*(1+L246/100)</f>
        <v>0</v>
      </c>
      <c r="N246" s="147">
        <v>0.10249999999999999</v>
      </c>
      <c r="O246" s="147">
        <f>ROUND(E246*N246,2)</f>
        <v>9.64</v>
      </c>
      <c r="P246" s="147">
        <v>0</v>
      </c>
      <c r="Q246" s="147">
        <f>ROUND(E246*P246,2)</f>
        <v>0</v>
      </c>
      <c r="R246" s="147"/>
      <c r="S246" s="147" t="s">
        <v>131</v>
      </c>
      <c r="T246" s="147" t="s">
        <v>131</v>
      </c>
      <c r="U246" s="147">
        <v>0.14000000000000001</v>
      </c>
      <c r="V246" s="147">
        <f>ROUND(E246*U246,2)</f>
        <v>13.16</v>
      </c>
      <c r="W246" s="147"/>
      <c r="X246" s="147" t="s">
        <v>118</v>
      </c>
      <c r="Y246" s="142"/>
      <c r="Z246" s="142"/>
      <c r="AA246" s="142"/>
      <c r="AB246" s="142"/>
      <c r="AC246" s="142"/>
      <c r="AD246" s="142"/>
      <c r="AE246" s="142"/>
      <c r="AF246" s="142"/>
      <c r="AG246" s="142" t="s">
        <v>119</v>
      </c>
      <c r="AH246" s="142"/>
      <c r="AI246" s="142"/>
      <c r="AJ246" s="142"/>
      <c r="AK246" s="142"/>
      <c r="AL246" s="142"/>
      <c r="AM246" s="142"/>
      <c r="AN246" s="142"/>
      <c r="AO246" s="142"/>
      <c r="AP246" s="142"/>
      <c r="AQ246" s="142"/>
      <c r="AR246" s="142"/>
      <c r="AS246" s="142"/>
      <c r="AT246" s="142"/>
      <c r="AU246" s="142"/>
      <c r="AV246" s="142"/>
      <c r="AW246" s="142"/>
      <c r="AX246" s="142"/>
      <c r="AY246" s="142"/>
      <c r="AZ246" s="142"/>
      <c r="BA246" s="142"/>
      <c r="BB246" s="142"/>
      <c r="BC246" s="142"/>
      <c r="BD246" s="142"/>
      <c r="BE246" s="142"/>
      <c r="BF246" s="142"/>
      <c r="BG246" s="142"/>
      <c r="BH246" s="142"/>
    </row>
    <row r="247" spans="1:60" outlineLevel="1">
      <c r="A247" s="145"/>
      <c r="B247" s="146"/>
      <c r="C247" s="248" t="s">
        <v>382</v>
      </c>
      <c r="D247" s="249"/>
      <c r="E247" s="249"/>
      <c r="F247" s="249"/>
      <c r="G247" s="249"/>
      <c r="H247" s="147"/>
      <c r="I247" s="147"/>
      <c r="J247" s="147"/>
      <c r="K247" s="147"/>
      <c r="L247" s="14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2"/>
      <c r="Z247" s="142"/>
      <c r="AA247" s="142"/>
      <c r="AB247" s="142"/>
      <c r="AC247" s="142"/>
      <c r="AD247" s="142"/>
      <c r="AE247" s="142"/>
      <c r="AF247" s="142"/>
      <c r="AG247" s="142" t="s">
        <v>133</v>
      </c>
      <c r="AH247" s="142"/>
      <c r="AI247" s="142"/>
      <c r="AJ247" s="142"/>
      <c r="AK247" s="142"/>
      <c r="AL247" s="142"/>
      <c r="AM247" s="142"/>
      <c r="AN247" s="142"/>
      <c r="AO247" s="142"/>
      <c r="AP247" s="142"/>
      <c r="AQ247" s="142"/>
      <c r="AR247" s="142"/>
      <c r="AS247" s="142"/>
      <c r="AT247" s="142"/>
      <c r="AU247" s="142"/>
      <c r="AV247" s="142"/>
      <c r="AW247" s="142"/>
      <c r="AX247" s="142"/>
      <c r="AY247" s="142"/>
      <c r="AZ247" s="142"/>
      <c r="BA247" s="142"/>
      <c r="BB247" s="142"/>
      <c r="BC247" s="142"/>
      <c r="BD247" s="142"/>
      <c r="BE247" s="142"/>
      <c r="BF247" s="142"/>
      <c r="BG247" s="142"/>
      <c r="BH247" s="142"/>
    </row>
    <row r="248" spans="1:60" outlineLevel="1">
      <c r="A248" s="145"/>
      <c r="B248" s="146"/>
      <c r="C248" s="170" t="s">
        <v>383</v>
      </c>
      <c r="D248" s="148"/>
      <c r="E248" s="149">
        <v>94</v>
      </c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2"/>
      <c r="Z248" s="142"/>
      <c r="AA248" s="142"/>
      <c r="AB248" s="142"/>
      <c r="AC248" s="142"/>
      <c r="AD248" s="142"/>
      <c r="AE248" s="142"/>
      <c r="AF248" s="142"/>
      <c r="AG248" s="142" t="s">
        <v>121</v>
      </c>
      <c r="AH248" s="142">
        <v>0</v>
      </c>
      <c r="AI248" s="142"/>
      <c r="AJ248" s="142"/>
      <c r="AK248" s="142"/>
      <c r="AL248" s="142"/>
      <c r="AM248" s="142"/>
      <c r="AN248" s="142"/>
      <c r="AO248" s="142"/>
      <c r="AP248" s="142"/>
      <c r="AQ248" s="142"/>
      <c r="AR248" s="142"/>
      <c r="AS248" s="142"/>
      <c r="AT248" s="142"/>
      <c r="AU248" s="142"/>
      <c r="AV248" s="142"/>
      <c r="AW248" s="142"/>
      <c r="AX248" s="142"/>
      <c r="AY248" s="142"/>
      <c r="AZ248" s="142"/>
      <c r="BA248" s="142"/>
      <c r="BB248" s="142"/>
      <c r="BC248" s="142"/>
      <c r="BD248" s="142"/>
      <c r="BE248" s="142"/>
      <c r="BF248" s="142"/>
      <c r="BG248" s="142"/>
      <c r="BH248" s="142"/>
    </row>
    <row r="249" spans="1:60" ht="24" outlineLevel="1">
      <c r="A249" s="157">
        <v>76</v>
      </c>
      <c r="B249" s="158" t="s">
        <v>380</v>
      </c>
      <c r="C249" s="169" t="s">
        <v>381</v>
      </c>
      <c r="D249" s="159" t="s">
        <v>176</v>
      </c>
      <c r="E249" s="160">
        <v>25.7</v>
      </c>
      <c r="F249" s="175"/>
      <c r="G249" s="161">
        <f>ROUND(E249*F249,2)</f>
        <v>0</v>
      </c>
      <c r="H249" s="147">
        <v>90.11</v>
      </c>
      <c r="I249" s="147">
        <f>ROUND(E249*H249,2)</f>
        <v>2315.83</v>
      </c>
      <c r="J249" s="147">
        <v>64.89</v>
      </c>
      <c r="K249" s="147">
        <f>ROUND(E249*J249,2)</f>
        <v>1667.67</v>
      </c>
      <c r="L249" s="147">
        <v>21</v>
      </c>
      <c r="M249" s="147">
        <f>G249*(1+L249/100)</f>
        <v>0</v>
      </c>
      <c r="N249" s="147">
        <v>0.10249999999999999</v>
      </c>
      <c r="O249" s="147">
        <f>ROUND(E249*N249,2)</f>
        <v>2.63</v>
      </c>
      <c r="P249" s="147">
        <v>0</v>
      </c>
      <c r="Q249" s="147">
        <f>ROUND(E249*P249,2)</f>
        <v>0</v>
      </c>
      <c r="R249" s="147"/>
      <c r="S249" s="147" t="s">
        <v>131</v>
      </c>
      <c r="T249" s="147" t="s">
        <v>131</v>
      </c>
      <c r="U249" s="147">
        <v>0.14000000000000001</v>
      </c>
      <c r="V249" s="147">
        <f>ROUND(E249*U249,2)</f>
        <v>3.6</v>
      </c>
      <c r="W249" s="147"/>
      <c r="X249" s="147" t="s">
        <v>118</v>
      </c>
      <c r="Y249" s="142"/>
      <c r="Z249" s="142"/>
      <c r="AA249" s="142"/>
      <c r="AB249" s="142"/>
      <c r="AC249" s="142"/>
      <c r="AD249" s="142"/>
      <c r="AE249" s="142"/>
      <c r="AF249" s="142"/>
      <c r="AG249" s="142" t="s">
        <v>119</v>
      </c>
      <c r="AH249" s="142"/>
      <c r="AI249" s="142"/>
      <c r="AJ249" s="142"/>
      <c r="AK249" s="142"/>
      <c r="AL249" s="142"/>
      <c r="AM249" s="142"/>
      <c r="AN249" s="142"/>
      <c r="AO249" s="142"/>
      <c r="AP249" s="142"/>
      <c r="AQ249" s="142"/>
      <c r="AR249" s="142"/>
      <c r="AS249" s="142"/>
      <c r="AT249" s="142"/>
      <c r="AU249" s="142"/>
      <c r="AV249" s="142"/>
      <c r="AW249" s="142"/>
      <c r="AX249" s="142"/>
      <c r="AY249" s="142"/>
      <c r="AZ249" s="142"/>
      <c r="BA249" s="142"/>
      <c r="BB249" s="142"/>
      <c r="BC249" s="142"/>
      <c r="BD249" s="142"/>
      <c r="BE249" s="142"/>
      <c r="BF249" s="142"/>
      <c r="BG249" s="142"/>
      <c r="BH249" s="142"/>
    </row>
    <row r="250" spans="1:60" outlineLevel="1">
      <c r="A250" s="145"/>
      <c r="B250" s="146"/>
      <c r="C250" s="248" t="s">
        <v>382</v>
      </c>
      <c r="D250" s="249"/>
      <c r="E250" s="249"/>
      <c r="F250" s="249"/>
      <c r="G250" s="249"/>
      <c r="H250" s="147"/>
      <c r="I250" s="147"/>
      <c r="J250" s="147"/>
      <c r="K250" s="147"/>
      <c r="L250" s="14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2"/>
      <c r="Z250" s="142"/>
      <c r="AA250" s="142"/>
      <c r="AB250" s="142"/>
      <c r="AC250" s="142"/>
      <c r="AD250" s="142"/>
      <c r="AE250" s="142"/>
      <c r="AF250" s="142"/>
      <c r="AG250" s="142" t="s">
        <v>133</v>
      </c>
      <c r="AH250" s="142"/>
      <c r="AI250" s="142"/>
      <c r="AJ250" s="142"/>
      <c r="AK250" s="142"/>
      <c r="AL250" s="142"/>
      <c r="AM250" s="142"/>
      <c r="AN250" s="142"/>
      <c r="AO250" s="142"/>
      <c r="AP250" s="142"/>
      <c r="AQ250" s="142"/>
      <c r="AR250" s="142"/>
      <c r="AS250" s="142"/>
      <c r="AT250" s="142"/>
      <c r="AU250" s="142"/>
      <c r="AV250" s="142"/>
      <c r="AW250" s="142"/>
      <c r="AX250" s="142"/>
      <c r="AY250" s="142"/>
      <c r="AZ250" s="142"/>
      <c r="BA250" s="142"/>
      <c r="BB250" s="142"/>
      <c r="BC250" s="142"/>
      <c r="BD250" s="142"/>
      <c r="BE250" s="142"/>
      <c r="BF250" s="142"/>
      <c r="BG250" s="142"/>
      <c r="BH250" s="142"/>
    </row>
    <row r="251" spans="1:60" outlineLevel="1">
      <c r="A251" s="145"/>
      <c r="B251" s="146"/>
      <c r="C251" s="170" t="s">
        <v>384</v>
      </c>
      <c r="D251" s="148"/>
      <c r="E251" s="149">
        <v>25.7</v>
      </c>
      <c r="F251" s="147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  <c r="Q251" s="147"/>
      <c r="R251" s="147"/>
      <c r="S251" s="147"/>
      <c r="T251" s="147"/>
      <c r="U251" s="147"/>
      <c r="V251" s="147"/>
      <c r="W251" s="147"/>
      <c r="X251" s="147"/>
      <c r="Y251" s="142"/>
      <c r="Z251" s="142"/>
      <c r="AA251" s="142"/>
      <c r="AB251" s="142"/>
      <c r="AC251" s="142"/>
      <c r="AD251" s="142"/>
      <c r="AE251" s="142"/>
      <c r="AF251" s="142"/>
      <c r="AG251" s="142" t="s">
        <v>121</v>
      </c>
      <c r="AH251" s="142">
        <v>0</v>
      </c>
      <c r="AI251" s="142"/>
      <c r="AJ251" s="142"/>
      <c r="AK251" s="142"/>
      <c r="AL251" s="142"/>
      <c r="AM251" s="142"/>
      <c r="AN251" s="142"/>
      <c r="AO251" s="142"/>
      <c r="AP251" s="142"/>
      <c r="AQ251" s="142"/>
      <c r="AR251" s="142"/>
      <c r="AS251" s="142"/>
      <c r="AT251" s="142"/>
      <c r="AU251" s="142"/>
      <c r="AV251" s="142"/>
      <c r="AW251" s="142"/>
      <c r="AX251" s="142"/>
      <c r="AY251" s="142"/>
      <c r="AZ251" s="142"/>
      <c r="BA251" s="142"/>
      <c r="BB251" s="142"/>
      <c r="BC251" s="142"/>
      <c r="BD251" s="142"/>
      <c r="BE251" s="142"/>
      <c r="BF251" s="142"/>
      <c r="BG251" s="142"/>
      <c r="BH251" s="142"/>
    </row>
    <row r="252" spans="1:60" ht="24" outlineLevel="1">
      <c r="A252" s="157">
        <v>77</v>
      </c>
      <c r="B252" s="158" t="s">
        <v>385</v>
      </c>
      <c r="C252" s="169" t="s">
        <v>386</v>
      </c>
      <c r="D252" s="159" t="s">
        <v>256</v>
      </c>
      <c r="E252" s="160">
        <v>290.577</v>
      </c>
      <c r="F252" s="175"/>
      <c r="G252" s="161">
        <f>ROUND(E252*F252,2)</f>
        <v>0</v>
      </c>
      <c r="H252" s="147">
        <v>409</v>
      </c>
      <c r="I252" s="147">
        <f>ROUND(E252*H252,2)</f>
        <v>118845.99</v>
      </c>
      <c r="J252" s="147">
        <v>0</v>
      </c>
      <c r="K252" s="147">
        <f>ROUND(E252*J252,2)</f>
        <v>0</v>
      </c>
      <c r="L252" s="147">
        <v>21</v>
      </c>
      <c r="M252" s="147">
        <f>G252*(1+L252/100)</f>
        <v>0</v>
      </c>
      <c r="N252" s="147">
        <v>8.9999999999999993E-3</v>
      </c>
      <c r="O252" s="147">
        <f>ROUND(E252*N252,2)</f>
        <v>2.62</v>
      </c>
      <c r="P252" s="147">
        <v>0</v>
      </c>
      <c r="Q252" s="147">
        <f>ROUND(E252*P252,2)</f>
        <v>0</v>
      </c>
      <c r="R252" s="147" t="s">
        <v>219</v>
      </c>
      <c r="S252" s="147" t="s">
        <v>131</v>
      </c>
      <c r="T252" s="147" t="s">
        <v>131</v>
      </c>
      <c r="U252" s="147">
        <v>0</v>
      </c>
      <c r="V252" s="147">
        <f>ROUND(E252*U252,2)</f>
        <v>0</v>
      </c>
      <c r="W252" s="147"/>
      <c r="X252" s="147" t="s">
        <v>220</v>
      </c>
      <c r="Y252" s="142"/>
      <c r="Z252" s="142"/>
      <c r="AA252" s="142"/>
      <c r="AB252" s="142"/>
      <c r="AC252" s="142"/>
      <c r="AD252" s="142"/>
      <c r="AE252" s="142"/>
      <c r="AF252" s="142"/>
      <c r="AG252" s="142" t="s">
        <v>221</v>
      </c>
      <c r="AH252" s="142"/>
      <c r="AI252" s="142"/>
      <c r="AJ252" s="142"/>
      <c r="AK252" s="142"/>
      <c r="AL252" s="142"/>
      <c r="AM252" s="142"/>
      <c r="AN252" s="142"/>
      <c r="AO252" s="142"/>
      <c r="AP252" s="142"/>
      <c r="AQ252" s="142"/>
      <c r="AR252" s="142"/>
      <c r="AS252" s="142"/>
      <c r="AT252" s="142"/>
      <c r="AU252" s="142"/>
      <c r="AV252" s="142"/>
      <c r="AW252" s="142"/>
      <c r="AX252" s="142"/>
      <c r="AY252" s="142"/>
      <c r="AZ252" s="142"/>
      <c r="BA252" s="142"/>
      <c r="BB252" s="142"/>
      <c r="BC252" s="142"/>
      <c r="BD252" s="142"/>
      <c r="BE252" s="142"/>
      <c r="BF252" s="142"/>
      <c r="BG252" s="142"/>
      <c r="BH252" s="142"/>
    </row>
    <row r="253" spans="1:60" outlineLevel="1">
      <c r="A253" s="145"/>
      <c r="B253" s="146"/>
      <c r="C253" s="170" t="s">
        <v>387</v>
      </c>
      <c r="D253" s="148"/>
      <c r="E253" s="149">
        <v>248.46</v>
      </c>
      <c r="F253" s="147"/>
      <c r="G253" s="147"/>
      <c r="H253" s="147"/>
      <c r="I253" s="147"/>
      <c r="J253" s="147"/>
      <c r="K253" s="147"/>
      <c r="L253" s="14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2"/>
      <c r="Z253" s="142"/>
      <c r="AA253" s="142"/>
      <c r="AB253" s="142"/>
      <c r="AC253" s="142"/>
      <c r="AD253" s="142"/>
      <c r="AE253" s="142"/>
      <c r="AF253" s="142"/>
      <c r="AG253" s="142" t="s">
        <v>121</v>
      </c>
      <c r="AH253" s="142">
        <v>0</v>
      </c>
      <c r="AI253" s="142"/>
      <c r="AJ253" s="142"/>
      <c r="AK253" s="142"/>
      <c r="AL253" s="142"/>
      <c r="AM253" s="142"/>
      <c r="AN253" s="142"/>
      <c r="AO253" s="142"/>
      <c r="AP253" s="142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2"/>
      <c r="BB253" s="142"/>
      <c r="BC253" s="142"/>
      <c r="BD253" s="142"/>
      <c r="BE253" s="142"/>
      <c r="BF253" s="142"/>
      <c r="BG253" s="142"/>
      <c r="BH253" s="142"/>
    </row>
    <row r="254" spans="1:60" outlineLevel="1">
      <c r="A254" s="145"/>
      <c r="B254" s="146"/>
      <c r="C254" s="170" t="s">
        <v>388</v>
      </c>
      <c r="D254" s="148"/>
      <c r="E254" s="149">
        <v>25.957000000000001</v>
      </c>
      <c r="F254" s="147"/>
      <c r="G254" s="147"/>
      <c r="H254" s="147"/>
      <c r="I254" s="147"/>
      <c r="J254" s="147"/>
      <c r="K254" s="147"/>
      <c r="L254" s="147"/>
      <c r="M254" s="147"/>
      <c r="N254" s="147"/>
      <c r="O254" s="147"/>
      <c r="P254" s="147"/>
      <c r="Q254" s="147"/>
      <c r="R254" s="147"/>
      <c r="S254" s="147"/>
      <c r="T254" s="147"/>
      <c r="U254" s="147"/>
      <c r="V254" s="147"/>
      <c r="W254" s="147"/>
      <c r="X254" s="147"/>
      <c r="Y254" s="142"/>
      <c r="Z254" s="142"/>
      <c r="AA254" s="142"/>
      <c r="AB254" s="142"/>
      <c r="AC254" s="142"/>
      <c r="AD254" s="142"/>
      <c r="AE254" s="142"/>
      <c r="AF254" s="142"/>
      <c r="AG254" s="142" t="s">
        <v>121</v>
      </c>
      <c r="AH254" s="142">
        <v>0</v>
      </c>
      <c r="AI254" s="142"/>
      <c r="AJ254" s="142"/>
      <c r="AK254" s="142"/>
      <c r="AL254" s="142"/>
      <c r="AM254" s="142"/>
      <c r="AN254" s="142"/>
      <c r="AO254" s="142"/>
      <c r="AP254" s="142"/>
      <c r="AQ254" s="142"/>
      <c r="AR254" s="142"/>
      <c r="AS254" s="142"/>
      <c r="AT254" s="142"/>
      <c r="AU254" s="142"/>
      <c r="AV254" s="142"/>
      <c r="AW254" s="142"/>
      <c r="AX254" s="142"/>
      <c r="AY254" s="142"/>
      <c r="AZ254" s="142"/>
      <c r="BA254" s="142"/>
      <c r="BB254" s="142"/>
      <c r="BC254" s="142"/>
      <c r="BD254" s="142"/>
      <c r="BE254" s="142"/>
      <c r="BF254" s="142"/>
      <c r="BG254" s="142"/>
      <c r="BH254" s="142"/>
    </row>
    <row r="255" spans="1:60" outlineLevel="1">
      <c r="A255" s="145"/>
      <c r="B255" s="146"/>
      <c r="C255" s="170" t="s">
        <v>389</v>
      </c>
      <c r="D255" s="148"/>
      <c r="E255" s="149">
        <v>16.16</v>
      </c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  <c r="X255" s="147"/>
      <c r="Y255" s="142"/>
      <c r="Z255" s="142"/>
      <c r="AA255" s="142"/>
      <c r="AB255" s="142"/>
      <c r="AC255" s="142"/>
      <c r="AD255" s="142"/>
      <c r="AE255" s="142"/>
      <c r="AF255" s="142"/>
      <c r="AG255" s="142" t="s">
        <v>121</v>
      </c>
      <c r="AH255" s="142">
        <v>0</v>
      </c>
      <c r="AI255" s="142"/>
      <c r="AJ255" s="142"/>
      <c r="AK255" s="142"/>
      <c r="AL255" s="142"/>
      <c r="AM255" s="142"/>
      <c r="AN255" s="142"/>
      <c r="AO255" s="142"/>
      <c r="AP255" s="142"/>
      <c r="AQ255" s="142"/>
      <c r="AR255" s="142"/>
      <c r="AS255" s="142"/>
      <c r="AT255" s="142"/>
      <c r="AU255" s="142"/>
      <c r="AV255" s="142"/>
      <c r="AW255" s="142"/>
      <c r="AX255" s="142"/>
      <c r="AY255" s="142"/>
      <c r="AZ255" s="142"/>
      <c r="BA255" s="142"/>
      <c r="BB255" s="142"/>
      <c r="BC255" s="142"/>
      <c r="BD255" s="142"/>
      <c r="BE255" s="142"/>
      <c r="BF255" s="142"/>
      <c r="BG255" s="142"/>
      <c r="BH255" s="142"/>
    </row>
    <row r="256" spans="1:60" ht="14">
      <c r="A256" s="151" t="s">
        <v>111</v>
      </c>
      <c r="B256" s="152" t="s">
        <v>69</v>
      </c>
      <c r="C256" s="168" t="s">
        <v>70</v>
      </c>
      <c r="D256" s="153"/>
      <c r="E256" s="154"/>
      <c r="F256" s="155"/>
      <c r="G256" s="156">
        <f>SUMIF(AG257:AG269,"&lt;&gt;NOR",G257:G269)</f>
        <v>0</v>
      </c>
      <c r="H256" s="150"/>
      <c r="I256" s="150">
        <f>SUM(I257:I269)</f>
        <v>25952.26</v>
      </c>
      <c r="J256" s="150"/>
      <c r="K256" s="150">
        <f>SUM(K257:K269)</f>
        <v>49872.959999999999</v>
      </c>
      <c r="L256" s="150"/>
      <c r="M256" s="150">
        <f>SUM(M257:M269)</f>
        <v>0</v>
      </c>
      <c r="N256" s="150"/>
      <c r="O256" s="150">
        <f>SUM(O257:O269)</f>
        <v>0.08</v>
      </c>
      <c r="P256" s="150"/>
      <c r="Q256" s="150">
        <f>SUM(Q257:Q269)</f>
        <v>0</v>
      </c>
      <c r="R256" s="150"/>
      <c r="S256" s="150"/>
      <c r="T256" s="150"/>
      <c r="U256" s="150"/>
      <c r="V256" s="150">
        <f>SUM(V257:V269)</f>
        <v>24.96</v>
      </c>
      <c r="W256" s="150"/>
      <c r="X256" s="150"/>
      <c r="AG256" t="s">
        <v>112</v>
      </c>
    </row>
    <row r="257" spans="1:60" outlineLevel="1">
      <c r="A257" s="157">
        <v>78</v>
      </c>
      <c r="B257" s="158" t="s">
        <v>390</v>
      </c>
      <c r="C257" s="169" t="s">
        <v>391</v>
      </c>
      <c r="D257" s="159" t="s">
        <v>130</v>
      </c>
      <c r="E257" s="160">
        <v>460.8</v>
      </c>
      <c r="F257" s="175"/>
      <c r="G257" s="161">
        <f>ROUND(E257*F257,2)</f>
        <v>0</v>
      </c>
      <c r="H257" s="147">
        <v>0</v>
      </c>
      <c r="I257" s="147">
        <f>ROUND(E257*H257,2)</f>
        <v>0</v>
      </c>
      <c r="J257" s="147">
        <v>13.7</v>
      </c>
      <c r="K257" s="147">
        <f>ROUND(E257*J257,2)</f>
        <v>6312.96</v>
      </c>
      <c r="L257" s="147">
        <v>21</v>
      </c>
      <c r="M257" s="147">
        <f>G257*(1+L257/100)</f>
        <v>0</v>
      </c>
      <c r="N257" s="147">
        <v>0</v>
      </c>
      <c r="O257" s="147">
        <f>ROUND(E257*N257,2)</f>
        <v>0</v>
      </c>
      <c r="P257" s="147">
        <v>0</v>
      </c>
      <c r="Q257" s="147">
        <f>ROUND(E257*P257,2)</f>
        <v>0</v>
      </c>
      <c r="R257" s="147"/>
      <c r="S257" s="147" t="s">
        <v>131</v>
      </c>
      <c r="T257" s="147" t="s">
        <v>131</v>
      </c>
      <c r="U257" s="147">
        <v>3.0300000000000001E-2</v>
      </c>
      <c r="V257" s="147">
        <f>ROUND(E257*U257,2)</f>
        <v>13.96</v>
      </c>
      <c r="W257" s="147"/>
      <c r="X257" s="147" t="s">
        <v>118</v>
      </c>
      <c r="Y257" s="142"/>
      <c r="Z257" s="142"/>
      <c r="AA257" s="142"/>
      <c r="AB257" s="142"/>
      <c r="AC257" s="142"/>
      <c r="AD257" s="142"/>
      <c r="AE257" s="142"/>
      <c r="AF257" s="142"/>
      <c r="AG257" s="142" t="s">
        <v>119</v>
      </c>
      <c r="AH257" s="142"/>
      <c r="AI257" s="142"/>
      <c r="AJ257" s="142"/>
      <c r="AK257" s="142"/>
      <c r="AL257" s="142"/>
      <c r="AM257" s="142"/>
      <c r="AN257" s="142"/>
      <c r="AO257" s="142"/>
      <c r="AP257" s="142"/>
      <c r="AQ257" s="142"/>
      <c r="AR257" s="142"/>
      <c r="AS257" s="142"/>
      <c r="AT257" s="142"/>
      <c r="AU257" s="142"/>
      <c r="AV257" s="142"/>
      <c r="AW257" s="142"/>
      <c r="AX257" s="142"/>
      <c r="AY257" s="142"/>
      <c r="AZ257" s="142"/>
      <c r="BA257" s="142"/>
      <c r="BB257" s="142"/>
      <c r="BC257" s="142"/>
      <c r="BD257" s="142"/>
      <c r="BE257" s="142"/>
      <c r="BF257" s="142"/>
      <c r="BG257" s="142"/>
      <c r="BH257" s="142"/>
    </row>
    <row r="258" spans="1:60" outlineLevel="1">
      <c r="A258" s="145"/>
      <c r="B258" s="146"/>
      <c r="C258" s="170" t="s">
        <v>392</v>
      </c>
      <c r="D258" s="148"/>
      <c r="E258" s="149">
        <v>460.8</v>
      </c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  <c r="X258" s="147"/>
      <c r="Y258" s="142"/>
      <c r="Z258" s="142"/>
      <c r="AA258" s="142"/>
      <c r="AB258" s="142"/>
      <c r="AC258" s="142"/>
      <c r="AD258" s="142"/>
      <c r="AE258" s="142"/>
      <c r="AF258" s="142"/>
      <c r="AG258" s="142" t="s">
        <v>121</v>
      </c>
      <c r="AH258" s="142">
        <v>0</v>
      </c>
      <c r="AI258" s="142"/>
      <c r="AJ258" s="142"/>
      <c r="AK258" s="142"/>
      <c r="AL258" s="142"/>
      <c r="AM258" s="142"/>
      <c r="AN258" s="142"/>
      <c r="AO258" s="142"/>
      <c r="AP258" s="142"/>
      <c r="AQ258" s="142"/>
      <c r="AR258" s="142"/>
      <c r="AS258" s="142"/>
      <c r="AT258" s="142"/>
      <c r="AU258" s="142"/>
      <c r="AV258" s="142"/>
      <c r="AW258" s="142"/>
      <c r="AX258" s="142"/>
      <c r="AY258" s="142"/>
      <c r="AZ258" s="142"/>
      <c r="BA258" s="142"/>
      <c r="BB258" s="142"/>
      <c r="BC258" s="142"/>
      <c r="BD258" s="142"/>
      <c r="BE258" s="142"/>
      <c r="BF258" s="142"/>
      <c r="BG258" s="142"/>
      <c r="BH258" s="142"/>
    </row>
    <row r="259" spans="1:60" ht="24" outlineLevel="1">
      <c r="A259" s="157">
        <v>79</v>
      </c>
      <c r="B259" s="158" t="s">
        <v>393</v>
      </c>
      <c r="C259" s="169" t="s">
        <v>394</v>
      </c>
      <c r="D259" s="159" t="s">
        <v>130</v>
      </c>
      <c r="E259" s="160">
        <v>506.88</v>
      </c>
      <c r="F259" s="175"/>
      <c r="G259" s="161">
        <f>ROUND(E259*F259,2)</f>
        <v>0</v>
      </c>
      <c r="H259" s="147">
        <v>51.2</v>
      </c>
      <c r="I259" s="147">
        <f>ROUND(E259*H259,2)</f>
        <v>25952.26</v>
      </c>
      <c r="J259" s="147">
        <v>0</v>
      </c>
      <c r="K259" s="147">
        <f>ROUND(E259*J259,2)</f>
        <v>0</v>
      </c>
      <c r="L259" s="147">
        <v>21</v>
      </c>
      <c r="M259" s="147">
        <f>G259*(1+L259/100)</f>
        <v>0</v>
      </c>
      <c r="N259" s="147">
        <v>1.4999999999999999E-4</v>
      </c>
      <c r="O259" s="147">
        <f>ROUND(E259*N259,2)</f>
        <v>0.08</v>
      </c>
      <c r="P259" s="147">
        <v>0</v>
      </c>
      <c r="Q259" s="147">
        <f>ROUND(E259*P259,2)</f>
        <v>0</v>
      </c>
      <c r="R259" s="147" t="s">
        <v>219</v>
      </c>
      <c r="S259" s="147" t="s">
        <v>131</v>
      </c>
      <c r="T259" s="147" t="s">
        <v>131</v>
      </c>
      <c r="U259" s="147">
        <v>0</v>
      </c>
      <c r="V259" s="147">
        <f>ROUND(E259*U259,2)</f>
        <v>0</v>
      </c>
      <c r="W259" s="147"/>
      <c r="X259" s="147" t="s">
        <v>220</v>
      </c>
      <c r="Y259" s="142"/>
      <c r="Z259" s="142"/>
      <c r="AA259" s="142"/>
      <c r="AB259" s="142"/>
      <c r="AC259" s="142"/>
      <c r="AD259" s="142"/>
      <c r="AE259" s="142"/>
      <c r="AF259" s="142"/>
      <c r="AG259" s="142" t="s">
        <v>221</v>
      </c>
      <c r="AH259" s="142"/>
      <c r="AI259" s="142"/>
      <c r="AJ259" s="142"/>
      <c r="AK259" s="142"/>
      <c r="AL259" s="142"/>
      <c r="AM259" s="142"/>
      <c r="AN259" s="142"/>
      <c r="AO259" s="142"/>
      <c r="AP259" s="142"/>
      <c r="AQ259" s="142"/>
      <c r="AR259" s="142"/>
      <c r="AS259" s="142"/>
      <c r="AT259" s="142"/>
      <c r="AU259" s="142"/>
      <c r="AV259" s="142"/>
      <c r="AW259" s="142"/>
      <c r="AX259" s="142"/>
      <c r="AY259" s="142"/>
      <c r="AZ259" s="142"/>
      <c r="BA259" s="142"/>
      <c r="BB259" s="142"/>
      <c r="BC259" s="142"/>
      <c r="BD259" s="142"/>
      <c r="BE259" s="142"/>
      <c r="BF259" s="142"/>
      <c r="BG259" s="142"/>
      <c r="BH259" s="142"/>
    </row>
    <row r="260" spans="1:60" outlineLevel="1">
      <c r="A260" s="145"/>
      <c r="B260" s="146"/>
      <c r="C260" s="170" t="s">
        <v>395</v>
      </c>
      <c r="D260" s="148"/>
      <c r="E260" s="149">
        <v>506.88</v>
      </c>
      <c r="F260" s="147"/>
      <c r="G260" s="147"/>
      <c r="H260" s="147"/>
      <c r="I260" s="147"/>
      <c r="J260" s="147"/>
      <c r="K260" s="147"/>
      <c r="L260" s="14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  <c r="X260" s="147"/>
      <c r="Y260" s="142"/>
      <c r="Z260" s="142"/>
      <c r="AA260" s="142"/>
      <c r="AB260" s="142"/>
      <c r="AC260" s="142"/>
      <c r="AD260" s="142"/>
      <c r="AE260" s="142"/>
      <c r="AF260" s="142"/>
      <c r="AG260" s="142" t="s">
        <v>121</v>
      </c>
      <c r="AH260" s="142">
        <v>0</v>
      </c>
      <c r="AI260" s="142"/>
      <c r="AJ260" s="142"/>
      <c r="AK260" s="142"/>
      <c r="AL260" s="142"/>
      <c r="AM260" s="142"/>
      <c r="AN260" s="142"/>
      <c r="AO260" s="142"/>
      <c r="AP260" s="142"/>
      <c r="AQ260" s="142"/>
      <c r="AR260" s="142"/>
      <c r="AS260" s="142"/>
      <c r="AT260" s="142"/>
      <c r="AU260" s="142"/>
      <c r="AV260" s="142"/>
      <c r="AW260" s="142"/>
      <c r="AX260" s="142"/>
      <c r="AY260" s="142"/>
      <c r="AZ260" s="142"/>
      <c r="BA260" s="142"/>
      <c r="BB260" s="142"/>
      <c r="BC260" s="142"/>
      <c r="BD260" s="142"/>
      <c r="BE260" s="142"/>
      <c r="BF260" s="142"/>
      <c r="BG260" s="142"/>
      <c r="BH260" s="142"/>
    </row>
    <row r="261" spans="1:60" ht="36" outlineLevel="1">
      <c r="A261" s="157">
        <v>80</v>
      </c>
      <c r="B261" s="158" t="s">
        <v>396</v>
      </c>
      <c r="C261" s="169" t="s">
        <v>397</v>
      </c>
      <c r="D261" s="159" t="s">
        <v>398</v>
      </c>
      <c r="E261" s="160">
        <v>112</v>
      </c>
      <c r="F261" s="175"/>
      <c r="G261" s="161">
        <f>ROUND(E261*F261,2)</f>
        <v>0</v>
      </c>
      <c r="H261" s="147">
        <v>0</v>
      </c>
      <c r="I261" s="147">
        <f>ROUND(E261*H261,2)</f>
        <v>0</v>
      </c>
      <c r="J261" s="147">
        <v>351</v>
      </c>
      <c r="K261" s="147">
        <f>ROUND(E261*J261,2)</f>
        <v>39312</v>
      </c>
      <c r="L261" s="147">
        <v>21</v>
      </c>
      <c r="M261" s="147">
        <f>G261*(1+L261/100)</f>
        <v>0</v>
      </c>
      <c r="N261" s="147">
        <v>0</v>
      </c>
      <c r="O261" s="147">
        <f>ROUND(E261*N261,2)</f>
        <v>0</v>
      </c>
      <c r="P261" s="147">
        <v>0</v>
      </c>
      <c r="Q261" s="147">
        <f>ROUND(E261*P261,2)</f>
        <v>0</v>
      </c>
      <c r="R261" s="147"/>
      <c r="S261" s="147" t="s">
        <v>131</v>
      </c>
      <c r="T261" s="147" t="s">
        <v>131</v>
      </c>
      <c r="U261" s="147">
        <v>0</v>
      </c>
      <c r="V261" s="147">
        <f>ROUND(E261*U261,2)</f>
        <v>0</v>
      </c>
      <c r="W261" s="147"/>
      <c r="X261" s="147" t="s">
        <v>118</v>
      </c>
      <c r="Y261" s="142"/>
      <c r="Z261" s="142"/>
      <c r="AA261" s="142"/>
      <c r="AB261" s="142"/>
      <c r="AC261" s="142"/>
      <c r="AD261" s="142"/>
      <c r="AE261" s="142"/>
      <c r="AF261" s="142"/>
      <c r="AG261" s="142" t="s">
        <v>119</v>
      </c>
      <c r="AH261" s="142"/>
      <c r="AI261" s="142"/>
      <c r="AJ261" s="142"/>
      <c r="AK261" s="142"/>
      <c r="AL261" s="142"/>
      <c r="AM261" s="142"/>
      <c r="AN261" s="142"/>
      <c r="AO261" s="142"/>
      <c r="AP261" s="142"/>
      <c r="AQ261" s="142"/>
      <c r="AR261" s="142"/>
      <c r="AS261" s="142"/>
      <c r="AT261" s="142"/>
      <c r="AU261" s="142"/>
      <c r="AV261" s="142"/>
      <c r="AW261" s="142"/>
      <c r="AX261" s="142"/>
      <c r="AY261" s="142"/>
      <c r="AZ261" s="142"/>
      <c r="BA261" s="142"/>
      <c r="BB261" s="142"/>
      <c r="BC261" s="142"/>
      <c r="BD261" s="142"/>
      <c r="BE261" s="142"/>
      <c r="BF261" s="142"/>
      <c r="BG261" s="142"/>
      <c r="BH261" s="142"/>
    </row>
    <row r="262" spans="1:60" outlineLevel="1">
      <c r="A262" s="145"/>
      <c r="B262" s="146"/>
      <c r="C262" s="170" t="s">
        <v>399</v>
      </c>
      <c r="D262" s="148"/>
      <c r="E262" s="149">
        <v>56</v>
      </c>
      <c r="F262" s="147"/>
      <c r="G262" s="147"/>
      <c r="H262" s="147"/>
      <c r="I262" s="147"/>
      <c r="J262" s="147"/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2"/>
      <c r="Z262" s="142"/>
      <c r="AA262" s="142"/>
      <c r="AB262" s="142"/>
      <c r="AC262" s="142"/>
      <c r="AD262" s="142"/>
      <c r="AE262" s="142"/>
      <c r="AF262" s="142"/>
      <c r="AG262" s="142" t="s">
        <v>121</v>
      </c>
      <c r="AH262" s="142">
        <v>0</v>
      </c>
      <c r="AI262" s="142"/>
      <c r="AJ262" s="142"/>
      <c r="AK262" s="142"/>
      <c r="AL262" s="142"/>
      <c r="AM262" s="142"/>
      <c r="AN262" s="142"/>
      <c r="AO262" s="142"/>
      <c r="AP262" s="142"/>
      <c r="AQ262" s="142"/>
      <c r="AR262" s="142"/>
      <c r="AS262" s="142"/>
      <c r="AT262" s="142"/>
      <c r="AU262" s="142"/>
      <c r="AV262" s="142"/>
      <c r="AW262" s="142"/>
      <c r="AX262" s="142"/>
      <c r="AY262" s="142"/>
      <c r="AZ262" s="142"/>
      <c r="BA262" s="142"/>
      <c r="BB262" s="142"/>
      <c r="BC262" s="142"/>
      <c r="BD262" s="142"/>
      <c r="BE262" s="142"/>
      <c r="BF262" s="142"/>
      <c r="BG262" s="142"/>
      <c r="BH262" s="142"/>
    </row>
    <row r="263" spans="1:60" outlineLevel="1">
      <c r="A263" s="145"/>
      <c r="B263" s="146"/>
      <c r="C263" s="170" t="s">
        <v>400</v>
      </c>
      <c r="D263" s="148"/>
      <c r="E263" s="149">
        <v>56</v>
      </c>
      <c r="F263" s="147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  <c r="W263" s="147"/>
      <c r="X263" s="147"/>
      <c r="Y263" s="142"/>
      <c r="Z263" s="142"/>
      <c r="AA263" s="142"/>
      <c r="AB263" s="142"/>
      <c r="AC263" s="142"/>
      <c r="AD263" s="142"/>
      <c r="AE263" s="142"/>
      <c r="AF263" s="142"/>
      <c r="AG263" s="142" t="s">
        <v>121</v>
      </c>
      <c r="AH263" s="142">
        <v>0</v>
      </c>
      <c r="AI263" s="142"/>
      <c r="AJ263" s="142"/>
      <c r="AK263" s="142"/>
      <c r="AL263" s="142"/>
      <c r="AM263" s="142"/>
      <c r="AN263" s="142"/>
      <c r="AO263" s="142"/>
      <c r="AP263" s="142"/>
      <c r="AQ263" s="142"/>
      <c r="AR263" s="142"/>
      <c r="AS263" s="142"/>
      <c r="AT263" s="142"/>
      <c r="AU263" s="142"/>
      <c r="AV263" s="142"/>
      <c r="AW263" s="142"/>
      <c r="AX263" s="142"/>
      <c r="AY263" s="142"/>
      <c r="AZ263" s="142"/>
      <c r="BA263" s="142"/>
      <c r="BB263" s="142"/>
      <c r="BC263" s="142"/>
      <c r="BD263" s="142"/>
      <c r="BE263" s="142"/>
      <c r="BF263" s="142"/>
      <c r="BG263" s="142"/>
      <c r="BH263" s="142"/>
    </row>
    <row r="264" spans="1:60" ht="24" outlineLevel="1">
      <c r="A264" s="157">
        <v>81</v>
      </c>
      <c r="B264" s="158" t="s">
        <v>401</v>
      </c>
      <c r="C264" s="169" t="s">
        <v>402</v>
      </c>
      <c r="D264" s="159" t="s">
        <v>403</v>
      </c>
      <c r="E264" s="160">
        <v>4</v>
      </c>
      <c r="F264" s="175"/>
      <c r="G264" s="161">
        <f>ROUND(E264*F264,2)</f>
        <v>0</v>
      </c>
      <c r="H264" s="147">
        <v>0</v>
      </c>
      <c r="I264" s="147">
        <f>ROUND(E264*H264,2)</f>
        <v>0</v>
      </c>
      <c r="J264" s="147">
        <v>444</v>
      </c>
      <c r="K264" s="147">
        <f>ROUND(E264*J264,2)</f>
        <v>1776</v>
      </c>
      <c r="L264" s="147">
        <v>21</v>
      </c>
      <c r="M264" s="147">
        <f>G264*(1+L264/100)</f>
        <v>0</v>
      </c>
      <c r="N264" s="147">
        <v>0</v>
      </c>
      <c r="O264" s="147">
        <f>ROUND(E264*N264,2)</f>
        <v>0</v>
      </c>
      <c r="P264" s="147">
        <v>0</v>
      </c>
      <c r="Q264" s="147">
        <f>ROUND(E264*P264,2)</f>
        <v>0</v>
      </c>
      <c r="R264" s="147"/>
      <c r="S264" s="147" t="s">
        <v>131</v>
      </c>
      <c r="T264" s="147" t="s">
        <v>131</v>
      </c>
      <c r="U264" s="147">
        <v>1.1499999999999999</v>
      </c>
      <c r="V264" s="147">
        <f>ROUND(E264*U264,2)</f>
        <v>4.5999999999999996</v>
      </c>
      <c r="W264" s="147"/>
      <c r="X264" s="147" t="s">
        <v>118</v>
      </c>
      <c r="Y264" s="142"/>
      <c r="Z264" s="142"/>
      <c r="AA264" s="142"/>
      <c r="AB264" s="142"/>
      <c r="AC264" s="142"/>
      <c r="AD264" s="142"/>
      <c r="AE264" s="142"/>
      <c r="AF264" s="142"/>
      <c r="AG264" s="142" t="s">
        <v>119</v>
      </c>
      <c r="AH264" s="142"/>
      <c r="AI264" s="142"/>
      <c r="AJ264" s="142"/>
      <c r="AK264" s="142"/>
      <c r="AL264" s="142"/>
      <c r="AM264" s="142"/>
      <c r="AN264" s="142"/>
      <c r="AO264" s="142"/>
      <c r="AP264" s="142"/>
      <c r="AQ264" s="142"/>
      <c r="AR264" s="142"/>
      <c r="AS264" s="142"/>
      <c r="AT264" s="142"/>
      <c r="AU264" s="142"/>
      <c r="AV264" s="142"/>
      <c r="AW264" s="142"/>
      <c r="AX264" s="142"/>
      <c r="AY264" s="142"/>
      <c r="AZ264" s="142"/>
      <c r="BA264" s="142"/>
      <c r="BB264" s="142"/>
      <c r="BC264" s="142"/>
      <c r="BD264" s="142"/>
      <c r="BE264" s="142"/>
      <c r="BF264" s="142"/>
      <c r="BG264" s="142"/>
      <c r="BH264" s="142"/>
    </row>
    <row r="265" spans="1:60" outlineLevel="1">
      <c r="A265" s="145"/>
      <c r="B265" s="146"/>
      <c r="C265" s="170" t="s">
        <v>404</v>
      </c>
      <c r="D265" s="148"/>
      <c r="E265" s="149">
        <v>2</v>
      </c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  <c r="W265" s="147"/>
      <c r="X265" s="147"/>
      <c r="Y265" s="142"/>
      <c r="Z265" s="142"/>
      <c r="AA265" s="142"/>
      <c r="AB265" s="142"/>
      <c r="AC265" s="142"/>
      <c r="AD265" s="142"/>
      <c r="AE265" s="142"/>
      <c r="AF265" s="142"/>
      <c r="AG265" s="142" t="s">
        <v>121</v>
      </c>
      <c r="AH265" s="142">
        <v>0</v>
      </c>
      <c r="AI265" s="142"/>
      <c r="AJ265" s="142"/>
      <c r="AK265" s="142"/>
      <c r="AL265" s="142"/>
      <c r="AM265" s="142"/>
      <c r="AN265" s="142"/>
      <c r="AO265" s="142"/>
      <c r="AP265" s="142"/>
      <c r="AQ265" s="142"/>
      <c r="AR265" s="142"/>
      <c r="AS265" s="142"/>
      <c r="AT265" s="142"/>
      <c r="AU265" s="142"/>
      <c r="AV265" s="142"/>
      <c r="AW265" s="142"/>
      <c r="AX265" s="142"/>
      <c r="AY265" s="142"/>
      <c r="AZ265" s="142"/>
      <c r="BA265" s="142"/>
      <c r="BB265" s="142"/>
      <c r="BC265" s="142"/>
      <c r="BD265" s="142"/>
      <c r="BE265" s="142"/>
      <c r="BF265" s="142"/>
      <c r="BG265" s="142"/>
      <c r="BH265" s="142"/>
    </row>
    <row r="266" spans="1:60" outlineLevel="1">
      <c r="A266" s="145"/>
      <c r="B266" s="146"/>
      <c r="C266" s="170" t="s">
        <v>405</v>
      </c>
      <c r="D266" s="148"/>
      <c r="E266" s="149">
        <v>2</v>
      </c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47"/>
      <c r="R266" s="147"/>
      <c r="S266" s="147"/>
      <c r="T266" s="147"/>
      <c r="U266" s="147"/>
      <c r="V266" s="147"/>
      <c r="W266" s="147"/>
      <c r="X266" s="147"/>
      <c r="Y266" s="142"/>
      <c r="Z266" s="142"/>
      <c r="AA266" s="142"/>
      <c r="AB266" s="142"/>
      <c r="AC266" s="142"/>
      <c r="AD266" s="142"/>
      <c r="AE266" s="142"/>
      <c r="AF266" s="142"/>
      <c r="AG266" s="142" t="s">
        <v>121</v>
      </c>
      <c r="AH266" s="142">
        <v>0</v>
      </c>
      <c r="AI266" s="142"/>
      <c r="AJ266" s="142"/>
      <c r="AK266" s="142"/>
      <c r="AL266" s="142"/>
      <c r="AM266" s="142"/>
      <c r="AN266" s="142"/>
      <c r="AO266" s="142"/>
      <c r="AP266" s="142"/>
      <c r="AQ266" s="142"/>
      <c r="AR266" s="142"/>
      <c r="AS266" s="142"/>
      <c r="AT266" s="142"/>
      <c r="AU266" s="142"/>
      <c r="AV266" s="142"/>
      <c r="AW266" s="142"/>
      <c r="AX266" s="142"/>
      <c r="AY266" s="142"/>
      <c r="AZ266" s="142"/>
      <c r="BA266" s="142"/>
      <c r="BB266" s="142"/>
      <c r="BC266" s="142"/>
      <c r="BD266" s="142"/>
      <c r="BE266" s="142"/>
      <c r="BF266" s="142"/>
      <c r="BG266" s="142"/>
      <c r="BH266" s="142"/>
    </row>
    <row r="267" spans="1:60" ht="24" outlineLevel="1">
      <c r="A267" s="157">
        <v>82</v>
      </c>
      <c r="B267" s="158" t="s">
        <v>406</v>
      </c>
      <c r="C267" s="169" t="s">
        <v>407</v>
      </c>
      <c r="D267" s="159" t="s">
        <v>403</v>
      </c>
      <c r="E267" s="160">
        <v>4</v>
      </c>
      <c r="F267" s="175"/>
      <c r="G267" s="161">
        <f>ROUND(E267*F267,2)</f>
        <v>0</v>
      </c>
      <c r="H267" s="147">
        <v>0</v>
      </c>
      <c r="I267" s="147">
        <f>ROUND(E267*H267,2)</f>
        <v>0</v>
      </c>
      <c r="J267" s="147">
        <v>618</v>
      </c>
      <c r="K267" s="147">
        <f>ROUND(E267*J267,2)</f>
        <v>2472</v>
      </c>
      <c r="L267" s="147">
        <v>21</v>
      </c>
      <c r="M267" s="147">
        <f>G267*(1+L267/100)</f>
        <v>0</v>
      </c>
      <c r="N267" s="147">
        <v>0</v>
      </c>
      <c r="O267" s="147">
        <f>ROUND(E267*N267,2)</f>
        <v>0</v>
      </c>
      <c r="P267" s="147">
        <v>0</v>
      </c>
      <c r="Q267" s="147">
        <f>ROUND(E267*P267,2)</f>
        <v>0</v>
      </c>
      <c r="R267" s="147"/>
      <c r="S267" s="147" t="s">
        <v>131</v>
      </c>
      <c r="T267" s="147" t="s">
        <v>131</v>
      </c>
      <c r="U267" s="147">
        <v>1.6</v>
      </c>
      <c r="V267" s="147">
        <f>ROUND(E267*U267,2)</f>
        <v>6.4</v>
      </c>
      <c r="W267" s="147"/>
      <c r="X267" s="147" t="s">
        <v>118</v>
      </c>
      <c r="Y267" s="142"/>
      <c r="Z267" s="142"/>
      <c r="AA267" s="142"/>
      <c r="AB267" s="142"/>
      <c r="AC267" s="142"/>
      <c r="AD267" s="142"/>
      <c r="AE267" s="142"/>
      <c r="AF267" s="142"/>
      <c r="AG267" s="142" t="s">
        <v>119</v>
      </c>
      <c r="AH267" s="142"/>
      <c r="AI267" s="142"/>
      <c r="AJ267" s="142"/>
      <c r="AK267" s="142"/>
      <c r="AL267" s="142"/>
      <c r="AM267" s="142"/>
      <c r="AN267" s="142"/>
      <c r="AO267" s="142"/>
      <c r="AP267" s="142"/>
      <c r="AQ267" s="142"/>
      <c r="AR267" s="142"/>
      <c r="AS267" s="142"/>
      <c r="AT267" s="142"/>
      <c r="AU267" s="142"/>
      <c r="AV267" s="142"/>
      <c r="AW267" s="142"/>
      <c r="AX267" s="142"/>
      <c r="AY267" s="142"/>
      <c r="AZ267" s="142"/>
      <c r="BA267" s="142"/>
      <c r="BB267" s="142"/>
      <c r="BC267" s="142"/>
      <c r="BD267" s="142"/>
      <c r="BE267" s="142"/>
      <c r="BF267" s="142"/>
      <c r="BG267" s="142"/>
      <c r="BH267" s="142"/>
    </row>
    <row r="268" spans="1:60" outlineLevel="1">
      <c r="A268" s="145"/>
      <c r="B268" s="146"/>
      <c r="C268" s="170" t="s">
        <v>404</v>
      </c>
      <c r="D268" s="148"/>
      <c r="E268" s="149">
        <v>2</v>
      </c>
      <c r="F268" s="147"/>
      <c r="G268" s="147"/>
      <c r="H268" s="147"/>
      <c r="I268" s="147"/>
      <c r="J268" s="147"/>
      <c r="K268" s="147"/>
      <c r="L268" s="147"/>
      <c r="M268" s="147"/>
      <c r="N268" s="147"/>
      <c r="O268" s="147"/>
      <c r="P268" s="147"/>
      <c r="Q268" s="147"/>
      <c r="R268" s="147"/>
      <c r="S268" s="147"/>
      <c r="T268" s="147"/>
      <c r="U268" s="147"/>
      <c r="V268" s="147"/>
      <c r="W268" s="147"/>
      <c r="X268" s="147"/>
      <c r="Y268" s="142"/>
      <c r="Z268" s="142"/>
      <c r="AA268" s="142"/>
      <c r="AB268" s="142"/>
      <c r="AC268" s="142"/>
      <c r="AD268" s="142"/>
      <c r="AE268" s="142"/>
      <c r="AF268" s="142"/>
      <c r="AG268" s="142" t="s">
        <v>121</v>
      </c>
      <c r="AH268" s="142">
        <v>0</v>
      </c>
      <c r="AI268" s="142"/>
      <c r="AJ268" s="142"/>
      <c r="AK268" s="142"/>
      <c r="AL268" s="142"/>
      <c r="AM268" s="142"/>
      <c r="AN268" s="142"/>
      <c r="AO268" s="142"/>
      <c r="AP268" s="142"/>
      <c r="AQ268" s="142"/>
      <c r="AR268" s="142"/>
      <c r="AS268" s="142"/>
      <c r="AT268" s="142"/>
      <c r="AU268" s="142"/>
      <c r="AV268" s="142"/>
      <c r="AW268" s="142"/>
      <c r="AX268" s="142"/>
      <c r="AY268" s="142"/>
      <c r="AZ268" s="142"/>
      <c r="BA268" s="142"/>
      <c r="BB268" s="142"/>
      <c r="BC268" s="142"/>
      <c r="BD268" s="142"/>
      <c r="BE268" s="142"/>
      <c r="BF268" s="142"/>
      <c r="BG268" s="142"/>
      <c r="BH268" s="142"/>
    </row>
    <row r="269" spans="1:60" outlineLevel="1">
      <c r="A269" s="145"/>
      <c r="B269" s="146"/>
      <c r="C269" s="170" t="s">
        <v>405</v>
      </c>
      <c r="D269" s="148"/>
      <c r="E269" s="149">
        <v>2</v>
      </c>
      <c r="F269" s="147"/>
      <c r="G269" s="147"/>
      <c r="H269" s="147"/>
      <c r="I269" s="147"/>
      <c r="J269" s="147"/>
      <c r="K269" s="147"/>
      <c r="L269" s="147"/>
      <c r="M269" s="147"/>
      <c r="N269" s="147"/>
      <c r="O269" s="147"/>
      <c r="P269" s="147"/>
      <c r="Q269" s="147"/>
      <c r="R269" s="147"/>
      <c r="S269" s="147"/>
      <c r="T269" s="147"/>
      <c r="U269" s="147"/>
      <c r="V269" s="147"/>
      <c r="W269" s="147"/>
      <c r="X269" s="147"/>
      <c r="Y269" s="142"/>
      <c r="Z269" s="142"/>
      <c r="AA269" s="142"/>
      <c r="AB269" s="142"/>
      <c r="AC269" s="142"/>
      <c r="AD269" s="142"/>
      <c r="AE269" s="142"/>
      <c r="AF269" s="142"/>
      <c r="AG269" s="142" t="s">
        <v>121</v>
      </c>
      <c r="AH269" s="142">
        <v>0</v>
      </c>
      <c r="AI269" s="142"/>
      <c r="AJ269" s="142"/>
      <c r="AK269" s="142"/>
      <c r="AL269" s="142"/>
      <c r="AM269" s="142"/>
      <c r="AN269" s="142"/>
      <c r="AO269" s="142"/>
      <c r="AP269" s="142"/>
      <c r="AQ269" s="142"/>
      <c r="AR269" s="142"/>
      <c r="AS269" s="142"/>
      <c r="AT269" s="142"/>
      <c r="AU269" s="142"/>
      <c r="AV269" s="142"/>
      <c r="AW269" s="142"/>
      <c r="AX269" s="142"/>
      <c r="AY269" s="142"/>
      <c r="AZ269" s="142"/>
      <c r="BA269" s="142"/>
      <c r="BB269" s="142"/>
      <c r="BC269" s="142"/>
      <c r="BD269" s="142"/>
      <c r="BE269" s="142"/>
      <c r="BF269" s="142"/>
      <c r="BG269" s="142"/>
      <c r="BH269" s="142"/>
    </row>
    <row r="270" spans="1:60" ht="14">
      <c r="A270" s="151" t="s">
        <v>111</v>
      </c>
      <c r="B270" s="152" t="s">
        <v>71</v>
      </c>
      <c r="C270" s="168" t="s">
        <v>72</v>
      </c>
      <c r="D270" s="153"/>
      <c r="E270" s="154"/>
      <c r="F270" s="155"/>
      <c r="G270" s="156">
        <f>SUMIF(AG271:AG272,"&lt;&gt;NOR",G271:G272)</f>
        <v>0</v>
      </c>
      <c r="H270" s="150"/>
      <c r="I270" s="150">
        <f>SUM(I271:I272)</f>
        <v>0</v>
      </c>
      <c r="J270" s="150"/>
      <c r="K270" s="150">
        <f>SUM(K271:K272)</f>
        <v>500774.40000000002</v>
      </c>
      <c r="L270" s="150"/>
      <c r="M270" s="150">
        <f>SUM(M271:M272)</f>
        <v>0</v>
      </c>
      <c r="N270" s="150"/>
      <c r="O270" s="150">
        <f>SUM(O271:O272)</f>
        <v>0</v>
      </c>
      <c r="P270" s="150"/>
      <c r="Q270" s="150">
        <f>SUM(Q271:Q272)</f>
        <v>637.55999999999995</v>
      </c>
      <c r="R270" s="150"/>
      <c r="S270" s="150"/>
      <c r="T270" s="150"/>
      <c r="U270" s="150"/>
      <c r="V270" s="150">
        <f>SUM(V271:V272)</f>
        <v>1152.53</v>
      </c>
      <c r="W270" s="150"/>
      <c r="X270" s="150"/>
      <c r="AG270" t="s">
        <v>112</v>
      </c>
    </row>
    <row r="271" spans="1:60" ht="36" outlineLevel="1">
      <c r="A271" s="157">
        <v>83</v>
      </c>
      <c r="B271" s="158" t="s">
        <v>408</v>
      </c>
      <c r="C271" s="169" t="s">
        <v>409</v>
      </c>
      <c r="D271" s="159" t="s">
        <v>142</v>
      </c>
      <c r="E271" s="160">
        <v>289.8</v>
      </c>
      <c r="F271" s="175"/>
      <c r="G271" s="161">
        <f>ROUND(E271*F271,2)</f>
        <v>0</v>
      </c>
      <c r="H271" s="147">
        <v>0</v>
      </c>
      <c r="I271" s="147">
        <f>ROUND(E271*H271,2)</f>
        <v>0</v>
      </c>
      <c r="J271" s="147">
        <v>1728</v>
      </c>
      <c r="K271" s="147">
        <f>ROUND(E271*J271,2)</f>
        <v>500774.40000000002</v>
      </c>
      <c r="L271" s="147">
        <v>21</v>
      </c>
      <c r="M271" s="147">
        <f>G271*(1+L271/100)</f>
        <v>0</v>
      </c>
      <c r="N271" s="147">
        <v>0</v>
      </c>
      <c r="O271" s="147">
        <f>ROUND(E271*N271,2)</f>
        <v>0</v>
      </c>
      <c r="P271" s="147">
        <v>2.2000000000000002</v>
      </c>
      <c r="Q271" s="147">
        <f>ROUND(E271*P271,2)</f>
        <v>637.55999999999995</v>
      </c>
      <c r="R271" s="147"/>
      <c r="S271" s="147" t="s">
        <v>131</v>
      </c>
      <c r="T271" s="147" t="s">
        <v>131</v>
      </c>
      <c r="U271" s="147">
        <v>3.9769999999999999</v>
      </c>
      <c r="V271" s="147">
        <f>ROUND(E271*U271,2)</f>
        <v>1152.53</v>
      </c>
      <c r="W271" s="147"/>
      <c r="X271" s="147" t="s">
        <v>118</v>
      </c>
      <c r="Y271" s="142"/>
      <c r="Z271" s="142"/>
      <c r="AA271" s="142"/>
      <c r="AB271" s="142"/>
      <c r="AC271" s="142"/>
      <c r="AD271" s="142"/>
      <c r="AE271" s="142"/>
      <c r="AF271" s="142"/>
      <c r="AG271" s="142" t="s">
        <v>119</v>
      </c>
      <c r="AH271" s="142"/>
      <c r="AI271" s="142"/>
      <c r="AJ271" s="142"/>
      <c r="AK271" s="142"/>
      <c r="AL271" s="142"/>
      <c r="AM271" s="142"/>
      <c r="AN271" s="142"/>
      <c r="AO271" s="142"/>
      <c r="AP271" s="142"/>
      <c r="AQ271" s="142"/>
      <c r="AR271" s="142"/>
      <c r="AS271" s="142"/>
      <c r="AT271" s="142"/>
      <c r="AU271" s="142"/>
      <c r="AV271" s="142"/>
      <c r="AW271" s="142"/>
      <c r="AX271" s="142"/>
      <c r="AY271" s="142"/>
      <c r="AZ271" s="142"/>
      <c r="BA271" s="142"/>
      <c r="BB271" s="142"/>
      <c r="BC271" s="142"/>
      <c r="BD271" s="142"/>
      <c r="BE271" s="142"/>
      <c r="BF271" s="142"/>
      <c r="BG271" s="142"/>
      <c r="BH271" s="142"/>
    </row>
    <row r="272" spans="1:60" outlineLevel="1">
      <c r="A272" s="145"/>
      <c r="B272" s="146"/>
      <c r="C272" s="170" t="s">
        <v>410</v>
      </c>
      <c r="D272" s="148"/>
      <c r="E272" s="149">
        <v>289.8</v>
      </c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  <c r="X272" s="147"/>
      <c r="Y272" s="142"/>
      <c r="Z272" s="142"/>
      <c r="AA272" s="142"/>
      <c r="AB272" s="142"/>
      <c r="AC272" s="142"/>
      <c r="AD272" s="142"/>
      <c r="AE272" s="142"/>
      <c r="AF272" s="142"/>
      <c r="AG272" s="142" t="s">
        <v>121</v>
      </c>
      <c r="AH272" s="142">
        <v>0</v>
      </c>
      <c r="AI272" s="142"/>
      <c r="AJ272" s="142"/>
      <c r="AK272" s="142"/>
      <c r="AL272" s="142"/>
      <c r="AM272" s="142"/>
      <c r="AN272" s="142"/>
      <c r="AO272" s="142"/>
      <c r="AP272" s="142"/>
      <c r="AQ272" s="142"/>
      <c r="AR272" s="142"/>
      <c r="AS272" s="142"/>
      <c r="AT272" s="142"/>
      <c r="AU272" s="142"/>
      <c r="AV272" s="142"/>
      <c r="AW272" s="142"/>
      <c r="AX272" s="142"/>
      <c r="AY272" s="142"/>
      <c r="AZ272" s="142"/>
      <c r="BA272" s="142"/>
      <c r="BB272" s="142"/>
      <c r="BC272" s="142"/>
      <c r="BD272" s="142"/>
      <c r="BE272" s="142"/>
      <c r="BF272" s="142"/>
      <c r="BG272" s="142"/>
      <c r="BH272" s="142"/>
    </row>
    <row r="273" spans="1:60" ht="14">
      <c r="A273" s="151" t="s">
        <v>111</v>
      </c>
      <c r="B273" s="152" t="s">
        <v>73</v>
      </c>
      <c r="C273" s="168" t="s">
        <v>74</v>
      </c>
      <c r="D273" s="153"/>
      <c r="E273" s="154"/>
      <c r="F273" s="155"/>
      <c r="G273" s="156">
        <f>SUMIF(AG274:AG275,"&lt;&gt;NOR",G274:G275)</f>
        <v>0</v>
      </c>
      <c r="H273" s="150"/>
      <c r="I273" s="150">
        <f>SUM(I274:I275)</f>
        <v>0</v>
      </c>
      <c r="J273" s="150"/>
      <c r="K273" s="150">
        <f>SUM(K274:K275)</f>
        <v>251111.18</v>
      </c>
      <c r="L273" s="150"/>
      <c r="M273" s="150">
        <f>SUM(M274:M275)</f>
        <v>0</v>
      </c>
      <c r="N273" s="150"/>
      <c r="O273" s="150">
        <f>SUM(O274:O275)</f>
        <v>0</v>
      </c>
      <c r="P273" s="150"/>
      <c r="Q273" s="150">
        <f>SUM(Q274:Q275)</f>
        <v>0</v>
      </c>
      <c r="R273" s="150"/>
      <c r="S273" s="150"/>
      <c r="T273" s="150"/>
      <c r="U273" s="150"/>
      <c r="V273" s="150">
        <f>SUM(V274:V275)</f>
        <v>67.19</v>
      </c>
      <c r="W273" s="150"/>
      <c r="X273" s="150"/>
      <c r="AG273" t="s">
        <v>112</v>
      </c>
    </row>
    <row r="274" spans="1:60" ht="24" outlineLevel="1">
      <c r="A274" s="157">
        <v>84</v>
      </c>
      <c r="B274" s="158" t="s">
        <v>411</v>
      </c>
      <c r="C274" s="169" t="s">
        <v>412</v>
      </c>
      <c r="D274" s="159" t="s">
        <v>193</v>
      </c>
      <c r="E274" s="160">
        <v>4199.1836700000003</v>
      </c>
      <c r="F274" s="175"/>
      <c r="G274" s="161">
        <f>ROUND(E274*F274,2)</f>
        <v>0</v>
      </c>
      <c r="H274" s="147">
        <v>0</v>
      </c>
      <c r="I274" s="147">
        <f>ROUND(E274*H274,2)</f>
        <v>0</v>
      </c>
      <c r="J274" s="147">
        <v>59.8</v>
      </c>
      <c r="K274" s="147">
        <f>ROUND(E274*J274,2)</f>
        <v>251111.18</v>
      </c>
      <c r="L274" s="147">
        <v>21</v>
      </c>
      <c r="M274" s="147">
        <f>G274*(1+L274/100)</f>
        <v>0</v>
      </c>
      <c r="N274" s="147">
        <v>0</v>
      </c>
      <c r="O274" s="147">
        <f>ROUND(E274*N274,2)</f>
        <v>0</v>
      </c>
      <c r="P274" s="147">
        <v>0</v>
      </c>
      <c r="Q274" s="147">
        <f>ROUND(E274*P274,2)</f>
        <v>0</v>
      </c>
      <c r="R274" s="147"/>
      <c r="S274" s="147" t="s">
        <v>131</v>
      </c>
      <c r="T274" s="147" t="s">
        <v>131</v>
      </c>
      <c r="U274" s="147">
        <v>1.6E-2</v>
      </c>
      <c r="V274" s="147">
        <f>ROUND(E274*U274,2)</f>
        <v>67.19</v>
      </c>
      <c r="W274" s="147"/>
      <c r="X274" s="147" t="s">
        <v>118</v>
      </c>
      <c r="Y274" s="142"/>
      <c r="Z274" s="142"/>
      <c r="AA274" s="142"/>
      <c r="AB274" s="142"/>
      <c r="AC274" s="142"/>
      <c r="AD274" s="142"/>
      <c r="AE274" s="142"/>
      <c r="AF274" s="142"/>
      <c r="AG274" s="142" t="s">
        <v>119</v>
      </c>
      <c r="AH274" s="142"/>
      <c r="AI274" s="142"/>
      <c r="AJ274" s="142"/>
      <c r="AK274" s="142"/>
      <c r="AL274" s="142"/>
      <c r="AM274" s="142"/>
      <c r="AN274" s="142"/>
      <c r="AO274" s="142"/>
      <c r="AP274" s="142"/>
      <c r="AQ274" s="142"/>
      <c r="AR274" s="142"/>
      <c r="AS274" s="142"/>
      <c r="AT274" s="142"/>
      <c r="AU274" s="142"/>
      <c r="AV274" s="142"/>
      <c r="AW274" s="142"/>
      <c r="AX274" s="142"/>
      <c r="AY274" s="142"/>
      <c r="AZ274" s="142"/>
      <c r="BA274" s="142"/>
      <c r="BB274" s="142"/>
      <c r="BC274" s="142"/>
      <c r="BD274" s="142"/>
      <c r="BE274" s="142"/>
      <c r="BF274" s="142"/>
      <c r="BG274" s="142"/>
      <c r="BH274" s="142"/>
    </row>
    <row r="275" spans="1:60" outlineLevel="1">
      <c r="A275" s="145"/>
      <c r="B275" s="146"/>
      <c r="C275" s="248" t="s">
        <v>413</v>
      </c>
      <c r="D275" s="249"/>
      <c r="E275" s="249"/>
      <c r="F275" s="249"/>
      <c r="G275" s="249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  <c r="X275" s="147"/>
      <c r="Y275" s="142"/>
      <c r="Z275" s="142"/>
      <c r="AA275" s="142"/>
      <c r="AB275" s="142"/>
      <c r="AC275" s="142"/>
      <c r="AD275" s="142"/>
      <c r="AE275" s="142"/>
      <c r="AF275" s="142"/>
      <c r="AG275" s="142" t="s">
        <v>133</v>
      </c>
      <c r="AH275" s="142"/>
      <c r="AI275" s="142"/>
      <c r="AJ275" s="142"/>
      <c r="AK275" s="142"/>
      <c r="AL275" s="142"/>
      <c r="AM275" s="142"/>
      <c r="AN275" s="142"/>
      <c r="AO275" s="142"/>
      <c r="AP275" s="142"/>
      <c r="AQ275" s="142"/>
      <c r="AR275" s="142"/>
      <c r="AS275" s="142"/>
      <c r="AT275" s="142"/>
      <c r="AU275" s="142"/>
      <c r="AV275" s="142"/>
      <c r="AW275" s="142"/>
      <c r="AX275" s="142"/>
      <c r="AY275" s="142"/>
      <c r="AZ275" s="142"/>
      <c r="BA275" s="142"/>
      <c r="BB275" s="142"/>
      <c r="BC275" s="142"/>
      <c r="BD275" s="142"/>
      <c r="BE275" s="142"/>
      <c r="BF275" s="142"/>
      <c r="BG275" s="142"/>
      <c r="BH275" s="142"/>
    </row>
    <row r="276" spans="1:60" ht="14">
      <c r="A276" s="151" t="s">
        <v>111</v>
      </c>
      <c r="B276" s="152" t="s">
        <v>75</v>
      </c>
      <c r="C276" s="168" t="s">
        <v>76</v>
      </c>
      <c r="D276" s="153"/>
      <c r="E276" s="154"/>
      <c r="F276" s="155"/>
      <c r="G276" s="156">
        <f>SUMIF(AG277:AG295,"&lt;&gt;NOR",G277:G295)</f>
        <v>0</v>
      </c>
      <c r="H276" s="150"/>
      <c r="I276" s="150">
        <f>SUM(I277:I295)</f>
        <v>0</v>
      </c>
      <c r="J276" s="150"/>
      <c r="K276" s="150">
        <f>SUM(K277:K295)</f>
        <v>250500</v>
      </c>
      <c r="L276" s="150"/>
      <c r="M276" s="150">
        <f>SUM(M277:M295)</f>
        <v>0</v>
      </c>
      <c r="N276" s="150"/>
      <c r="O276" s="150">
        <f>SUM(O277:O295)</f>
        <v>0</v>
      </c>
      <c r="P276" s="150"/>
      <c r="Q276" s="150">
        <f>SUM(Q277:Q295)</f>
        <v>0</v>
      </c>
      <c r="R276" s="150"/>
      <c r="S276" s="150"/>
      <c r="T276" s="150"/>
      <c r="U276" s="150"/>
      <c r="V276" s="150">
        <f>SUM(V277:V295)</f>
        <v>0</v>
      </c>
      <c r="W276" s="150"/>
      <c r="X276" s="150"/>
      <c r="AG276" t="s">
        <v>112</v>
      </c>
    </row>
    <row r="277" spans="1:60" outlineLevel="1">
      <c r="A277" s="157">
        <v>85</v>
      </c>
      <c r="B277" s="158" t="s">
        <v>414</v>
      </c>
      <c r="C277" s="169" t="s">
        <v>415</v>
      </c>
      <c r="D277" s="159" t="s">
        <v>416</v>
      </c>
      <c r="E277" s="160">
        <v>1</v>
      </c>
      <c r="F277" s="175"/>
      <c r="G277" s="161">
        <f>ROUND(E277*F277,2)</f>
        <v>0</v>
      </c>
      <c r="H277" s="147">
        <v>0</v>
      </c>
      <c r="I277" s="147">
        <f>ROUND(E277*H277,2)</f>
        <v>0</v>
      </c>
      <c r="J277" s="147">
        <v>18000</v>
      </c>
      <c r="K277" s="147">
        <f>ROUND(E277*J277,2)</f>
        <v>18000</v>
      </c>
      <c r="L277" s="147">
        <v>21</v>
      </c>
      <c r="M277" s="147">
        <f>G277*(1+L277/100)</f>
        <v>0</v>
      </c>
      <c r="N277" s="147">
        <v>0</v>
      </c>
      <c r="O277" s="147">
        <f>ROUND(E277*N277,2)</f>
        <v>0</v>
      </c>
      <c r="P277" s="147">
        <v>0</v>
      </c>
      <c r="Q277" s="147">
        <f>ROUND(E277*P277,2)</f>
        <v>0</v>
      </c>
      <c r="R277" s="147"/>
      <c r="S277" s="147" t="s">
        <v>131</v>
      </c>
      <c r="T277" s="147" t="s">
        <v>117</v>
      </c>
      <c r="U277" s="147">
        <v>0</v>
      </c>
      <c r="V277" s="147">
        <f>ROUND(E277*U277,2)</f>
        <v>0</v>
      </c>
      <c r="W277" s="147"/>
      <c r="X277" s="147" t="s">
        <v>417</v>
      </c>
      <c r="Y277" s="142"/>
      <c r="Z277" s="142"/>
      <c r="AA277" s="142"/>
      <c r="AB277" s="142"/>
      <c r="AC277" s="142"/>
      <c r="AD277" s="142"/>
      <c r="AE277" s="142"/>
      <c r="AF277" s="142"/>
      <c r="AG277" s="142" t="s">
        <v>418</v>
      </c>
      <c r="AH277" s="142"/>
      <c r="AI277" s="142"/>
      <c r="AJ277" s="142"/>
      <c r="AK277" s="142"/>
      <c r="AL277" s="142"/>
      <c r="AM277" s="142"/>
      <c r="AN277" s="142"/>
      <c r="AO277" s="142"/>
      <c r="AP277" s="142"/>
      <c r="AQ277" s="142"/>
      <c r="AR277" s="142"/>
      <c r="AS277" s="142"/>
      <c r="AT277" s="142"/>
      <c r="AU277" s="142"/>
      <c r="AV277" s="142"/>
      <c r="AW277" s="142"/>
      <c r="AX277" s="142"/>
      <c r="AY277" s="142"/>
      <c r="AZ277" s="142"/>
      <c r="BA277" s="142"/>
      <c r="BB277" s="142"/>
      <c r="BC277" s="142"/>
      <c r="BD277" s="142"/>
      <c r="BE277" s="142"/>
      <c r="BF277" s="142"/>
      <c r="BG277" s="142"/>
      <c r="BH277" s="142"/>
    </row>
    <row r="278" spans="1:60" outlineLevel="1">
      <c r="A278" s="145"/>
      <c r="B278" s="146"/>
      <c r="C278" s="248" t="s">
        <v>419</v>
      </c>
      <c r="D278" s="249"/>
      <c r="E278" s="249"/>
      <c r="F278" s="249"/>
      <c r="G278" s="249"/>
      <c r="H278" s="147"/>
      <c r="I278" s="147"/>
      <c r="J278" s="147"/>
      <c r="K278" s="147"/>
      <c r="L278" s="147"/>
      <c r="M278" s="147"/>
      <c r="N278" s="147"/>
      <c r="O278" s="147"/>
      <c r="P278" s="147"/>
      <c r="Q278" s="147"/>
      <c r="R278" s="147"/>
      <c r="S278" s="147"/>
      <c r="T278" s="147"/>
      <c r="U278" s="147"/>
      <c r="V278" s="147"/>
      <c r="W278" s="147"/>
      <c r="X278" s="147"/>
      <c r="Y278" s="142"/>
      <c r="Z278" s="142"/>
      <c r="AA278" s="142"/>
      <c r="AB278" s="142"/>
      <c r="AC278" s="142"/>
      <c r="AD278" s="142"/>
      <c r="AE278" s="142"/>
      <c r="AF278" s="142"/>
      <c r="AG278" s="142" t="s">
        <v>133</v>
      </c>
      <c r="AH278" s="142"/>
      <c r="AI278" s="142"/>
      <c r="AJ278" s="142"/>
      <c r="AK278" s="142"/>
      <c r="AL278" s="142"/>
      <c r="AM278" s="142"/>
      <c r="AN278" s="142"/>
      <c r="AO278" s="142"/>
      <c r="AP278" s="142"/>
      <c r="AQ278" s="142"/>
      <c r="AR278" s="142"/>
      <c r="AS278" s="142"/>
      <c r="AT278" s="142"/>
      <c r="AU278" s="142"/>
      <c r="AV278" s="142"/>
      <c r="AW278" s="142"/>
      <c r="AX278" s="142"/>
      <c r="AY278" s="142"/>
      <c r="AZ278" s="142"/>
      <c r="BA278" s="142"/>
      <c r="BB278" s="142"/>
      <c r="BC278" s="142"/>
      <c r="BD278" s="142"/>
      <c r="BE278" s="142"/>
      <c r="BF278" s="142"/>
      <c r="BG278" s="142"/>
      <c r="BH278" s="142"/>
    </row>
    <row r="279" spans="1:60" ht="24" outlineLevel="1">
      <c r="A279" s="145"/>
      <c r="B279" s="146"/>
      <c r="C279" s="239" t="s">
        <v>420</v>
      </c>
      <c r="D279" s="240"/>
      <c r="E279" s="240"/>
      <c r="F279" s="240"/>
      <c r="G279" s="240"/>
      <c r="H279" s="147"/>
      <c r="I279" s="147"/>
      <c r="J279" s="147"/>
      <c r="K279" s="147"/>
      <c r="L279" s="147"/>
      <c r="M279" s="147"/>
      <c r="N279" s="147"/>
      <c r="O279" s="147"/>
      <c r="P279" s="147"/>
      <c r="Q279" s="147"/>
      <c r="R279" s="147"/>
      <c r="S279" s="147"/>
      <c r="T279" s="147"/>
      <c r="U279" s="147"/>
      <c r="V279" s="147"/>
      <c r="W279" s="147"/>
      <c r="X279" s="147"/>
      <c r="Y279" s="142"/>
      <c r="Z279" s="142"/>
      <c r="AA279" s="142"/>
      <c r="AB279" s="142"/>
      <c r="AC279" s="142"/>
      <c r="AD279" s="142"/>
      <c r="AE279" s="142"/>
      <c r="AF279" s="142"/>
      <c r="AG279" s="142" t="s">
        <v>133</v>
      </c>
      <c r="AH279" s="142"/>
      <c r="AI279" s="142"/>
      <c r="AJ279" s="142"/>
      <c r="AK279" s="142"/>
      <c r="AL279" s="142"/>
      <c r="AM279" s="142"/>
      <c r="AN279" s="142"/>
      <c r="AO279" s="142"/>
      <c r="AP279" s="142"/>
      <c r="AQ279" s="142"/>
      <c r="AR279" s="142"/>
      <c r="AS279" s="142"/>
      <c r="AT279" s="142"/>
      <c r="AU279" s="142"/>
      <c r="AV279" s="142"/>
      <c r="AW279" s="142"/>
      <c r="AX279" s="142"/>
      <c r="AY279" s="142"/>
      <c r="AZ279" s="142"/>
      <c r="BA279" s="162" t="str">
        <f>C279</f>
        <v>Vyhotovení protokolu o vytyčení stavby se seznamem souřadnic vytyčených bodů a jejich polohopisnými (S-JTSK) a výškopisnými (Bpv) hodnotami.</v>
      </c>
      <c r="BB279" s="142"/>
      <c r="BC279" s="142"/>
      <c r="BD279" s="142"/>
      <c r="BE279" s="142"/>
      <c r="BF279" s="142"/>
      <c r="BG279" s="142"/>
      <c r="BH279" s="142"/>
    </row>
    <row r="280" spans="1:60" outlineLevel="1">
      <c r="A280" s="157">
        <v>86</v>
      </c>
      <c r="B280" s="158" t="s">
        <v>421</v>
      </c>
      <c r="C280" s="169" t="s">
        <v>422</v>
      </c>
      <c r="D280" s="159" t="s">
        <v>416</v>
      </c>
      <c r="E280" s="160">
        <v>1</v>
      </c>
      <c r="F280" s="175"/>
      <c r="G280" s="161">
        <f>ROUND(E280*F280,2)</f>
        <v>0</v>
      </c>
      <c r="H280" s="147">
        <v>0</v>
      </c>
      <c r="I280" s="147">
        <f>ROUND(E280*H280,2)</f>
        <v>0</v>
      </c>
      <c r="J280" s="147">
        <v>9000</v>
      </c>
      <c r="K280" s="147">
        <f>ROUND(E280*J280,2)</f>
        <v>9000</v>
      </c>
      <c r="L280" s="147">
        <v>21</v>
      </c>
      <c r="M280" s="147">
        <f>G280*(1+L280/100)</f>
        <v>0</v>
      </c>
      <c r="N280" s="147">
        <v>0</v>
      </c>
      <c r="O280" s="147">
        <f>ROUND(E280*N280,2)</f>
        <v>0</v>
      </c>
      <c r="P280" s="147">
        <v>0</v>
      </c>
      <c r="Q280" s="147">
        <f>ROUND(E280*P280,2)</f>
        <v>0</v>
      </c>
      <c r="R280" s="147"/>
      <c r="S280" s="147" t="s">
        <v>131</v>
      </c>
      <c r="T280" s="147" t="s">
        <v>117</v>
      </c>
      <c r="U280" s="147">
        <v>0</v>
      </c>
      <c r="V280" s="147">
        <f>ROUND(E280*U280,2)</f>
        <v>0</v>
      </c>
      <c r="W280" s="147"/>
      <c r="X280" s="147" t="s">
        <v>417</v>
      </c>
      <c r="Y280" s="142"/>
      <c r="Z280" s="142"/>
      <c r="AA280" s="142"/>
      <c r="AB280" s="142"/>
      <c r="AC280" s="142"/>
      <c r="AD280" s="142"/>
      <c r="AE280" s="142"/>
      <c r="AF280" s="142"/>
      <c r="AG280" s="142" t="s">
        <v>418</v>
      </c>
      <c r="AH280" s="142"/>
      <c r="AI280" s="142"/>
      <c r="AJ280" s="142"/>
      <c r="AK280" s="142"/>
      <c r="AL280" s="142"/>
      <c r="AM280" s="142"/>
      <c r="AN280" s="142"/>
      <c r="AO280" s="142"/>
      <c r="AP280" s="142"/>
      <c r="AQ280" s="142"/>
      <c r="AR280" s="142"/>
      <c r="AS280" s="142"/>
      <c r="AT280" s="142"/>
      <c r="AU280" s="142"/>
      <c r="AV280" s="142"/>
      <c r="AW280" s="142"/>
      <c r="AX280" s="142"/>
      <c r="AY280" s="142"/>
      <c r="AZ280" s="142"/>
      <c r="BA280" s="142"/>
      <c r="BB280" s="142"/>
      <c r="BC280" s="142"/>
      <c r="BD280" s="142"/>
      <c r="BE280" s="142"/>
      <c r="BF280" s="142"/>
      <c r="BG280" s="142"/>
      <c r="BH280" s="142"/>
    </row>
    <row r="281" spans="1:60" outlineLevel="1">
      <c r="A281" s="145"/>
      <c r="B281" s="146"/>
      <c r="C281" s="248" t="s">
        <v>423</v>
      </c>
      <c r="D281" s="249"/>
      <c r="E281" s="249"/>
      <c r="F281" s="249"/>
      <c r="G281" s="249"/>
      <c r="H281" s="147"/>
      <c r="I281" s="147"/>
      <c r="J281" s="147"/>
      <c r="K281" s="147"/>
      <c r="L281" s="147"/>
      <c r="M281" s="147"/>
      <c r="N281" s="147"/>
      <c r="O281" s="147"/>
      <c r="P281" s="147"/>
      <c r="Q281" s="147"/>
      <c r="R281" s="147"/>
      <c r="S281" s="147"/>
      <c r="T281" s="147"/>
      <c r="U281" s="147"/>
      <c r="V281" s="147"/>
      <c r="W281" s="147"/>
      <c r="X281" s="147"/>
      <c r="Y281" s="142"/>
      <c r="Z281" s="142"/>
      <c r="AA281" s="142"/>
      <c r="AB281" s="142"/>
      <c r="AC281" s="142"/>
      <c r="AD281" s="142"/>
      <c r="AE281" s="142"/>
      <c r="AF281" s="142"/>
      <c r="AG281" s="142" t="s">
        <v>133</v>
      </c>
      <c r="AH281" s="142"/>
      <c r="AI281" s="142"/>
      <c r="AJ281" s="142"/>
      <c r="AK281" s="142"/>
      <c r="AL281" s="142"/>
      <c r="AM281" s="142"/>
      <c r="AN281" s="142"/>
      <c r="AO281" s="142"/>
      <c r="AP281" s="142"/>
      <c r="AQ281" s="142"/>
      <c r="AR281" s="142"/>
      <c r="AS281" s="142"/>
      <c r="AT281" s="142"/>
      <c r="AU281" s="142"/>
      <c r="AV281" s="142"/>
      <c r="AW281" s="142"/>
      <c r="AX281" s="142"/>
      <c r="AY281" s="142"/>
      <c r="AZ281" s="142"/>
      <c r="BA281" s="162" t="str">
        <f>C281</f>
        <v>Zaměření a vytýčení stávajících inženýrských sítí v místě stavby z hlediska jejich ochrany při provádění stavby.</v>
      </c>
      <c r="BB281" s="142"/>
      <c r="BC281" s="142"/>
      <c r="BD281" s="142"/>
      <c r="BE281" s="142"/>
      <c r="BF281" s="142"/>
      <c r="BG281" s="142"/>
      <c r="BH281" s="142"/>
    </row>
    <row r="282" spans="1:60" outlineLevel="1">
      <c r="A282" s="157">
        <v>87</v>
      </c>
      <c r="B282" s="158" t="s">
        <v>424</v>
      </c>
      <c r="C282" s="169" t="s">
        <v>425</v>
      </c>
      <c r="D282" s="159" t="s">
        <v>416</v>
      </c>
      <c r="E282" s="160">
        <v>1</v>
      </c>
      <c r="F282" s="175"/>
      <c r="G282" s="161">
        <f>ROUND(E282*F282,2)</f>
        <v>0</v>
      </c>
      <c r="H282" s="147">
        <v>0</v>
      </c>
      <c r="I282" s="147">
        <f>ROUND(E282*H282,2)</f>
        <v>0</v>
      </c>
      <c r="J282" s="147">
        <v>25000</v>
      </c>
      <c r="K282" s="147">
        <f>ROUND(E282*J282,2)</f>
        <v>25000</v>
      </c>
      <c r="L282" s="147">
        <v>21</v>
      </c>
      <c r="M282" s="147">
        <f>G282*(1+L282/100)</f>
        <v>0</v>
      </c>
      <c r="N282" s="147">
        <v>0</v>
      </c>
      <c r="O282" s="147">
        <f>ROUND(E282*N282,2)</f>
        <v>0</v>
      </c>
      <c r="P282" s="147">
        <v>0</v>
      </c>
      <c r="Q282" s="147">
        <f>ROUND(E282*P282,2)</f>
        <v>0</v>
      </c>
      <c r="R282" s="147"/>
      <c r="S282" s="147" t="s">
        <v>131</v>
      </c>
      <c r="T282" s="147" t="s">
        <v>117</v>
      </c>
      <c r="U282" s="147">
        <v>0</v>
      </c>
      <c r="V282" s="147">
        <f>ROUND(E282*U282,2)</f>
        <v>0</v>
      </c>
      <c r="W282" s="147"/>
      <c r="X282" s="147" t="s">
        <v>417</v>
      </c>
      <c r="Y282" s="142"/>
      <c r="Z282" s="142"/>
      <c r="AA282" s="142"/>
      <c r="AB282" s="142"/>
      <c r="AC282" s="142"/>
      <c r="AD282" s="142"/>
      <c r="AE282" s="142"/>
      <c r="AF282" s="142"/>
      <c r="AG282" s="142" t="s">
        <v>418</v>
      </c>
      <c r="AH282" s="142"/>
      <c r="AI282" s="142"/>
      <c r="AJ282" s="142"/>
      <c r="AK282" s="142"/>
      <c r="AL282" s="142"/>
      <c r="AM282" s="142"/>
      <c r="AN282" s="142"/>
      <c r="AO282" s="142"/>
      <c r="AP282" s="142"/>
      <c r="AQ282" s="142"/>
      <c r="AR282" s="142"/>
      <c r="AS282" s="142"/>
      <c r="AT282" s="142"/>
      <c r="AU282" s="142"/>
      <c r="AV282" s="142"/>
      <c r="AW282" s="142"/>
      <c r="AX282" s="142"/>
      <c r="AY282" s="142"/>
      <c r="AZ282" s="142"/>
      <c r="BA282" s="142"/>
      <c r="BB282" s="142"/>
      <c r="BC282" s="142"/>
      <c r="BD282" s="142"/>
      <c r="BE282" s="142"/>
      <c r="BF282" s="142"/>
      <c r="BG282" s="142"/>
      <c r="BH282" s="142"/>
    </row>
    <row r="283" spans="1:60" outlineLevel="1">
      <c r="A283" s="145"/>
      <c r="B283" s="146"/>
      <c r="C283" s="248" t="s">
        <v>426</v>
      </c>
      <c r="D283" s="249"/>
      <c r="E283" s="249"/>
      <c r="F283" s="249"/>
      <c r="G283" s="249"/>
      <c r="H283" s="147"/>
      <c r="I283" s="147"/>
      <c r="J283" s="147"/>
      <c r="K283" s="147"/>
      <c r="L283" s="147"/>
      <c r="M283" s="147"/>
      <c r="N283" s="147"/>
      <c r="O283" s="147"/>
      <c r="P283" s="147"/>
      <c r="Q283" s="147"/>
      <c r="R283" s="147"/>
      <c r="S283" s="147"/>
      <c r="T283" s="147"/>
      <c r="U283" s="147"/>
      <c r="V283" s="147"/>
      <c r="W283" s="147"/>
      <c r="X283" s="147"/>
      <c r="Y283" s="142"/>
      <c r="Z283" s="142"/>
      <c r="AA283" s="142"/>
      <c r="AB283" s="142"/>
      <c r="AC283" s="142"/>
      <c r="AD283" s="142"/>
      <c r="AE283" s="142"/>
      <c r="AF283" s="142"/>
      <c r="AG283" s="142" t="s">
        <v>133</v>
      </c>
      <c r="AH283" s="142"/>
      <c r="AI283" s="142"/>
      <c r="AJ283" s="142"/>
      <c r="AK283" s="142"/>
      <c r="AL283" s="142"/>
      <c r="AM283" s="142"/>
      <c r="AN283" s="142"/>
      <c r="AO283" s="142"/>
      <c r="AP283" s="142"/>
      <c r="AQ283" s="142"/>
      <c r="AR283" s="142"/>
      <c r="AS283" s="142"/>
      <c r="AT283" s="142"/>
      <c r="AU283" s="142"/>
      <c r="AV283" s="142"/>
      <c r="AW283" s="142"/>
      <c r="AX283" s="142"/>
      <c r="AY283" s="142"/>
      <c r="AZ283" s="142"/>
      <c r="BA283" s="142"/>
      <c r="BB283" s="142"/>
      <c r="BC283" s="142"/>
      <c r="BD283" s="142"/>
      <c r="BE283" s="142"/>
      <c r="BF283" s="142"/>
      <c r="BG283" s="142"/>
      <c r="BH283" s="142"/>
    </row>
    <row r="284" spans="1:60" outlineLevel="1">
      <c r="A284" s="157">
        <v>88</v>
      </c>
      <c r="B284" s="158" t="s">
        <v>427</v>
      </c>
      <c r="C284" s="169" t="s">
        <v>428</v>
      </c>
      <c r="D284" s="159" t="s">
        <v>416</v>
      </c>
      <c r="E284" s="160">
        <v>1</v>
      </c>
      <c r="F284" s="175"/>
      <c r="G284" s="161">
        <f>ROUND(E284*F284,2)</f>
        <v>0</v>
      </c>
      <c r="H284" s="147">
        <v>0</v>
      </c>
      <c r="I284" s="147">
        <f>ROUND(E284*H284,2)</f>
        <v>0</v>
      </c>
      <c r="J284" s="147">
        <v>5000</v>
      </c>
      <c r="K284" s="147">
        <f>ROUND(E284*J284,2)</f>
        <v>5000</v>
      </c>
      <c r="L284" s="147">
        <v>21</v>
      </c>
      <c r="M284" s="147">
        <f>G284*(1+L284/100)</f>
        <v>0</v>
      </c>
      <c r="N284" s="147">
        <v>0</v>
      </c>
      <c r="O284" s="147">
        <f>ROUND(E284*N284,2)</f>
        <v>0</v>
      </c>
      <c r="P284" s="147">
        <v>0</v>
      </c>
      <c r="Q284" s="147">
        <f>ROUND(E284*P284,2)</f>
        <v>0</v>
      </c>
      <c r="R284" s="147"/>
      <c r="S284" s="147" t="s">
        <v>131</v>
      </c>
      <c r="T284" s="147" t="s">
        <v>117</v>
      </c>
      <c r="U284" s="147">
        <v>0</v>
      </c>
      <c r="V284" s="147">
        <f>ROUND(E284*U284,2)</f>
        <v>0</v>
      </c>
      <c r="W284" s="147"/>
      <c r="X284" s="147" t="s">
        <v>417</v>
      </c>
      <c r="Y284" s="142"/>
      <c r="Z284" s="142"/>
      <c r="AA284" s="142"/>
      <c r="AB284" s="142"/>
      <c r="AC284" s="142"/>
      <c r="AD284" s="142"/>
      <c r="AE284" s="142"/>
      <c r="AF284" s="142"/>
      <c r="AG284" s="142" t="s">
        <v>418</v>
      </c>
      <c r="AH284" s="142"/>
      <c r="AI284" s="142"/>
      <c r="AJ284" s="142"/>
      <c r="AK284" s="142"/>
      <c r="AL284" s="142"/>
      <c r="AM284" s="142"/>
      <c r="AN284" s="142"/>
      <c r="AO284" s="142"/>
      <c r="AP284" s="142"/>
      <c r="AQ284" s="142"/>
      <c r="AR284" s="142"/>
      <c r="AS284" s="142"/>
      <c r="AT284" s="142"/>
      <c r="AU284" s="142"/>
      <c r="AV284" s="142"/>
      <c r="AW284" s="142"/>
      <c r="AX284" s="142"/>
      <c r="AY284" s="142"/>
      <c r="AZ284" s="142"/>
      <c r="BA284" s="142"/>
      <c r="BB284" s="142"/>
      <c r="BC284" s="142"/>
      <c r="BD284" s="142"/>
      <c r="BE284" s="142"/>
      <c r="BF284" s="142"/>
      <c r="BG284" s="142"/>
      <c r="BH284" s="142"/>
    </row>
    <row r="285" spans="1:60" ht="24" outlineLevel="1">
      <c r="A285" s="145"/>
      <c r="B285" s="146"/>
      <c r="C285" s="248" t="s">
        <v>429</v>
      </c>
      <c r="D285" s="249"/>
      <c r="E285" s="249"/>
      <c r="F285" s="249"/>
      <c r="G285" s="249"/>
      <c r="H285" s="147"/>
      <c r="I285" s="147"/>
      <c r="J285" s="147"/>
      <c r="K285" s="147"/>
      <c r="L285" s="147"/>
      <c r="M285" s="147"/>
      <c r="N285" s="147"/>
      <c r="O285" s="147"/>
      <c r="P285" s="147"/>
      <c r="Q285" s="147"/>
      <c r="R285" s="147"/>
      <c r="S285" s="147"/>
      <c r="T285" s="147"/>
      <c r="U285" s="147"/>
      <c r="V285" s="147"/>
      <c r="W285" s="147"/>
      <c r="X285" s="147"/>
      <c r="Y285" s="142"/>
      <c r="Z285" s="142"/>
      <c r="AA285" s="142"/>
      <c r="AB285" s="142"/>
      <c r="AC285" s="142"/>
      <c r="AD285" s="142"/>
      <c r="AE285" s="142"/>
      <c r="AF285" s="142"/>
      <c r="AG285" s="142" t="s">
        <v>133</v>
      </c>
      <c r="AH285" s="142"/>
      <c r="AI285" s="142"/>
      <c r="AJ285" s="142"/>
      <c r="AK285" s="142"/>
      <c r="AL285" s="142"/>
      <c r="AM285" s="142"/>
      <c r="AN285" s="142"/>
      <c r="AO285" s="142"/>
      <c r="AP285" s="142"/>
      <c r="AQ285" s="142"/>
      <c r="AR285" s="142"/>
      <c r="AS285" s="142"/>
      <c r="AT285" s="142"/>
      <c r="AU285" s="142"/>
      <c r="AV285" s="142"/>
      <c r="AW285" s="142"/>
      <c r="AX285" s="142"/>
      <c r="AY285" s="142"/>
      <c r="AZ285" s="142"/>
      <c r="BA285" s="162" t="str">
        <f>C285</f>
        <v>Náklady na ztížené provádění stavebních prací v důsledku nepřerušeného provozu na staveništi nebo v případech nepřerušeného provozu v objektech v nichž se stavební práce provádí.</v>
      </c>
      <c r="BB285" s="142"/>
      <c r="BC285" s="142"/>
      <c r="BD285" s="142"/>
      <c r="BE285" s="142"/>
      <c r="BF285" s="142"/>
      <c r="BG285" s="142"/>
      <c r="BH285" s="142"/>
    </row>
    <row r="286" spans="1:60" outlineLevel="1">
      <c r="A286" s="157">
        <v>89</v>
      </c>
      <c r="B286" s="158" t="s">
        <v>430</v>
      </c>
      <c r="C286" s="169" t="s">
        <v>431</v>
      </c>
      <c r="D286" s="159" t="s">
        <v>416</v>
      </c>
      <c r="E286" s="160">
        <v>1</v>
      </c>
      <c r="F286" s="175"/>
      <c r="G286" s="161">
        <f>ROUND(E286*F286,2)</f>
        <v>0</v>
      </c>
      <c r="H286" s="147">
        <v>0</v>
      </c>
      <c r="I286" s="147">
        <f>ROUND(E286*H286,2)</f>
        <v>0</v>
      </c>
      <c r="J286" s="147">
        <v>5000</v>
      </c>
      <c r="K286" s="147">
        <f>ROUND(E286*J286,2)</f>
        <v>5000</v>
      </c>
      <c r="L286" s="147">
        <v>21</v>
      </c>
      <c r="M286" s="147">
        <f>G286*(1+L286/100)</f>
        <v>0</v>
      </c>
      <c r="N286" s="147">
        <v>0</v>
      </c>
      <c r="O286" s="147">
        <f>ROUND(E286*N286,2)</f>
        <v>0</v>
      </c>
      <c r="P286" s="147">
        <v>0</v>
      </c>
      <c r="Q286" s="147">
        <f>ROUND(E286*P286,2)</f>
        <v>0</v>
      </c>
      <c r="R286" s="147"/>
      <c r="S286" s="147" t="s">
        <v>131</v>
      </c>
      <c r="T286" s="147" t="s">
        <v>117</v>
      </c>
      <c r="U286" s="147">
        <v>0</v>
      </c>
      <c r="V286" s="147">
        <f>ROUND(E286*U286,2)</f>
        <v>0</v>
      </c>
      <c r="W286" s="147"/>
      <c r="X286" s="147" t="s">
        <v>417</v>
      </c>
      <c r="Y286" s="142"/>
      <c r="Z286" s="142"/>
      <c r="AA286" s="142"/>
      <c r="AB286" s="142"/>
      <c r="AC286" s="142"/>
      <c r="AD286" s="142"/>
      <c r="AE286" s="142"/>
      <c r="AF286" s="142"/>
      <c r="AG286" s="142" t="s">
        <v>418</v>
      </c>
      <c r="AH286" s="142"/>
      <c r="AI286" s="142"/>
      <c r="AJ286" s="142"/>
      <c r="AK286" s="142"/>
      <c r="AL286" s="142"/>
      <c r="AM286" s="142"/>
      <c r="AN286" s="142"/>
      <c r="AO286" s="142"/>
      <c r="AP286" s="142"/>
      <c r="AQ286" s="142"/>
      <c r="AR286" s="142"/>
      <c r="AS286" s="142"/>
      <c r="AT286" s="142"/>
      <c r="AU286" s="142"/>
      <c r="AV286" s="142"/>
      <c r="AW286" s="142"/>
      <c r="AX286" s="142"/>
      <c r="AY286" s="142"/>
      <c r="AZ286" s="142"/>
      <c r="BA286" s="142"/>
      <c r="BB286" s="142"/>
      <c r="BC286" s="142"/>
      <c r="BD286" s="142"/>
      <c r="BE286" s="142"/>
      <c r="BF286" s="142"/>
      <c r="BG286" s="142"/>
      <c r="BH286" s="142"/>
    </row>
    <row r="287" spans="1:60" outlineLevel="1">
      <c r="A287" s="145"/>
      <c r="B287" s="146"/>
      <c r="C287" s="248" t="s">
        <v>432</v>
      </c>
      <c r="D287" s="249"/>
      <c r="E287" s="249"/>
      <c r="F287" s="249"/>
      <c r="G287" s="249"/>
      <c r="H287" s="147"/>
      <c r="I287" s="147"/>
      <c r="J287" s="147"/>
      <c r="K287" s="147"/>
      <c r="L287" s="147"/>
      <c r="M287" s="147"/>
      <c r="N287" s="147"/>
      <c r="O287" s="147"/>
      <c r="P287" s="147"/>
      <c r="Q287" s="147"/>
      <c r="R287" s="147"/>
      <c r="S287" s="147"/>
      <c r="T287" s="147"/>
      <c r="U287" s="147"/>
      <c r="V287" s="147"/>
      <c r="W287" s="147"/>
      <c r="X287" s="147"/>
      <c r="Y287" s="142"/>
      <c r="Z287" s="142"/>
      <c r="AA287" s="142"/>
      <c r="AB287" s="142"/>
      <c r="AC287" s="142"/>
      <c r="AD287" s="142"/>
      <c r="AE287" s="142"/>
      <c r="AF287" s="142"/>
      <c r="AG287" s="142" t="s">
        <v>133</v>
      </c>
      <c r="AH287" s="142"/>
      <c r="AI287" s="142"/>
      <c r="AJ287" s="142"/>
      <c r="AK287" s="142"/>
      <c r="AL287" s="142"/>
      <c r="AM287" s="142"/>
      <c r="AN287" s="142"/>
      <c r="AO287" s="142"/>
      <c r="AP287" s="142"/>
      <c r="AQ287" s="142"/>
      <c r="AR287" s="142"/>
      <c r="AS287" s="142"/>
      <c r="AT287" s="142"/>
      <c r="AU287" s="142"/>
      <c r="AV287" s="142"/>
      <c r="AW287" s="142"/>
      <c r="AX287" s="142"/>
      <c r="AY287" s="142"/>
      <c r="AZ287" s="142"/>
      <c r="BA287" s="142"/>
      <c r="BB287" s="142"/>
      <c r="BC287" s="142"/>
      <c r="BD287" s="142"/>
      <c r="BE287" s="142"/>
      <c r="BF287" s="142"/>
      <c r="BG287" s="142"/>
      <c r="BH287" s="142"/>
    </row>
    <row r="288" spans="1:60" outlineLevel="1">
      <c r="A288" s="157">
        <v>90</v>
      </c>
      <c r="B288" s="158" t="s">
        <v>433</v>
      </c>
      <c r="C288" s="169" t="s">
        <v>434</v>
      </c>
      <c r="D288" s="159" t="s">
        <v>416</v>
      </c>
      <c r="E288" s="160">
        <v>1</v>
      </c>
      <c r="F288" s="175"/>
      <c r="G288" s="161">
        <f>ROUND(E288*F288,2)</f>
        <v>0</v>
      </c>
      <c r="H288" s="147">
        <v>0</v>
      </c>
      <c r="I288" s="147">
        <f>ROUND(E288*H288,2)</f>
        <v>0</v>
      </c>
      <c r="J288" s="147">
        <v>5000</v>
      </c>
      <c r="K288" s="147">
        <f>ROUND(E288*J288,2)</f>
        <v>5000</v>
      </c>
      <c r="L288" s="147">
        <v>21</v>
      </c>
      <c r="M288" s="147">
        <f>G288*(1+L288/100)</f>
        <v>0</v>
      </c>
      <c r="N288" s="147">
        <v>0</v>
      </c>
      <c r="O288" s="147">
        <f>ROUND(E288*N288,2)</f>
        <v>0</v>
      </c>
      <c r="P288" s="147">
        <v>0</v>
      </c>
      <c r="Q288" s="147">
        <f>ROUND(E288*P288,2)</f>
        <v>0</v>
      </c>
      <c r="R288" s="147"/>
      <c r="S288" s="147" t="s">
        <v>131</v>
      </c>
      <c r="T288" s="147" t="s">
        <v>117</v>
      </c>
      <c r="U288" s="147">
        <v>0</v>
      </c>
      <c r="V288" s="147">
        <f>ROUND(E288*U288,2)</f>
        <v>0</v>
      </c>
      <c r="W288" s="147"/>
      <c r="X288" s="147" t="s">
        <v>417</v>
      </c>
      <c r="Y288" s="142"/>
      <c r="Z288" s="142"/>
      <c r="AA288" s="142"/>
      <c r="AB288" s="142"/>
      <c r="AC288" s="142"/>
      <c r="AD288" s="142"/>
      <c r="AE288" s="142"/>
      <c r="AF288" s="142"/>
      <c r="AG288" s="142" t="s">
        <v>418</v>
      </c>
      <c r="AH288" s="142"/>
      <c r="AI288" s="142"/>
      <c r="AJ288" s="142"/>
      <c r="AK288" s="142"/>
      <c r="AL288" s="142"/>
      <c r="AM288" s="142"/>
      <c r="AN288" s="142"/>
      <c r="AO288" s="142"/>
      <c r="AP288" s="142"/>
      <c r="AQ288" s="142"/>
      <c r="AR288" s="142"/>
      <c r="AS288" s="142"/>
      <c r="AT288" s="142"/>
      <c r="AU288" s="142"/>
      <c r="AV288" s="142"/>
      <c r="AW288" s="142"/>
      <c r="AX288" s="142"/>
      <c r="AY288" s="142"/>
      <c r="AZ288" s="142"/>
      <c r="BA288" s="142"/>
      <c r="BB288" s="142"/>
      <c r="BC288" s="142"/>
      <c r="BD288" s="142"/>
      <c r="BE288" s="142"/>
      <c r="BF288" s="142"/>
      <c r="BG288" s="142"/>
      <c r="BH288" s="142"/>
    </row>
    <row r="289" spans="1:60" ht="36" outlineLevel="1">
      <c r="A289" s="145"/>
      <c r="B289" s="146"/>
      <c r="C289" s="248" t="s">
        <v>435</v>
      </c>
      <c r="D289" s="249"/>
      <c r="E289" s="249"/>
      <c r="F289" s="249"/>
      <c r="G289" s="249"/>
      <c r="H289" s="147"/>
      <c r="I289" s="147"/>
      <c r="J289" s="147"/>
      <c r="K289" s="147"/>
      <c r="L289" s="147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2"/>
      <c r="Z289" s="142"/>
      <c r="AA289" s="142"/>
      <c r="AB289" s="142"/>
      <c r="AC289" s="142"/>
      <c r="AD289" s="142"/>
      <c r="AE289" s="142"/>
      <c r="AF289" s="142"/>
      <c r="AG289" s="142" t="s">
        <v>133</v>
      </c>
      <c r="AH289" s="142"/>
      <c r="AI289" s="142"/>
      <c r="AJ289" s="142"/>
      <c r="AK289" s="142"/>
      <c r="AL289" s="142"/>
      <c r="AM289" s="142"/>
      <c r="AN289" s="142"/>
      <c r="AO289" s="142"/>
      <c r="AP289" s="142"/>
      <c r="AQ289" s="142"/>
      <c r="AR289" s="142"/>
      <c r="AS289" s="142"/>
      <c r="AT289" s="142"/>
      <c r="AU289" s="142"/>
      <c r="AV289" s="142"/>
      <c r="AW289" s="142"/>
      <c r="AX289" s="142"/>
      <c r="AY289" s="142"/>
      <c r="AZ289" s="142"/>
      <c r="BA289" s="162" t="str">
        <f>C289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89" s="142"/>
      <c r="BC289" s="142"/>
      <c r="BD289" s="142"/>
      <c r="BE289" s="142"/>
      <c r="BF289" s="142"/>
      <c r="BG289" s="142"/>
      <c r="BH289" s="142"/>
    </row>
    <row r="290" spans="1:60" outlineLevel="1">
      <c r="A290" s="157">
        <v>91</v>
      </c>
      <c r="B290" s="158" t="s">
        <v>436</v>
      </c>
      <c r="C290" s="169" t="s">
        <v>437</v>
      </c>
      <c r="D290" s="159" t="s">
        <v>416</v>
      </c>
      <c r="E290" s="160">
        <v>1</v>
      </c>
      <c r="F290" s="175"/>
      <c r="G290" s="161">
        <f>ROUND(E290*F290,2)</f>
        <v>0</v>
      </c>
      <c r="H290" s="147">
        <v>0</v>
      </c>
      <c r="I290" s="147">
        <f>ROUND(E290*H290,2)</f>
        <v>0</v>
      </c>
      <c r="J290" s="147">
        <v>18000</v>
      </c>
      <c r="K290" s="147">
        <f>ROUND(E290*J290,2)</f>
        <v>18000</v>
      </c>
      <c r="L290" s="147">
        <v>21</v>
      </c>
      <c r="M290" s="147">
        <f>G290*(1+L290/100)</f>
        <v>0</v>
      </c>
      <c r="N290" s="147">
        <v>0</v>
      </c>
      <c r="O290" s="147">
        <f>ROUND(E290*N290,2)</f>
        <v>0</v>
      </c>
      <c r="P290" s="147">
        <v>0</v>
      </c>
      <c r="Q290" s="147">
        <f>ROUND(E290*P290,2)</f>
        <v>0</v>
      </c>
      <c r="R290" s="147"/>
      <c r="S290" s="147" t="s">
        <v>131</v>
      </c>
      <c r="T290" s="147" t="s">
        <v>117</v>
      </c>
      <c r="U290" s="147">
        <v>0</v>
      </c>
      <c r="V290" s="147">
        <f>ROUND(E290*U290,2)</f>
        <v>0</v>
      </c>
      <c r="W290" s="147"/>
      <c r="X290" s="147" t="s">
        <v>417</v>
      </c>
      <c r="Y290" s="142"/>
      <c r="Z290" s="142"/>
      <c r="AA290" s="142"/>
      <c r="AB290" s="142"/>
      <c r="AC290" s="142"/>
      <c r="AD290" s="142"/>
      <c r="AE290" s="142"/>
      <c r="AF290" s="142"/>
      <c r="AG290" s="142" t="s">
        <v>418</v>
      </c>
      <c r="AH290" s="142"/>
      <c r="AI290" s="142"/>
      <c r="AJ290" s="142"/>
      <c r="AK290" s="142"/>
      <c r="AL290" s="142"/>
      <c r="AM290" s="142"/>
      <c r="AN290" s="142"/>
      <c r="AO290" s="142"/>
      <c r="AP290" s="142"/>
      <c r="AQ290" s="142"/>
      <c r="AR290" s="142"/>
      <c r="AS290" s="142"/>
      <c r="AT290" s="142"/>
      <c r="AU290" s="142"/>
      <c r="AV290" s="142"/>
      <c r="AW290" s="142"/>
      <c r="AX290" s="142"/>
      <c r="AY290" s="142"/>
      <c r="AZ290" s="142"/>
      <c r="BA290" s="142"/>
      <c r="BB290" s="142"/>
      <c r="BC290" s="142"/>
      <c r="BD290" s="142"/>
      <c r="BE290" s="142"/>
      <c r="BF290" s="142"/>
      <c r="BG290" s="142"/>
      <c r="BH290" s="142"/>
    </row>
    <row r="291" spans="1:60" outlineLevel="1">
      <c r="A291" s="145"/>
      <c r="B291" s="146"/>
      <c r="C291" s="248" t="s">
        <v>438</v>
      </c>
      <c r="D291" s="249"/>
      <c r="E291" s="249"/>
      <c r="F291" s="249"/>
      <c r="G291" s="249"/>
      <c r="H291" s="147"/>
      <c r="I291" s="147"/>
      <c r="J291" s="147"/>
      <c r="K291" s="147"/>
      <c r="L291" s="147"/>
      <c r="M291" s="147"/>
      <c r="N291" s="147"/>
      <c r="O291" s="147"/>
      <c r="P291" s="147"/>
      <c r="Q291" s="147"/>
      <c r="R291" s="147"/>
      <c r="S291" s="147"/>
      <c r="T291" s="147"/>
      <c r="U291" s="147"/>
      <c r="V291" s="147"/>
      <c r="W291" s="147"/>
      <c r="X291" s="147"/>
      <c r="Y291" s="142"/>
      <c r="Z291" s="142"/>
      <c r="AA291" s="142"/>
      <c r="AB291" s="142"/>
      <c r="AC291" s="142"/>
      <c r="AD291" s="142"/>
      <c r="AE291" s="142"/>
      <c r="AF291" s="142"/>
      <c r="AG291" s="142" t="s">
        <v>133</v>
      </c>
      <c r="AH291" s="142"/>
      <c r="AI291" s="142"/>
      <c r="AJ291" s="142"/>
      <c r="AK291" s="142"/>
      <c r="AL291" s="142"/>
      <c r="AM291" s="142"/>
      <c r="AN291" s="142"/>
      <c r="AO291" s="142"/>
      <c r="AP291" s="142"/>
      <c r="AQ291" s="142"/>
      <c r="AR291" s="142"/>
      <c r="AS291" s="142"/>
      <c r="AT291" s="142"/>
      <c r="AU291" s="142"/>
      <c r="AV291" s="142"/>
      <c r="AW291" s="142"/>
      <c r="AX291" s="142"/>
      <c r="AY291" s="142"/>
      <c r="AZ291" s="142"/>
      <c r="BA291" s="162" t="str">
        <f>C291</f>
        <v>Náklady na provedení skutečného zaměření stavby v rozsahu nezbytném pro zápis změny do katastru nemovitostí.</v>
      </c>
      <c r="BB291" s="142"/>
      <c r="BC291" s="142"/>
      <c r="BD291" s="142"/>
      <c r="BE291" s="142"/>
      <c r="BF291" s="142"/>
      <c r="BG291" s="142"/>
      <c r="BH291" s="142"/>
    </row>
    <row r="292" spans="1:60" outlineLevel="1">
      <c r="A292" s="157">
        <v>92</v>
      </c>
      <c r="B292" s="158" t="s">
        <v>439</v>
      </c>
      <c r="C292" s="169" t="s">
        <v>440</v>
      </c>
      <c r="D292" s="159" t="s">
        <v>416</v>
      </c>
      <c r="E292" s="160">
        <v>1</v>
      </c>
      <c r="F292" s="175"/>
      <c r="G292" s="161">
        <f>ROUND(E292*F292,2)</f>
        <v>0</v>
      </c>
      <c r="H292" s="147">
        <v>0</v>
      </c>
      <c r="I292" s="147">
        <f>ROUND(E292*H292,2)</f>
        <v>0</v>
      </c>
      <c r="J292" s="147">
        <v>5000</v>
      </c>
      <c r="K292" s="147">
        <f>ROUND(E292*J292,2)</f>
        <v>5000</v>
      </c>
      <c r="L292" s="147">
        <v>21</v>
      </c>
      <c r="M292" s="147">
        <f>G292*(1+L292/100)</f>
        <v>0</v>
      </c>
      <c r="N292" s="147">
        <v>0</v>
      </c>
      <c r="O292" s="147">
        <f>ROUND(E292*N292,2)</f>
        <v>0</v>
      </c>
      <c r="P292" s="147">
        <v>0</v>
      </c>
      <c r="Q292" s="147">
        <f>ROUND(E292*P292,2)</f>
        <v>0</v>
      </c>
      <c r="R292" s="147"/>
      <c r="S292" s="147" t="s">
        <v>131</v>
      </c>
      <c r="T292" s="147" t="s">
        <v>117</v>
      </c>
      <c r="U292" s="147">
        <v>0</v>
      </c>
      <c r="V292" s="147">
        <f>ROUND(E292*U292,2)</f>
        <v>0</v>
      </c>
      <c r="W292" s="147"/>
      <c r="X292" s="147" t="s">
        <v>417</v>
      </c>
      <c r="Y292" s="142"/>
      <c r="Z292" s="142"/>
      <c r="AA292" s="142"/>
      <c r="AB292" s="142"/>
      <c r="AC292" s="142"/>
      <c r="AD292" s="142"/>
      <c r="AE292" s="142"/>
      <c r="AF292" s="142"/>
      <c r="AG292" s="142" t="s">
        <v>418</v>
      </c>
      <c r="AH292" s="142"/>
      <c r="AI292" s="142"/>
      <c r="AJ292" s="142"/>
      <c r="AK292" s="142"/>
      <c r="AL292" s="142"/>
      <c r="AM292" s="142"/>
      <c r="AN292" s="142"/>
      <c r="AO292" s="142"/>
      <c r="AP292" s="142"/>
      <c r="AQ292" s="142"/>
      <c r="AR292" s="142"/>
      <c r="AS292" s="142"/>
      <c r="AT292" s="142"/>
      <c r="AU292" s="142"/>
      <c r="AV292" s="142"/>
      <c r="AW292" s="142"/>
      <c r="AX292" s="142"/>
      <c r="AY292" s="142"/>
      <c r="AZ292" s="142"/>
      <c r="BA292" s="142"/>
      <c r="BB292" s="142"/>
      <c r="BC292" s="142"/>
      <c r="BD292" s="142"/>
      <c r="BE292" s="142"/>
      <c r="BF292" s="142"/>
      <c r="BG292" s="142"/>
      <c r="BH292" s="142"/>
    </row>
    <row r="293" spans="1:60" outlineLevel="1">
      <c r="A293" s="145"/>
      <c r="B293" s="146"/>
      <c r="C293" s="248" t="s">
        <v>441</v>
      </c>
      <c r="D293" s="249"/>
      <c r="E293" s="249"/>
      <c r="F293" s="249"/>
      <c r="G293" s="249"/>
      <c r="H293" s="147"/>
      <c r="I293" s="147"/>
      <c r="J293" s="147"/>
      <c r="K293" s="147"/>
      <c r="L293" s="147"/>
      <c r="M293" s="147"/>
      <c r="N293" s="147"/>
      <c r="O293" s="147"/>
      <c r="P293" s="147"/>
      <c r="Q293" s="147"/>
      <c r="R293" s="147"/>
      <c r="S293" s="147"/>
      <c r="T293" s="147"/>
      <c r="U293" s="147"/>
      <c r="V293" s="147"/>
      <c r="W293" s="147"/>
      <c r="X293" s="147"/>
      <c r="Y293" s="142"/>
      <c r="Z293" s="142"/>
      <c r="AA293" s="142"/>
      <c r="AB293" s="142"/>
      <c r="AC293" s="142"/>
      <c r="AD293" s="142"/>
      <c r="AE293" s="142"/>
      <c r="AF293" s="142"/>
      <c r="AG293" s="142" t="s">
        <v>133</v>
      </c>
      <c r="AH293" s="142"/>
      <c r="AI293" s="142"/>
      <c r="AJ293" s="142"/>
      <c r="AK293" s="142"/>
      <c r="AL293" s="142"/>
      <c r="AM293" s="142"/>
      <c r="AN293" s="142"/>
      <c r="AO293" s="142"/>
      <c r="AP293" s="142"/>
      <c r="AQ293" s="142"/>
      <c r="AR293" s="142"/>
      <c r="AS293" s="142"/>
      <c r="AT293" s="142"/>
      <c r="AU293" s="142"/>
      <c r="AV293" s="142"/>
      <c r="AW293" s="142"/>
      <c r="AX293" s="142"/>
      <c r="AY293" s="142"/>
      <c r="AZ293" s="142"/>
      <c r="BA293" s="162" t="str">
        <f>C293</f>
        <v>Náklady spojené s povinným pojištěním dodavatele nebo stavebního díla či jeho části, v rozsahu obchodních podmínek.</v>
      </c>
      <c r="BB293" s="142"/>
      <c r="BC293" s="142"/>
      <c r="BD293" s="142"/>
      <c r="BE293" s="142"/>
      <c r="BF293" s="142"/>
      <c r="BG293" s="142"/>
      <c r="BH293" s="142"/>
    </row>
    <row r="294" spans="1:60" outlineLevel="1">
      <c r="A294" s="163">
        <v>93</v>
      </c>
      <c r="B294" s="164" t="s">
        <v>442</v>
      </c>
      <c r="C294" s="171" t="s">
        <v>443</v>
      </c>
      <c r="D294" s="165" t="s">
        <v>289</v>
      </c>
      <c r="E294" s="166">
        <v>1</v>
      </c>
      <c r="F294" s="174"/>
      <c r="G294" s="167">
        <f>ROUND(E294*F294,2)</f>
        <v>0</v>
      </c>
      <c r="H294" s="147">
        <v>0</v>
      </c>
      <c r="I294" s="147">
        <f>ROUND(E294*H294,2)</f>
        <v>0</v>
      </c>
      <c r="J294" s="147">
        <v>150000</v>
      </c>
      <c r="K294" s="147">
        <f>ROUND(E294*J294,2)</f>
        <v>150000</v>
      </c>
      <c r="L294" s="147">
        <v>21</v>
      </c>
      <c r="M294" s="147">
        <f>G294*(1+L294/100)</f>
        <v>0</v>
      </c>
      <c r="N294" s="147">
        <v>0</v>
      </c>
      <c r="O294" s="147">
        <f>ROUND(E294*N294,2)</f>
        <v>0</v>
      </c>
      <c r="P294" s="147">
        <v>0</v>
      </c>
      <c r="Q294" s="147">
        <f>ROUND(E294*P294,2)</f>
        <v>0</v>
      </c>
      <c r="R294" s="147"/>
      <c r="S294" s="147" t="s">
        <v>116</v>
      </c>
      <c r="T294" s="147" t="s">
        <v>117</v>
      </c>
      <c r="U294" s="147">
        <v>0</v>
      </c>
      <c r="V294" s="147">
        <f>ROUND(E294*U294,2)</f>
        <v>0</v>
      </c>
      <c r="W294" s="147"/>
      <c r="X294" s="147" t="s">
        <v>118</v>
      </c>
      <c r="Y294" s="142"/>
      <c r="Z294" s="142"/>
      <c r="AA294" s="142"/>
      <c r="AB294" s="142"/>
      <c r="AC294" s="142"/>
      <c r="AD294" s="142"/>
      <c r="AE294" s="142"/>
      <c r="AF294" s="142"/>
      <c r="AG294" s="142" t="s">
        <v>119</v>
      </c>
      <c r="AH294" s="142"/>
      <c r="AI294" s="142"/>
      <c r="AJ294" s="142"/>
      <c r="AK294" s="142"/>
      <c r="AL294" s="142"/>
      <c r="AM294" s="142"/>
      <c r="AN294" s="142"/>
      <c r="AO294" s="142"/>
      <c r="AP294" s="142"/>
      <c r="AQ294" s="142"/>
      <c r="AR294" s="142"/>
      <c r="AS294" s="142"/>
      <c r="AT294" s="142"/>
      <c r="AU294" s="142"/>
      <c r="AV294" s="142"/>
      <c r="AW294" s="142"/>
      <c r="AX294" s="142"/>
      <c r="AY294" s="142"/>
      <c r="AZ294" s="142"/>
      <c r="BA294" s="142"/>
      <c r="BB294" s="142"/>
      <c r="BC294" s="142"/>
      <c r="BD294" s="142"/>
      <c r="BE294" s="142"/>
      <c r="BF294" s="142"/>
      <c r="BG294" s="142"/>
      <c r="BH294" s="142"/>
    </row>
    <row r="295" spans="1:60" outlineLevel="1">
      <c r="A295" s="163">
        <v>94</v>
      </c>
      <c r="B295" s="164" t="s">
        <v>444</v>
      </c>
      <c r="C295" s="171" t="s">
        <v>445</v>
      </c>
      <c r="D295" s="165" t="s">
        <v>446</v>
      </c>
      <c r="E295" s="166">
        <v>210</v>
      </c>
      <c r="F295" s="174"/>
      <c r="G295" s="167">
        <f>ROUND(E295*F295,2)</f>
        <v>0</v>
      </c>
      <c r="H295" s="147">
        <v>0</v>
      </c>
      <c r="I295" s="147">
        <f>ROUND(E295*H295,2)</f>
        <v>0</v>
      </c>
      <c r="J295" s="147">
        <v>50</v>
      </c>
      <c r="K295" s="147">
        <f>ROUND(E295*J295,2)</f>
        <v>10500</v>
      </c>
      <c r="L295" s="147">
        <v>21</v>
      </c>
      <c r="M295" s="147">
        <f>G295*(1+L295/100)</f>
        <v>0</v>
      </c>
      <c r="N295" s="147">
        <v>0</v>
      </c>
      <c r="O295" s="147">
        <f>ROUND(E295*N295,2)</f>
        <v>0</v>
      </c>
      <c r="P295" s="147">
        <v>0</v>
      </c>
      <c r="Q295" s="147">
        <f>ROUND(E295*P295,2)</f>
        <v>0</v>
      </c>
      <c r="R295" s="147"/>
      <c r="S295" s="147" t="s">
        <v>116</v>
      </c>
      <c r="T295" s="147" t="s">
        <v>117</v>
      </c>
      <c r="U295" s="147">
        <v>0</v>
      </c>
      <c r="V295" s="147">
        <f>ROUND(E295*U295,2)</f>
        <v>0</v>
      </c>
      <c r="W295" s="147"/>
      <c r="X295" s="147" t="s">
        <v>118</v>
      </c>
      <c r="Y295" s="142"/>
      <c r="Z295" s="142"/>
      <c r="AA295" s="142"/>
      <c r="AB295" s="142"/>
      <c r="AC295" s="142"/>
      <c r="AD295" s="142"/>
      <c r="AE295" s="142"/>
      <c r="AF295" s="142"/>
      <c r="AG295" s="142" t="s">
        <v>119</v>
      </c>
      <c r="AH295" s="142"/>
      <c r="AI295" s="142"/>
      <c r="AJ295" s="142"/>
      <c r="AK295" s="142"/>
      <c r="AL295" s="142"/>
      <c r="AM295" s="142"/>
      <c r="AN295" s="142"/>
      <c r="AO295" s="142"/>
      <c r="AP295" s="142"/>
      <c r="AQ295" s="142"/>
      <c r="AR295" s="142"/>
      <c r="AS295" s="142"/>
      <c r="AT295" s="142"/>
      <c r="AU295" s="142"/>
      <c r="AV295" s="142"/>
      <c r="AW295" s="142"/>
      <c r="AX295" s="142"/>
      <c r="AY295" s="142"/>
      <c r="AZ295" s="142"/>
      <c r="BA295" s="142"/>
      <c r="BB295" s="142"/>
      <c r="BC295" s="142"/>
      <c r="BD295" s="142"/>
      <c r="BE295" s="142"/>
      <c r="BF295" s="142"/>
      <c r="BG295" s="142"/>
      <c r="BH295" s="142"/>
    </row>
    <row r="296" spans="1:60" ht="14">
      <c r="A296" s="151" t="s">
        <v>111</v>
      </c>
      <c r="B296" s="152" t="s">
        <v>77</v>
      </c>
      <c r="C296" s="168" t="s">
        <v>78</v>
      </c>
      <c r="D296" s="153"/>
      <c r="E296" s="154"/>
      <c r="F296" s="155"/>
      <c r="G296" s="156">
        <f>SUMIF(AG297:AG302,"&lt;&gt;NOR",G297:G302)</f>
        <v>0</v>
      </c>
      <c r="H296" s="150"/>
      <c r="I296" s="150">
        <f>SUM(I297:I302)</f>
        <v>0</v>
      </c>
      <c r="J296" s="150"/>
      <c r="K296" s="150">
        <f>SUM(K297:K302)</f>
        <v>304750</v>
      </c>
      <c r="L296" s="150"/>
      <c r="M296" s="150">
        <f>SUM(M297:M302)</f>
        <v>0</v>
      </c>
      <c r="N296" s="150"/>
      <c r="O296" s="150">
        <f>SUM(O297:O302)</f>
        <v>0</v>
      </c>
      <c r="P296" s="150"/>
      <c r="Q296" s="150">
        <f>SUM(Q297:Q302)</f>
        <v>0</v>
      </c>
      <c r="R296" s="150"/>
      <c r="S296" s="150"/>
      <c r="T296" s="150"/>
      <c r="U296" s="150"/>
      <c r="V296" s="150">
        <f>SUM(V297:V302)</f>
        <v>0</v>
      </c>
      <c r="W296" s="150"/>
      <c r="X296" s="150"/>
      <c r="AG296" t="s">
        <v>112</v>
      </c>
    </row>
    <row r="297" spans="1:60" outlineLevel="1">
      <c r="A297" s="163">
        <v>95</v>
      </c>
      <c r="B297" s="164" t="s">
        <v>447</v>
      </c>
      <c r="C297" s="171" t="s">
        <v>448</v>
      </c>
      <c r="D297" s="165" t="s">
        <v>115</v>
      </c>
      <c r="E297" s="166">
        <v>4</v>
      </c>
      <c r="F297" s="174"/>
      <c r="G297" s="167">
        <f>ROUND(E297*F297,2)</f>
        <v>0</v>
      </c>
      <c r="H297" s="147">
        <v>0</v>
      </c>
      <c r="I297" s="147">
        <f>ROUND(E297*H297,2)</f>
        <v>0</v>
      </c>
      <c r="J297" s="147">
        <v>65000</v>
      </c>
      <c r="K297" s="147">
        <f>ROUND(E297*J297,2)</f>
        <v>260000</v>
      </c>
      <c r="L297" s="147">
        <v>21</v>
      </c>
      <c r="M297" s="147">
        <f>G297*(1+L297/100)</f>
        <v>0</v>
      </c>
      <c r="N297" s="147">
        <v>0</v>
      </c>
      <c r="O297" s="147">
        <f>ROUND(E297*N297,2)</f>
        <v>0</v>
      </c>
      <c r="P297" s="147">
        <v>0</v>
      </c>
      <c r="Q297" s="147">
        <f>ROUND(E297*P297,2)</f>
        <v>0</v>
      </c>
      <c r="R297" s="147"/>
      <c r="S297" s="147" t="s">
        <v>116</v>
      </c>
      <c r="T297" s="147" t="s">
        <v>117</v>
      </c>
      <c r="U297" s="147">
        <v>0</v>
      </c>
      <c r="V297" s="147">
        <f>ROUND(E297*U297,2)</f>
        <v>0</v>
      </c>
      <c r="W297" s="147"/>
      <c r="X297" s="147" t="s">
        <v>118</v>
      </c>
      <c r="Y297" s="142"/>
      <c r="Z297" s="142"/>
      <c r="AA297" s="142"/>
      <c r="AB297" s="142"/>
      <c r="AC297" s="142"/>
      <c r="AD297" s="142"/>
      <c r="AE297" s="142"/>
      <c r="AF297" s="142"/>
      <c r="AG297" s="142" t="s">
        <v>449</v>
      </c>
      <c r="AH297" s="142"/>
      <c r="AI297" s="142"/>
      <c r="AJ297" s="142"/>
      <c r="AK297" s="142"/>
      <c r="AL297" s="142"/>
      <c r="AM297" s="142"/>
      <c r="AN297" s="142"/>
      <c r="AO297" s="142"/>
      <c r="AP297" s="142"/>
      <c r="AQ297" s="142"/>
      <c r="AR297" s="142"/>
      <c r="AS297" s="142"/>
      <c r="AT297" s="142"/>
      <c r="AU297" s="142"/>
      <c r="AV297" s="142"/>
      <c r="AW297" s="142"/>
      <c r="AX297" s="142"/>
      <c r="AY297" s="142"/>
      <c r="AZ297" s="142"/>
      <c r="BA297" s="142"/>
      <c r="BB297" s="142"/>
      <c r="BC297" s="142"/>
      <c r="BD297" s="142"/>
      <c r="BE297" s="142"/>
      <c r="BF297" s="142"/>
      <c r="BG297" s="142"/>
      <c r="BH297" s="142"/>
    </row>
    <row r="298" spans="1:60" outlineLevel="1">
      <c r="A298" s="157">
        <v>96</v>
      </c>
      <c r="B298" s="158" t="s">
        <v>450</v>
      </c>
      <c r="C298" s="169" t="s">
        <v>451</v>
      </c>
      <c r="D298" s="159" t="s">
        <v>115</v>
      </c>
      <c r="E298" s="160">
        <v>2</v>
      </c>
      <c r="F298" s="175"/>
      <c r="G298" s="161">
        <f>ROUND(E298*F298,2)</f>
        <v>0</v>
      </c>
      <c r="H298" s="147">
        <v>0</v>
      </c>
      <c r="I298" s="147">
        <f>ROUND(E298*H298,2)</f>
        <v>0</v>
      </c>
      <c r="J298" s="147">
        <v>15800</v>
      </c>
      <c r="K298" s="147">
        <f>ROUND(E298*J298,2)</f>
        <v>31600</v>
      </c>
      <c r="L298" s="147">
        <v>21</v>
      </c>
      <c r="M298" s="147">
        <f>G298*(1+L298/100)</f>
        <v>0</v>
      </c>
      <c r="N298" s="147">
        <v>0</v>
      </c>
      <c r="O298" s="147">
        <f>ROUND(E298*N298,2)</f>
        <v>0</v>
      </c>
      <c r="P298" s="147">
        <v>0</v>
      </c>
      <c r="Q298" s="147">
        <f>ROUND(E298*P298,2)</f>
        <v>0</v>
      </c>
      <c r="R298" s="147"/>
      <c r="S298" s="147" t="s">
        <v>116</v>
      </c>
      <c r="T298" s="147" t="s">
        <v>117</v>
      </c>
      <c r="U298" s="147">
        <v>0</v>
      </c>
      <c r="V298" s="147">
        <f>ROUND(E298*U298,2)</f>
        <v>0</v>
      </c>
      <c r="W298" s="147"/>
      <c r="X298" s="147" t="s">
        <v>118</v>
      </c>
      <c r="Y298" s="142"/>
      <c r="Z298" s="142"/>
      <c r="AA298" s="142"/>
      <c r="AB298" s="142"/>
      <c r="AC298" s="142"/>
      <c r="AD298" s="142"/>
      <c r="AE298" s="142"/>
      <c r="AF298" s="142"/>
      <c r="AG298" s="142" t="s">
        <v>449</v>
      </c>
      <c r="AH298" s="142"/>
      <c r="AI298" s="142"/>
      <c r="AJ298" s="142"/>
      <c r="AK298" s="142"/>
      <c r="AL298" s="142"/>
      <c r="AM298" s="142"/>
      <c r="AN298" s="142"/>
      <c r="AO298" s="142"/>
      <c r="AP298" s="142"/>
      <c r="AQ298" s="142"/>
      <c r="AR298" s="142"/>
      <c r="AS298" s="142"/>
      <c r="AT298" s="142"/>
      <c r="AU298" s="142"/>
      <c r="AV298" s="142"/>
      <c r="AW298" s="142"/>
      <c r="AX298" s="142"/>
      <c r="AY298" s="142"/>
      <c r="AZ298" s="142"/>
      <c r="BA298" s="142"/>
      <c r="BB298" s="142"/>
      <c r="BC298" s="142"/>
      <c r="BD298" s="142"/>
      <c r="BE298" s="142"/>
      <c r="BF298" s="142"/>
      <c r="BG298" s="142"/>
      <c r="BH298" s="142"/>
    </row>
    <row r="299" spans="1:60" outlineLevel="1">
      <c r="A299" s="145"/>
      <c r="B299" s="146"/>
      <c r="C299" s="170" t="s">
        <v>452</v>
      </c>
      <c r="D299" s="148"/>
      <c r="E299" s="149">
        <v>2</v>
      </c>
      <c r="F299" s="147"/>
      <c r="G299" s="147"/>
      <c r="H299" s="147"/>
      <c r="I299" s="147"/>
      <c r="J299" s="147"/>
      <c r="K299" s="147"/>
      <c r="L299" s="147"/>
      <c r="M299" s="147"/>
      <c r="N299" s="147"/>
      <c r="O299" s="147"/>
      <c r="P299" s="147"/>
      <c r="Q299" s="147"/>
      <c r="R299" s="147"/>
      <c r="S299" s="147"/>
      <c r="T299" s="147"/>
      <c r="U299" s="147"/>
      <c r="V299" s="147"/>
      <c r="W299" s="147"/>
      <c r="X299" s="147"/>
      <c r="Y299" s="142"/>
      <c r="Z299" s="142"/>
      <c r="AA299" s="142"/>
      <c r="AB299" s="142"/>
      <c r="AC299" s="142"/>
      <c r="AD299" s="142"/>
      <c r="AE299" s="142"/>
      <c r="AF299" s="142"/>
      <c r="AG299" s="142" t="s">
        <v>121</v>
      </c>
      <c r="AH299" s="142">
        <v>0</v>
      </c>
      <c r="AI299" s="142"/>
      <c r="AJ299" s="142"/>
      <c r="AK299" s="142"/>
      <c r="AL299" s="142"/>
      <c r="AM299" s="142"/>
      <c r="AN299" s="142"/>
      <c r="AO299" s="142"/>
      <c r="AP299" s="142"/>
      <c r="AQ299" s="142"/>
      <c r="AR299" s="142"/>
      <c r="AS299" s="142"/>
      <c r="AT299" s="142"/>
      <c r="AU299" s="142"/>
      <c r="AV299" s="142"/>
      <c r="AW299" s="142"/>
      <c r="AX299" s="142"/>
      <c r="AY299" s="142"/>
      <c r="AZ299" s="142"/>
      <c r="BA299" s="142"/>
      <c r="BB299" s="142"/>
      <c r="BC299" s="142"/>
      <c r="BD299" s="142"/>
      <c r="BE299" s="142"/>
      <c r="BF299" s="142"/>
      <c r="BG299" s="142"/>
      <c r="BH299" s="142"/>
    </row>
    <row r="300" spans="1:60" ht="24" outlineLevel="1">
      <c r="A300" s="163">
        <v>97</v>
      </c>
      <c r="B300" s="164" t="s">
        <v>453</v>
      </c>
      <c r="C300" s="171" t="s">
        <v>454</v>
      </c>
      <c r="D300" s="165" t="s">
        <v>115</v>
      </c>
      <c r="E300" s="166">
        <v>2</v>
      </c>
      <c r="F300" s="174"/>
      <c r="G300" s="167">
        <f>ROUND(E300*F300,2)</f>
        <v>0</v>
      </c>
      <c r="H300" s="147">
        <v>0</v>
      </c>
      <c r="I300" s="147">
        <f>ROUND(E300*H300,2)</f>
        <v>0</v>
      </c>
      <c r="J300" s="147">
        <v>4250</v>
      </c>
      <c r="K300" s="147">
        <f>ROUND(E300*J300,2)</f>
        <v>8500</v>
      </c>
      <c r="L300" s="147">
        <v>21</v>
      </c>
      <c r="M300" s="147">
        <f>G300*(1+L300/100)</f>
        <v>0</v>
      </c>
      <c r="N300" s="147">
        <v>0</v>
      </c>
      <c r="O300" s="147">
        <f>ROUND(E300*N300,2)</f>
        <v>0</v>
      </c>
      <c r="P300" s="147">
        <v>0</v>
      </c>
      <c r="Q300" s="147">
        <f>ROUND(E300*P300,2)</f>
        <v>0</v>
      </c>
      <c r="R300" s="147"/>
      <c r="S300" s="147" t="s">
        <v>116</v>
      </c>
      <c r="T300" s="147" t="s">
        <v>117</v>
      </c>
      <c r="U300" s="147">
        <v>0</v>
      </c>
      <c r="V300" s="147">
        <f>ROUND(E300*U300,2)</f>
        <v>0</v>
      </c>
      <c r="W300" s="147"/>
      <c r="X300" s="147" t="s">
        <v>118</v>
      </c>
      <c r="Y300" s="142"/>
      <c r="Z300" s="142"/>
      <c r="AA300" s="142"/>
      <c r="AB300" s="142"/>
      <c r="AC300" s="142"/>
      <c r="AD300" s="142"/>
      <c r="AE300" s="142"/>
      <c r="AF300" s="142"/>
      <c r="AG300" s="142" t="s">
        <v>449</v>
      </c>
      <c r="AH300" s="142"/>
      <c r="AI300" s="142"/>
      <c r="AJ300" s="142"/>
      <c r="AK300" s="142"/>
      <c r="AL300" s="142"/>
      <c r="AM300" s="142"/>
      <c r="AN300" s="142"/>
      <c r="AO300" s="142"/>
      <c r="AP300" s="142"/>
      <c r="AQ300" s="142"/>
      <c r="AR300" s="142"/>
      <c r="AS300" s="142"/>
      <c r="AT300" s="142"/>
      <c r="AU300" s="142"/>
      <c r="AV300" s="142"/>
      <c r="AW300" s="142"/>
      <c r="AX300" s="142"/>
      <c r="AY300" s="142"/>
      <c r="AZ300" s="142"/>
      <c r="BA300" s="142"/>
      <c r="BB300" s="142"/>
      <c r="BC300" s="142"/>
      <c r="BD300" s="142"/>
      <c r="BE300" s="142"/>
      <c r="BF300" s="142"/>
      <c r="BG300" s="142"/>
      <c r="BH300" s="142"/>
    </row>
    <row r="301" spans="1:60" outlineLevel="1">
      <c r="A301" s="163">
        <v>98</v>
      </c>
      <c r="B301" s="164" t="s">
        <v>455</v>
      </c>
      <c r="C301" s="171" t="s">
        <v>456</v>
      </c>
      <c r="D301" s="165" t="s">
        <v>115</v>
      </c>
      <c r="E301" s="166">
        <v>1</v>
      </c>
      <c r="F301" s="174"/>
      <c r="G301" s="167">
        <f>ROUND(E301*F301,2)</f>
        <v>0</v>
      </c>
      <c r="H301" s="147">
        <v>0</v>
      </c>
      <c r="I301" s="147">
        <f>ROUND(E301*H301,2)</f>
        <v>0</v>
      </c>
      <c r="J301" s="147">
        <v>3450</v>
      </c>
      <c r="K301" s="147">
        <f>ROUND(E301*J301,2)</f>
        <v>3450</v>
      </c>
      <c r="L301" s="147">
        <v>21</v>
      </c>
      <c r="M301" s="147">
        <f>G301*(1+L301/100)</f>
        <v>0</v>
      </c>
      <c r="N301" s="147">
        <v>0</v>
      </c>
      <c r="O301" s="147">
        <f>ROUND(E301*N301,2)</f>
        <v>0</v>
      </c>
      <c r="P301" s="147">
        <v>0</v>
      </c>
      <c r="Q301" s="147">
        <f>ROUND(E301*P301,2)</f>
        <v>0</v>
      </c>
      <c r="R301" s="147"/>
      <c r="S301" s="147" t="s">
        <v>116</v>
      </c>
      <c r="T301" s="147" t="s">
        <v>117</v>
      </c>
      <c r="U301" s="147">
        <v>0</v>
      </c>
      <c r="V301" s="147">
        <f>ROUND(E301*U301,2)</f>
        <v>0</v>
      </c>
      <c r="W301" s="147"/>
      <c r="X301" s="147" t="s">
        <v>118</v>
      </c>
      <c r="Y301" s="142"/>
      <c r="Z301" s="142"/>
      <c r="AA301" s="142"/>
      <c r="AB301" s="142"/>
      <c r="AC301" s="142"/>
      <c r="AD301" s="142"/>
      <c r="AE301" s="142"/>
      <c r="AF301" s="142"/>
      <c r="AG301" s="142" t="s">
        <v>449</v>
      </c>
      <c r="AH301" s="142"/>
      <c r="AI301" s="142"/>
      <c r="AJ301" s="142"/>
      <c r="AK301" s="142"/>
      <c r="AL301" s="142"/>
      <c r="AM301" s="142"/>
      <c r="AN301" s="142"/>
      <c r="AO301" s="142"/>
      <c r="AP301" s="142"/>
      <c r="AQ301" s="142"/>
      <c r="AR301" s="142"/>
      <c r="AS301" s="142"/>
      <c r="AT301" s="142"/>
      <c r="AU301" s="142"/>
      <c r="AV301" s="142"/>
      <c r="AW301" s="142"/>
      <c r="AX301" s="142"/>
      <c r="AY301" s="142"/>
      <c r="AZ301" s="142"/>
      <c r="BA301" s="142"/>
      <c r="BB301" s="142"/>
      <c r="BC301" s="142"/>
      <c r="BD301" s="142"/>
      <c r="BE301" s="142"/>
      <c r="BF301" s="142"/>
      <c r="BG301" s="142"/>
      <c r="BH301" s="142"/>
    </row>
    <row r="302" spans="1:60" outlineLevel="1">
      <c r="A302" s="163">
        <v>99</v>
      </c>
      <c r="B302" s="164" t="s">
        <v>457</v>
      </c>
      <c r="C302" s="171" t="s">
        <v>458</v>
      </c>
      <c r="D302" s="165" t="s">
        <v>115</v>
      </c>
      <c r="E302" s="166">
        <v>1</v>
      </c>
      <c r="F302" s="174"/>
      <c r="G302" s="167">
        <f>ROUND(E302*F302,2)</f>
        <v>0</v>
      </c>
      <c r="H302" s="147">
        <v>0</v>
      </c>
      <c r="I302" s="147">
        <f>ROUND(E302*H302,2)</f>
        <v>0</v>
      </c>
      <c r="J302" s="147">
        <v>1200</v>
      </c>
      <c r="K302" s="147">
        <f>ROUND(E302*J302,2)</f>
        <v>1200</v>
      </c>
      <c r="L302" s="147">
        <v>21</v>
      </c>
      <c r="M302" s="147">
        <f>G302*(1+L302/100)</f>
        <v>0</v>
      </c>
      <c r="N302" s="147">
        <v>0</v>
      </c>
      <c r="O302" s="147">
        <f>ROUND(E302*N302,2)</f>
        <v>0</v>
      </c>
      <c r="P302" s="147">
        <v>0</v>
      </c>
      <c r="Q302" s="147">
        <f>ROUND(E302*P302,2)</f>
        <v>0</v>
      </c>
      <c r="R302" s="147"/>
      <c r="S302" s="147" t="s">
        <v>116</v>
      </c>
      <c r="T302" s="147" t="s">
        <v>117</v>
      </c>
      <c r="U302" s="147">
        <v>0</v>
      </c>
      <c r="V302" s="147">
        <f>ROUND(E302*U302,2)</f>
        <v>0</v>
      </c>
      <c r="W302" s="147"/>
      <c r="X302" s="147" t="s">
        <v>118</v>
      </c>
      <c r="Y302" s="142"/>
      <c r="Z302" s="142"/>
      <c r="AA302" s="142"/>
      <c r="AB302" s="142"/>
      <c r="AC302" s="142"/>
      <c r="AD302" s="142"/>
      <c r="AE302" s="142"/>
      <c r="AF302" s="142"/>
      <c r="AG302" s="142" t="s">
        <v>449</v>
      </c>
      <c r="AH302" s="142"/>
      <c r="AI302" s="142"/>
      <c r="AJ302" s="142"/>
      <c r="AK302" s="142"/>
      <c r="AL302" s="142"/>
      <c r="AM302" s="142"/>
      <c r="AN302" s="142"/>
      <c r="AO302" s="142"/>
      <c r="AP302" s="142"/>
      <c r="AQ302" s="142"/>
      <c r="AR302" s="142"/>
      <c r="AS302" s="142"/>
      <c r="AT302" s="142"/>
      <c r="AU302" s="142"/>
      <c r="AV302" s="142"/>
      <c r="AW302" s="142"/>
      <c r="AX302" s="142"/>
      <c r="AY302" s="142"/>
      <c r="AZ302" s="142"/>
      <c r="BA302" s="142"/>
      <c r="BB302" s="142"/>
      <c r="BC302" s="142"/>
      <c r="BD302" s="142"/>
      <c r="BE302" s="142"/>
      <c r="BF302" s="142"/>
      <c r="BG302" s="142"/>
      <c r="BH302" s="142"/>
    </row>
    <row r="303" spans="1:60" ht="14">
      <c r="A303" s="151" t="s">
        <v>111</v>
      </c>
      <c r="B303" s="152" t="s">
        <v>79</v>
      </c>
      <c r="C303" s="168" t="s">
        <v>80</v>
      </c>
      <c r="D303" s="153"/>
      <c r="E303" s="154"/>
      <c r="F303" s="155"/>
      <c r="G303" s="156">
        <f>SUMIF(AG304:AG335,"&lt;&gt;NOR",G304:G335)</f>
        <v>0</v>
      </c>
      <c r="H303" s="150"/>
      <c r="I303" s="150">
        <f>SUM(I304:I335)</f>
        <v>95750.23</v>
      </c>
      <c r="J303" s="150"/>
      <c r="K303" s="150">
        <f>SUM(K304:K335)</f>
        <v>247558.03</v>
      </c>
      <c r="L303" s="150"/>
      <c r="M303" s="150">
        <f>SUM(M304:M335)</f>
        <v>0</v>
      </c>
      <c r="N303" s="150"/>
      <c r="O303" s="150">
        <f>SUM(O304:O335)</f>
        <v>1.54</v>
      </c>
      <c r="P303" s="150"/>
      <c r="Q303" s="150">
        <f>SUM(Q304:Q335)</f>
        <v>0.44</v>
      </c>
      <c r="R303" s="150"/>
      <c r="S303" s="150"/>
      <c r="T303" s="150"/>
      <c r="U303" s="150"/>
      <c r="V303" s="150">
        <f>SUM(V304:V335)</f>
        <v>197.48</v>
      </c>
      <c r="W303" s="150"/>
      <c r="X303" s="150"/>
      <c r="AG303" t="s">
        <v>112</v>
      </c>
    </row>
    <row r="304" spans="1:60" outlineLevel="1">
      <c r="A304" s="157">
        <v>100</v>
      </c>
      <c r="B304" s="158" t="s">
        <v>459</v>
      </c>
      <c r="C304" s="169" t="s">
        <v>460</v>
      </c>
      <c r="D304" s="159" t="s">
        <v>176</v>
      </c>
      <c r="E304" s="160">
        <v>5.4</v>
      </c>
      <c r="F304" s="175"/>
      <c r="G304" s="161">
        <f>ROUND(E304*F304,2)</f>
        <v>0</v>
      </c>
      <c r="H304" s="147">
        <v>0</v>
      </c>
      <c r="I304" s="147">
        <f>ROUND(E304*H304,2)</f>
        <v>0</v>
      </c>
      <c r="J304" s="147">
        <v>4500</v>
      </c>
      <c r="K304" s="147">
        <f>ROUND(E304*J304,2)</f>
        <v>24300</v>
      </c>
      <c r="L304" s="147">
        <v>21</v>
      </c>
      <c r="M304" s="147">
        <f>G304*(1+L304/100)</f>
        <v>0</v>
      </c>
      <c r="N304" s="147">
        <v>0</v>
      </c>
      <c r="O304" s="147">
        <f>ROUND(E304*N304,2)</f>
        <v>0</v>
      </c>
      <c r="P304" s="147">
        <v>0</v>
      </c>
      <c r="Q304" s="147">
        <f>ROUND(E304*P304,2)</f>
        <v>0</v>
      </c>
      <c r="R304" s="147"/>
      <c r="S304" s="147" t="s">
        <v>116</v>
      </c>
      <c r="T304" s="147" t="s">
        <v>117</v>
      </c>
      <c r="U304" s="147">
        <v>0</v>
      </c>
      <c r="V304" s="147">
        <f>ROUND(E304*U304,2)</f>
        <v>0</v>
      </c>
      <c r="W304" s="147"/>
      <c r="X304" s="147" t="s">
        <v>118</v>
      </c>
      <c r="Y304" s="142"/>
      <c r="Z304" s="142"/>
      <c r="AA304" s="142"/>
      <c r="AB304" s="142"/>
      <c r="AC304" s="142"/>
      <c r="AD304" s="142"/>
      <c r="AE304" s="142"/>
      <c r="AF304" s="142"/>
      <c r="AG304" s="142" t="s">
        <v>449</v>
      </c>
      <c r="AH304" s="142"/>
      <c r="AI304" s="142"/>
      <c r="AJ304" s="142"/>
      <c r="AK304" s="142"/>
      <c r="AL304" s="142"/>
      <c r="AM304" s="142"/>
      <c r="AN304" s="142"/>
      <c r="AO304" s="142"/>
      <c r="AP304" s="142"/>
      <c r="AQ304" s="142"/>
      <c r="AR304" s="142"/>
      <c r="AS304" s="142"/>
      <c r="AT304" s="142"/>
      <c r="AU304" s="142"/>
      <c r="AV304" s="142"/>
      <c r="AW304" s="142"/>
      <c r="AX304" s="142"/>
      <c r="AY304" s="142"/>
      <c r="AZ304" s="142"/>
      <c r="BA304" s="142"/>
      <c r="BB304" s="142"/>
      <c r="BC304" s="142"/>
      <c r="BD304" s="142"/>
      <c r="BE304" s="142"/>
      <c r="BF304" s="142"/>
      <c r="BG304" s="142"/>
      <c r="BH304" s="142"/>
    </row>
    <row r="305" spans="1:60" outlineLevel="1">
      <c r="A305" s="145"/>
      <c r="B305" s="146"/>
      <c r="C305" s="170" t="s">
        <v>461</v>
      </c>
      <c r="D305" s="148"/>
      <c r="E305" s="149"/>
      <c r="F305" s="147"/>
      <c r="G305" s="147"/>
      <c r="H305" s="147"/>
      <c r="I305" s="147"/>
      <c r="J305" s="147"/>
      <c r="K305" s="147"/>
      <c r="L305" s="147"/>
      <c r="M305" s="147"/>
      <c r="N305" s="147"/>
      <c r="O305" s="147"/>
      <c r="P305" s="147"/>
      <c r="Q305" s="147"/>
      <c r="R305" s="147"/>
      <c r="S305" s="147"/>
      <c r="T305" s="147"/>
      <c r="U305" s="147"/>
      <c r="V305" s="147"/>
      <c r="W305" s="147"/>
      <c r="X305" s="147"/>
      <c r="Y305" s="142"/>
      <c r="Z305" s="142"/>
      <c r="AA305" s="142"/>
      <c r="AB305" s="142"/>
      <c r="AC305" s="142"/>
      <c r="AD305" s="142"/>
      <c r="AE305" s="142"/>
      <c r="AF305" s="142"/>
      <c r="AG305" s="142" t="s">
        <v>121</v>
      </c>
      <c r="AH305" s="142">
        <v>0</v>
      </c>
      <c r="AI305" s="142"/>
      <c r="AJ305" s="142"/>
      <c r="AK305" s="142"/>
      <c r="AL305" s="142"/>
      <c r="AM305" s="142"/>
      <c r="AN305" s="142"/>
      <c r="AO305" s="142"/>
      <c r="AP305" s="142"/>
      <c r="AQ305" s="142"/>
      <c r="AR305" s="142"/>
      <c r="AS305" s="142"/>
      <c r="AT305" s="142"/>
      <c r="AU305" s="142"/>
      <c r="AV305" s="142"/>
      <c r="AW305" s="142"/>
      <c r="AX305" s="142"/>
      <c r="AY305" s="142"/>
      <c r="AZ305" s="142"/>
      <c r="BA305" s="142"/>
      <c r="BB305" s="142"/>
      <c r="BC305" s="142"/>
      <c r="BD305" s="142"/>
      <c r="BE305" s="142"/>
      <c r="BF305" s="142"/>
      <c r="BG305" s="142"/>
      <c r="BH305" s="142"/>
    </row>
    <row r="306" spans="1:60" outlineLevel="1">
      <c r="A306" s="145"/>
      <c r="B306" s="146"/>
      <c r="C306" s="170" t="s">
        <v>462</v>
      </c>
      <c r="D306" s="148"/>
      <c r="E306" s="149">
        <v>5.4</v>
      </c>
      <c r="F306" s="147"/>
      <c r="G306" s="147"/>
      <c r="H306" s="147"/>
      <c r="I306" s="147"/>
      <c r="J306" s="147"/>
      <c r="K306" s="147"/>
      <c r="L306" s="147"/>
      <c r="M306" s="147"/>
      <c r="N306" s="147"/>
      <c r="O306" s="147"/>
      <c r="P306" s="147"/>
      <c r="Q306" s="147"/>
      <c r="R306" s="147"/>
      <c r="S306" s="147"/>
      <c r="T306" s="147"/>
      <c r="U306" s="147"/>
      <c r="V306" s="147"/>
      <c r="W306" s="147"/>
      <c r="X306" s="147"/>
      <c r="Y306" s="142"/>
      <c r="Z306" s="142"/>
      <c r="AA306" s="142"/>
      <c r="AB306" s="142"/>
      <c r="AC306" s="142"/>
      <c r="AD306" s="142"/>
      <c r="AE306" s="142"/>
      <c r="AF306" s="142"/>
      <c r="AG306" s="142" t="s">
        <v>121</v>
      </c>
      <c r="AH306" s="142">
        <v>0</v>
      </c>
      <c r="AI306" s="142"/>
      <c r="AJ306" s="142"/>
      <c r="AK306" s="142"/>
      <c r="AL306" s="142"/>
      <c r="AM306" s="142"/>
      <c r="AN306" s="142"/>
      <c r="AO306" s="142"/>
      <c r="AP306" s="142"/>
      <c r="AQ306" s="142"/>
      <c r="AR306" s="142"/>
      <c r="AS306" s="142"/>
      <c r="AT306" s="142"/>
      <c r="AU306" s="142"/>
      <c r="AV306" s="142"/>
      <c r="AW306" s="142"/>
      <c r="AX306" s="142"/>
      <c r="AY306" s="142"/>
      <c r="AZ306" s="142"/>
      <c r="BA306" s="142"/>
      <c r="BB306" s="142"/>
      <c r="BC306" s="142"/>
      <c r="BD306" s="142"/>
      <c r="BE306" s="142"/>
      <c r="BF306" s="142"/>
      <c r="BG306" s="142"/>
      <c r="BH306" s="142"/>
    </row>
    <row r="307" spans="1:60" ht="24" outlineLevel="1">
      <c r="A307" s="157">
        <v>101</v>
      </c>
      <c r="B307" s="158" t="s">
        <v>463</v>
      </c>
      <c r="C307" s="169" t="s">
        <v>464</v>
      </c>
      <c r="D307" s="159" t="s">
        <v>115</v>
      </c>
      <c r="E307" s="160">
        <v>2</v>
      </c>
      <c r="F307" s="175"/>
      <c r="G307" s="161">
        <f>ROUND(E307*F307,2)</f>
        <v>0</v>
      </c>
      <c r="H307" s="147">
        <v>0</v>
      </c>
      <c r="I307" s="147">
        <f>ROUND(E307*H307,2)</f>
        <v>0</v>
      </c>
      <c r="J307" s="147">
        <v>4800</v>
      </c>
      <c r="K307" s="147">
        <f>ROUND(E307*J307,2)</f>
        <v>9600</v>
      </c>
      <c r="L307" s="147">
        <v>21</v>
      </c>
      <c r="M307" s="147">
        <f>G307*(1+L307/100)</f>
        <v>0</v>
      </c>
      <c r="N307" s="147">
        <v>0</v>
      </c>
      <c r="O307" s="147">
        <f>ROUND(E307*N307,2)</f>
        <v>0</v>
      </c>
      <c r="P307" s="147">
        <v>0</v>
      </c>
      <c r="Q307" s="147">
        <f>ROUND(E307*P307,2)</f>
        <v>0</v>
      </c>
      <c r="R307" s="147"/>
      <c r="S307" s="147" t="s">
        <v>116</v>
      </c>
      <c r="T307" s="147" t="s">
        <v>117</v>
      </c>
      <c r="U307" s="147">
        <v>0</v>
      </c>
      <c r="V307" s="147">
        <f>ROUND(E307*U307,2)</f>
        <v>0</v>
      </c>
      <c r="W307" s="147"/>
      <c r="X307" s="147" t="s">
        <v>118</v>
      </c>
      <c r="Y307" s="142"/>
      <c r="Z307" s="142"/>
      <c r="AA307" s="142"/>
      <c r="AB307" s="142"/>
      <c r="AC307" s="142"/>
      <c r="AD307" s="142"/>
      <c r="AE307" s="142"/>
      <c r="AF307" s="142"/>
      <c r="AG307" s="142" t="s">
        <v>449</v>
      </c>
      <c r="AH307" s="142"/>
      <c r="AI307" s="142"/>
      <c r="AJ307" s="142"/>
      <c r="AK307" s="142"/>
      <c r="AL307" s="142"/>
      <c r="AM307" s="142"/>
      <c r="AN307" s="142"/>
      <c r="AO307" s="142"/>
      <c r="AP307" s="142"/>
      <c r="AQ307" s="142"/>
      <c r="AR307" s="142"/>
      <c r="AS307" s="142"/>
      <c r="AT307" s="142"/>
      <c r="AU307" s="142"/>
      <c r="AV307" s="142"/>
      <c r="AW307" s="142"/>
      <c r="AX307" s="142"/>
      <c r="AY307" s="142"/>
      <c r="AZ307" s="142"/>
      <c r="BA307" s="142"/>
      <c r="BB307" s="142"/>
      <c r="BC307" s="142"/>
      <c r="BD307" s="142"/>
      <c r="BE307" s="142"/>
      <c r="BF307" s="142"/>
      <c r="BG307" s="142"/>
      <c r="BH307" s="142"/>
    </row>
    <row r="308" spans="1:60" outlineLevel="1">
      <c r="A308" s="145"/>
      <c r="B308" s="146"/>
      <c r="C308" s="170" t="s">
        <v>465</v>
      </c>
      <c r="D308" s="148"/>
      <c r="E308" s="149">
        <v>1</v>
      </c>
      <c r="F308" s="147"/>
      <c r="G308" s="147"/>
      <c r="H308" s="147"/>
      <c r="I308" s="147"/>
      <c r="J308" s="147"/>
      <c r="K308" s="147"/>
      <c r="L308" s="147"/>
      <c r="M308" s="147"/>
      <c r="N308" s="147"/>
      <c r="O308" s="147"/>
      <c r="P308" s="147"/>
      <c r="Q308" s="147"/>
      <c r="R308" s="147"/>
      <c r="S308" s="147"/>
      <c r="T308" s="147"/>
      <c r="U308" s="147"/>
      <c r="V308" s="147"/>
      <c r="W308" s="147"/>
      <c r="X308" s="147"/>
      <c r="Y308" s="142"/>
      <c r="Z308" s="142"/>
      <c r="AA308" s="142"/>
      <c r="AB308" s="142"/>
      <c r="AC308" s="142"/>
      <c r="AD308" s="142"/>
      <c r="AE308" s="142"/>
      <c r="AF308" s="142"/>
      <c r="AG308" s="142" t="s">
        <v>121</v>
      </c>
      <c r="AH308" s="142">
        <v>0</v>
      </c>
      <c r="AI308" s="142"/>
      <c r="AJ308" s="142"/>
      <c r="AK308" s="142"/>
      <c r="AL308" s="142"/>
      <c r="AM308" s="142"/>
      <c r="AN308" s="142"/>
      <c r="AO308" s="142"/>
      <c r="AP308" s="142"/>
      <c r="AQ308" s="142"/>
      <c r="AR308" s="142"/>
      <c r="AS308" s="142"/>
      <c r="AT308" s="142"/>
      <c r="AU308" s="142"/>
      <c r="AV308" s="142"/>
      <c r="AW308" s="142"/>
      <c r="AX308" s="142"/>
      <c r="AY308" s="142"/>
      <c r="AZ308" s="142"/>
      <c r="BA308" s="142"/>
      <c r="BB308" s="142"/>
      <c r="BC308" s="142"/>
      <c r="BD308" s="142"/>
      <c r="BE308" s="142"/>
      <c r="BF308" s="142"/>
      <c r="BG308" s="142"/>
      <c r="BH308" s="142"/>
    </row>
    <row r="309" spans="1:60" outlineLevel="1">
      <c r="A309" s="145"/>
      <c r="B309" s="146"/>
      <c r="C309" s="170" t="s">
        <v>466</v>
      </c>
      <c r="D309" s="148"/>
      <c r="E309" s="149">
        <v>1</v>
      </c>
      <c r="F309" s="147"/>
      <c r="G309" s="147"/>
      <c r="H309" s="147"/>
      <c r="I309" s="147"/>
      <c r="J309" s="147"/>
      <c r="K309" s="147"/>
      <c r="L309" s="14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7"/>
      <c r="W309" s="147"/>
      <c r="X309" s="147"/>
      <c r="Y309" s="142"/>
      <c r="Z309" s="142"/>
      <c r="AA309" s="142"/>
      <c r="AB309" s="142"/>
      <c r="AC309" s="142"/>
      <c r="AD309" s="142"/>
      <c r="AE309" s="142"/>
      <c r="AF309" s="142"/>
      <c r="AG309" s="142" t="s">
        <v>121</v>
      </c>
      <c r="AH309" s="142">
        <v>0</v>
      </c>
      <c r="AI309" s="142"/>
      <c r="AJ309" s="142"/>
      <c r="AK309" s="142"/>
      <c r="AL309" s="142"/>
      <c r="AM309" s="142"/>
      <c r="AN309" s="142"/>
      <c r="AO309" s="142"/>
      <c r="AP309" s="142"/>
      <c r="AQ309" s="142"/>
      <c r="AR309" s="142"/>
      <c r="AS309" s="142"/>
      <c r="AT309" s="142"/>
      <c r="AU309" s="142"/>
      <c r="AV309" s="142"/>
      <c r="AW309" s="142"/>
      <c r="AX309" s="142"/>
      <c r="AY309" s="142"/>
      <c r="AZ309" s="142"/>
      <c r="BA309" s="142"/>
      <c r="BB309" s="142"/>
      <c r="BC309" s="142"/>
      <c r="BD309" s="142"/>
      <c r="BE309" s="142"/>
      <c r="BF309" s="142"/>
      <c r="BG309" s="142"/>
      <c r="BH309" s="142"/>
    </row>
    <row r="310" spans="1:60" outlineLevel="1">
      <c r="A310" s="157">
        <v>102</v>
      </c>
      <c r="B310" s="158" t="s">
        <v>467</v>
      </c>
      <c r="C310" s="169" t="s">
        <v>468</v>
      </c>
      <c r="D310" s="159" t="s">
        <v>115</v>
      </c>
      <c r="E310" s="160">
        <v>1</v>
      </c>
      <c r="F310" s="175"/>
      <c r="G310" s="161">
        <f>ROUND(E310*F310,2)</f>
        <v>0</v>
      </c>
      <c r="H310" s="147">
        <v>0</v>
      </c>
      <c r="I310" s="147">
        <f>ROUND(E310*H310,2)</f>
        <v>0</v>
      </c>
      <c r="J310" s="147">
        <v>11500</v>
      </c>
      <c r="K310" s="147">
        <f>ROUND(E310*J310,2)</f>
        <v>11500</v>
      </c>
      <c r="L310" s="147">
        <v>21</v>
      </c>
      <c r="M310" s="147">
        <f>G310*(1+L310/100)</f>
        <v>0</v>
      </c>
      <c r="N310" s="147">
        <v>0</v>
      </c>
      <c r="O310" s="147">
        <f>ROUND(E310*N310,2)</f>
        <v>0</v>
      </c>
      <c r="P310" s="147">
        <v>0</v>
      </c>
      <c r="Q310" s="147">
        <f>ROUND(E310*P310,2)</f>
        <v>0</v>
      </c>
      <c r="R310" s="147"/>
      <c r="S310" s="147" t="s">
        <v>116</v>
      </c>
      <c r="T310" s="147" t="s">
        <v>117</v>
      </c>
      <c r="U310" s="147">
        <v>0</v>
      </c>
      <c r="V310" s="147">
        <f>ROUND(E310*U310,2)</f>
        <v>0</v>
      </c>
      <c r="W310" s="147"/>
      <c r="X310" s="147" t="s">
        <v>118</v>
      </c>
      <c r="Y310" s="142"/>
      <c r="Z310" s="142"/>
      <c r="AA310" s="142"/>
      <c r="AB310" s="142"/>
      <c r="AC310" s="142"/>
      <c r="AD310" s="142"/>
      <c r="AE310" s="142"/>
      <c r="AF310" s="142"/>
      <c r="AG310" s="142" t="s">
        <v>449</v>
      </c>
      <c r="AH310" s="142"/>
      <c r="AI310" s="142"/>
      <c r="AJ310" s="142"/>
      <c r="AK310" s="142"/>
      <c r="AL310" s="142"/>
      <c r="AM310" s="142"/>
      <c r="AN310" s="142"/>
      <c r="AO310" s="142"/>
      <c r="AP310" s="142"/>
      <c r="AQ310" s="142"/>
      <c r="AR310" s="142"/>
      <c r="AS310" s="142"/>
      <c r="AT310" s="142"/>
      <c r="AU310" s="142"/>
      <c r="AV310" s="142"/>
      <c r="AW310" s="142"/>
      <c r="AX310" s="142"/>
      <c r="AY310" s="142"/>
      <c r="AZ310" s="142"/>
      <c r="BA310" s="142"/>
      <c r="BB310" s="142"/>
      <c r="BC310" s="142"/>
      <c r="BD310" s="142"/>
      <c r="BE310" s="142"/>
      <c r="BF310" s="142"/>
      <c r="BG310" s="142"/>
      <c r="BH310" s="142"/>
    </row>
    <row r="311" spans="1:60" outlineLevel="1">
      <c r="A311" s="145"/>
      <c r="B311" s="146"/>
      <c r="C311" s="170" t="s">
        <v>469</v>
      </c>
      <c r="D311" s="148"/>
      <c r="E311" s="149"/>
      <c r="F311" s="147"/>
      <c r="G311" s="147"/>
      <c r="H311" s="147"/>
      <c r="I311" s="147"/>
      <c r="J311" s="147"/>
      <c r="K311" s="147"/>
      <c r="L311" s="147"/>
      <c r="M311" s="147"/>
      <c r="N311" s="147"/>
      <c r="O311" s="147"/>
      <c r="P311" s="147"/>
      <c r="Q311" s="147"/>
      <c r="R311" s="147"/>
      <c r="S311" s="147"/>
      <c r="T311" s="147"/>
      <c r="U311" s="147"/>
      <c r="V311" s="147"/>
      <c r="W311" s="147"/>
      <c r="X311" s="147"/>
      <c r="Y311" s="142"/>
      <c r="Z311" s="142"/>
      <c r="AA311" s="142"/>
      <c r="AB311" s="142"/>
      <c r="AC311" s="142"/>
      <c r="AD311" s="142"/>
      <c r="AE311" s="142"/>
      <c r="AF311" s="142"/>
      <c r="AG311" s="142" t="s">
        <v>121</v>
      </c>
      <c r="AH311" s="142">
        <v>0</v>
      </c>
      <c r="AI311" s="142"/>
      <c r="AJ311" s="142"/>
      <c r="AK311" s="142"/>
      <c r="AL311" s="142"/>
      <c r="AM311" s="142"/>
      <c r="AN311" s="142"/>
      <c r="AO311" s="142"/>
      <c r="AP311" s="142"/>
      <c r="AQ311" s="142"/>
      <c r="AR311" s="142"/>
      <c r="AS311" s="142"/>
      <c r="AT311" s="142"/>
      <c r="AU311" s="142"/>
      <c r="AV311" s="142"/>
      <c r="AW311" s="142"/>
      <c r="AX311" s="142"/>
      <c r="AY311" s="142"/>
      <c r="AZ311" s="142"/>
      <c r="BA311" s="142"/>
      <c r="BB311" s="142"/>
      <c r="BC311" s="142"/>
      <c r="BD311" s="142"/>
      <c r="BE311" s="142"/>
      <c r="BF311" s="142"/>
      <c r="BG311" s="142"/>
      <c r="BH311" s="142"/>
    </row>
    <row r="312" spans="1:60" outlineLevel="1">
      <c r="A312" s="145"/>
      <c r="B312" s="146"/>
      <c r="C312" s="170" t="s">
        <v>465</v>
      </c>
      <c r="D312" s="148"/>
      <c r="E312" s="149">
        <v>1</v>
      </c>
      <c r="F312" s="147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  <c r="X312" s="147"/>
      <c r="Y312" s="142"/>
      <c r="Z312" s="142"/>
      <c r="AA312" s="142"/>
      <c r="AB312" s="142"/>
      <c r="AC312" s="142"/>
      <c r="AD312" s="142"/>
      <c r="AE312" s="142"/>
      <c r="AF312" s="142"/>
      <c r="AG312" s="142" t="s">
        <v>121</v>
      </c>
      <c r="AH312" s="142">
        <v>0</v>
      </c>
      <c r="AI312" s="142"/>
      <c r="AJ312" s="142"/>
      <c r="AK312" s="142"/>
      <c r="AL312" s="142"/>
      <c r="AM312" s="142"/>
      <c r="AN312" s="142"/>
      <c r="AO312" s="142"/>
      <c r="AP312" s="142"/>
      <c r="AQ312" s="142"/>
      <c r="AR312" s="142"/>
      <c r="AS312" s="142"/>
      <c r="AT312" s="142"/>
      <c r="AU312" s="142"/>
      <c r="AV312" s="142"/>
      <c r="AW312" s="142"/>
      <c r="AX312" s="142"/>
      <c r="AY312" s="142"/>
      <c r="AZ312" s="142"/>
      <c r="BA312" s="142"/>
      <c r="BB312" s="142"/>
      <c r="BC312" s="142"/>
      <c r="BD312" s="142"/>
      <c r="BE312" s="142"/>
      <c r="BF312" s="142"/>
      <c r="BG312" s="142"/>
      <c r="BH312" s="142"/>
    </row>
    <row r="313" spans="1:60" outlineLevel="1">
      <c r="A313" s="157">
        <v>103</v>
      </c>
      <c r="B313" s="158" t="s">
        <v>470</v>
      </c>
      <c r="C313" s="169" t="s">
        <v>471</v>
      </c>
      <c r="D313" s="159" t="s">
        <v>115</v>
      </c>
      <c r="E313" s="160">
        <v>97</v>
      </c>
      <c r="F313" s="175"/>
      <c r="G313" s="161">
        <f>ROUND(E313*F313,2)</f>
        <v>0</v>
      </c>
      <c r="H313" s="147">
        <v>0</v>
      </c>
      <c r="I313" s="147">
        <f>ROUND(E313*H313,2)</f>
        <v>0</v>
      </c>
      <c r="J313" s="147">
        <v>590</v>
      </c>
      <c r="K313" s="147">
        <f>ROUND(E313*J313,2)</f>
        <v>57230</v>
      </c>
      <c r="L313" s="147">
        <v>21</v>
      </c>
      <c r="M313" s="147">
        <f>G313*(1+L313/100)</f>
        <v>0</v>
      </c>
      <c r="N313" s="147">
        <v>0</v>
      </c>
      <c r="O313" s="147">
        <f>ROUND(E313*N313,2)</f>
        <v>0</v>
      </c>
      <c r="P313" s="147">
        <v>0</v>
      </c>
      <c r="Q313" s="147">
        <f>ROUND(E313*P313,2)</f>
        <v>0</v>
      </c>
      <c r="R313" s="147"/>
      <c r="S313" s="147" t="s">
        <v>116</v>
      </c>
      <c r="T313" s="147" t="s">
        <v>117</v>
      </c>
      <c r="U313" s="147">
        <v>0</v>
      </c>
      <c r="V313" s="147">
        <f>ROUND(E313*U313,2)</f>
        <v>0</v>
      </c>
      <c r="W313" s="147"/>
      <c r="X313" s="147" t="s">
        <v>118</v>
      </c>
      <c r="Y313" s="142"/>
      <c r="Z313" s="142"/>
      <c r="AA313" s="142"/>
      <c r="AB313" s="142"/>
      <c r="AC313" s="142"/>
      <c r="AD313" s="142"/>
      <c r="AE313" s="142"/>
      <c r="AF313" s="142"/>
      <c r="AG313" s="142" t="s">
        <v>449</v>
      </c>
      <c r="AH313" s="142"/>
      <c r="AI313" s="142"/>
      <c r="AJ313" s="142"/>
      <c r="AK313" s="142"/>
      <c r="AL313" s="142"/>
      <c r="AM313" s="142"/>
      <c r="AN313" s="142"/>
      <c r="AO313" s="142"/>
      <c r="AP313" s="142"/>
      <c r="AQ313" s="142"/>
      <c r="AR313" s="142"/>
      <c r="AS313" s="142"/>
      <c r="AT313" s="142"/>
      <c r="AU313" s="142"/>
      <c r="AV313" s="142"/>
      <c r="AW313" s="142"/>
      <c r="AX313" s="142"/>
      <c r="AY313" s="142"/>
      <c r="AZ313" s="142"/>
      <c r="BA313" s="142"/>
      <c r="BB313" s="142"/>
      <c r="BC313" s="142"/>
      <c r="BD313" s="142"/>
      <c r="BE313" s="142"/>
      <c r="BF313" s="142"/>
      <c r="BG313" s="142"/>
      <c r="BH313" s="142"/>
    </row>
    <row r="314" spans="1:60" outlineLevel="1">
      <c r="A314" s="145"/>
      <c r="B314" s="146"/>
      <c r="C314" s="170" t="s">
        <v>472</v>
      </c>
      <c r="D314" s="148"/>
      <c r="E314" s="149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2"/>
      <c r="Z314" s="142"/>
      <c r="AA314" s="142"/>
      <c r="AB314" s="142"/>
      <c r="AC314" s="142"/>
      <c r="AD314" s="142"/>
      <c r="AE314" s="142"/>
      <c r="AF314" s="142"/>
      <c r="AG314" s="142" t="s">
        <v>121</v>
      </c>
      <c r="AH314" s="142">
        <v>0</v>
      </c>
      <c r="AI314" s="142"/>
      <c r="AJ314" s="142"/>
      <c r="AK314" s="142"/>
      <c r="AL314" s="142"/>
      <c r="AM314" s="142"/>
      <c r="AN314" s="142"/>
      <c r="AO314" s="142"/>
      <c r="AP314" s="142"/>
      <c r="AQ314" s="142"/>
      <c r="AR314" s="142"/>
      <c r="AS314" s="142"/>
      <c r="AT314" s="142"/>
      <c r="AU314" s="142"/>
      <c r="AV314" s="142"/>
      <c r="AW314" s="142"/>
      <c r="AX314" s="142"/>
      <c r="AY314" s="142"/>
      <c r="AZ314" s="142"/>
      <c r="BA314" s="142"/>
      <c r="BB314" s="142"/>
      <c r="BC314" s="142"/>
      <c r="BD314" s="142"/>
      <c r="BE314" s="142"/>
      <c r="BF314" s="142"/>
      <c r="BG314" s="142"/>
      <c r="BH314" s="142"/>
    </row>
    <row r="315" spans="1:60" outlineLevel="1">
      <c r="A315" s="145"/>
      <c r="B315" s="146"/>
      <c r="C315" s="170" t="s">
        <v>473</v>
      </c>
      <c r="D315" s="148"/>
      <c r="E315" s="149">
        <v>97</v>
      </c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2"/>
      <c r="Z315" s="142"/>
      <c r="AA315" s="142"/>
      <c r="AB315" s="142"/>
      <c r="AC315" s="142"/>
      <c r="AD315" s="142"/>
      <c r="AE315" s="142"/>
      <c r="AF315" s="142"/>
      <c r="AG315" s="142" t="s">
        <v>121</v>
      </c>
      <c r="AH315" s="142">
        <v>0</v>
      </c>
      <c r="AI315" s="142"/>
      <c r="AJ315" s="142"/>
      <c r="AK315" s="142"/>
      <c r="AL315" s="142"/>
      <c r="AM315" s="142"/>
      <c r="AN315" s="142"/>
      <c r="AO315" s="142"/>
      <c r="AP315" s="142"/>
      <c r="AQ315" s="142"/>
      <c r="AR315" s="142"/>
      <c r="AS315" s="142"/>
      <c r="AT315" s="142"/>
      <c r="AU315" s="142"/>
      <c r="AV315" s="142"/>
      <c r="AW315" s="142"/>
      <c r="AX315" s="142"/>
      <c r="AY315" s="142"/>
      <c r="AZ315" s="142"/>
      <c r="BA315" s="142"/>
      <c r="BB315" s="142"/>
      <c r="BC315" s="142"/>
      <c r="BD315" s="142"/>
      <c r="BE315" s="142"/>
      <c r="BF315" s="142"/>
      <c r="BG315" s="142"/>
      <c r="BH315" s="142"/>
    </row>
    <row r="316" spans="1:60" outlineLevel="1">
      <c r="A316" s="157">
        <v>104</v>
      </c>
      <c r="B316" s="158" t="s">
        <v>474</v>
      </c>
      <c r="C316" s="169" t="s">
        <v>475</v>
      </c>
      <c r="D316" s="159" t="s">
        <v>115</v>
      </c>
      <c r="E316" s="160">
        <v>61</v>
      </c>
      <c r="F316" s="175"/>
      <c r="G316" s="161">
        <f>ROUND(E316*F316,2)</f>
        <v>0</v>
      </c>
      <c r="H316" s="147">
        <v>0</v>
      </c>
      <c r="I316" s="147">
        <f>ROUND(E316*H316,2)</f>
        <v>0</v>
      </c>
      <c r="J316" s="147">
        <v>840</v>
      </c>
      <c r="K316" s="147">
        <f>ROUND(E316*J316,2)</f>
        <v>51240</v>
      </c>
      <c r="L316" s="147">
        <v>21</v>
      </c>
      <c r="M316" s="147">
        <f>G316*(1+L316/100)</f>
        <v>0</v>
      </c>
      <c r="N316" s="147">
        <v>0</v>
      </c>
      <c r="O316" s="147">
        <f>ROUND(E316*N316,2)</f>
        <v>0</v>
      </c>
      <c r="P316" s="147">
        <v>0</v>
      </c>
      <c r="Q316" s="147">
        <f>ROUND(E316*P316,2)</f>
        <v>0</v>
      </c>
      <c r="R316" s="147"/>
      <c r="S316" s="147" t="s">
        <v>116</v>
      </c>
      <c r="T316" s="147" t="s">
        <v>117</v>
      </c>
      <c r="U316" s="147">
        <v>0</v>
      </c>
      <c r="V316" s="147">
        <f>ROUND(E316*U316,2)</f>
        <v>0</v>
      </c>
      <c r="W316" s="147"/>
      <c r="X316" s="147" t="s">
        <v>118</v>
      </c>
      <c r="Y316" s="142"/>
      <c r="Z316" s="142"/>
      <c r="AA316" s="142"/>
      <c r="AB316" s="142"/>
      <c r="AC316" s="142"/>
      <c r="AD316" s="142"/>
      <c r="AE316" s="142"/>
      <c r="AF316" s="142"/>
      <c r="AG316" s="142" t="s">
        <v>449</v>
      </c>
      <c r="AH316" s="142"/>
      <c r="AI316" s="142"/>
      <c r="AJ316" s="142"/>
      <c r="AK316" s="142"/>
      <c r="AL316" s="142"/>
      <c r="AM316" s="142"/>
      <c r="AN316" s="142"/>
      <c r="AO316" s="142"/>
      <c r="AP316" s="142"/>
      <c r="AQ316" s="142"/>
      <c r="AR316" s="142"/>
      <c r="AS316" s="142"/>
      <c r="AT316" s="142"/>
      <c r="AU316" s="142"/>
      <c r="AV316" s="142"/>
      <c r="AW316" s="142"/>
      <c r="AX316" s="142"/>
      <c r="AY316" s="142"/>
      <c r="AZ316" s="142"/>
      <c r="BA316" s="142"/>
      <c r="BB316" s="142"/>
      <c r="BC316" s="142"/>
      <c r="BD316" s="142"/>
      <c r="BE316" s="142"/>
      <c r="BF316" s="142"/>
      <c r="BG316" s="142"/>
      <c r="BH316" s="142"/>
    </row>
    <row r="317" spans="1:60" outlineLevel="1">
      <c r="A317" s="145"/>
      <c r="B317" s="146"/>
      <c r="C317" s="170" t="s">
        <v>476</v>
      </c>
      <c r="D317" s="148"/>
      <c r="E317" s="149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2"/>
      <c r="Z317" s="142"/>
      <c r="AA317" s="142"/>
      <c r="AB317" s="142"/>
      <c r="AC317" s="142"/>
      <c r="AD317" s="142"/>
      <c r="AE317" s="142"/>
      <c r="AF317" s="142"/>
      <c r="AG317" s="142" t="s">
        <v>121</v>
      </c>
      <c r="AH317" s="142">
        <v>0</v>
      </c>
      <c r="AI317" s="142"/>
      <c r="AJ317" s="142"/>
      <c r="AK317" s="142"/>
      <c r="AL317" s="142"/>
      <c r="AM317" s="142"/>
      <c r="AN317" s="142"/>
      <c r="AO317" s="142"/>
      <c r="AP317" s="142"/>
      <c r="AQ317" s="142"/>
      <c r="AR317" s="142"/>
      <c r="AS317" s="142"/>
      <c r="AT317" s="142"/>
      <c r="AU317" s="142"/>
      <c r="AV317" s="142"/>
      <c r="AW317" s="142"/>
      <c r="AX317" s="142"/>
      <c r="AY317" s="142"/>
      <c r="AZ317" s="142"/>
      <c r="BA317" s="142"/>
      <c r="BB317" s="142"/>
      <c r="BC317" s="142"/>
      <c r="BD317" s="142"/>
      <c r="BE317" s="142"/>
      <c r="BF317" s="142"/>
      <c r="BG317" s="142"/>
      <c r="BH317" s="142"/>
    </row>
    <row r="318" spans="1:60" outlineLevel="1">
      <c r="A318" s="145"/>
      <c r="B318" s="146"/>
      <c r="C318" s="170" t="s">
        <v>477</v>
      </c>
      <c r="D318" s="148"/>
      <c r="E318" s="149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2"/>
      <c r="Z318" s="142"/>
      <c r="AA318" s="142"/>
      <c r="AB318" s="142"/>
      <c r="AC318" s="142"/>
      <c r="AD318" s="142"/>
      <c r="AE318" s="142"/>
      <c r="AF318" s="142"/>
      <c r="AG318" s="142" t="s">
        <v>121</v>
      </c>
      <c r="AH318" s="142">
        <v>0</v>
      </c>
      <c r="AI318" s="142"/>
      <c r="AJ318" s="142"/>
      <c r="AK318" s="142"/>
      <c r="AL318" s="142"/>
      <c r="AM318" s="142"/>
      <c r="AN318" s="142"/>
      <c r="AO318" s="142"/>
      <c r="AP318" s="142"/>
      <c r="AQ318" s="142"/>
      <c r="AR318" s="142"/>
      <c r="AS318" s="142"/>
      <c r="AT318" s="142"/>
      <c r="AU318" s="142"/>
      <c r="AV318" s="142"/>
      <c r="AW318" s="142"/>
      <c r="AX318" s="142"/>
      <c r="AY318" s="142"/>
      <c r="AZ318" s="142"/>
      <c r="BA318" s="142"/>
      <c r="BB318" s="142"/>
      <c r="BC318" s="142"/>
      <c r="BD318" s="142"/>
      <c r="BE318" s="142"/>
      <c r="BF318" s="142"/>
      <c r="BG318" s="142"/>
      <c r="BH318" s="142"/>
    </row>
    <row r="319" spans="1:60" outlineLevel="1">
      <c r="A319" s="145"/>
      <c r="B319" s="146"/>
      <c r="C319" s="170" t="s">
        <v>478</v>
      </c>
      <c r="D319" s="148"/>
      <c r="E319" s="149">
        <v>61</v>
      </c>
      <c r="F319" s="147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2"/>
      <c r="Z319" s="142"/>
      <c r="AA319" s="142"/>
      <c r="AB319" s="142"/>
      <c r="AC319" s="142"/>
      <c r="AD319" s="142"/>
      <c r="AE319" s="142"/>
      <c r="AF319" s="142"/>
      <c r="AG319" s="142" t="s">
        <v>121</v>
      </c>
      <c r="AH319" s="142">
        <v>0</v>
      </c>
      <c r="AI319" s="142"/>
      <c r="AJ319" s="142"/>
      <c r="AK319" s="142"/>
      <c r="AL319" s="142"/>
      <c r="AM319" s="142"/>
      <c r="AN319" s="142"/>
      <c r="AO319" s="142"/>
      <c r="AP319" s="142"/>
      <c r="AQ319" s="142"/>
      <c r="AR319" s="142"/>
      <c r="AS319" s="142"/>
      <c r="AT319" s="142"/>
      <c r="AU319" s="142"/>
      <c r="AV319" s="142"/>
      <c r="AW319" s="142"/>
      <c r="AX319" s="142"/>
      <c r="AY319" s="142"/>
      <c r="AZ319" s="142"/>
      <c r="BA319" s="142"/>
      <c r="BB319" s="142"/>
      <c r="BC319" s="142"/>
      <c r="BD319" s="142"/>
      <c r="BE319" s="142"/>
      <c r="BF319" s="142"/>
      <c r="BG319" s="142"/>
      <c r="BH319" s="142"/>
    </row>
    <row r="320" spans="1:60" outlineLevel="1">
      <c r="A320" s="145"/>
      <c r="B320" s="146"/>
      <c r="C320" s="170" t="s">
        <v>479</v>
      </c>
      <c r="D320" s="148"/>
      <c r="E320" s="149"/>
      <c r="F320" s="147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2"/>
      <c r="Z320" s="142"/>
      <c r="AA320" s="142"/>
      <c r="AB320" s="142"/>
      <c r="AC320" s="142"/>
      <c r="AD320" s="142"/>
      <c r="AE320" s="142"/>
      <c r="AF320" s="142"/>
      <c r="AG320" s="142" t="s">
        <v>121</v>
      </c>
      <c r="AH320" s="142">
        <v>0</v>
      </c>
      <c r="AI320" s="142"/>
      <c r="AJ320" s="142"/>
      <c r="AK320" s="142"/>
      <c r="AL320" s="142"/>
      <c r="AM320" s="142"/>
      <c r="AN320" s="142"/>
      <c r="AO320" s="142"/>
      <c r="AP320" s="142"/>
      <c r="AQ320" s="142"/>
      <c r="AR320" s="142"/>
      <c r="AS320" s="142"/>
      <c r="AT320" s="142"/>
      <c r="AU320" s="142"/>
      <c r="AV320" s="142"/>
      <c r="AW320" s="142"/>
      <c r="AX320" s="142"/>
      <c r="AY320" s="142"/>
      <c r="AZ320" s="142"/>
      <c r="BA320" s="142"/>
      <c r="BB320" s="142"/>
      <c r="BC320" s="142"/>
      <c r="BD320" s="142"/>
      <c r="BE320" s="142"/>
      <c r="BF320" s="142"/>
      <c r="BG320" s="142"/>
      <c r="BH320" s="142"/>
    </row>
    <row r="321" spans="1:60" ht="24" outlineLevel="1">
      <c r="A321" s="157">
        <v>105</v>
      </c>
      <c r="B321" s="158" t="s">
        <v>480</v>
      </c>
      <c r="C321" s="169" t="s">
        <v>481</v>
      </c>
      <c r="D321" s="159" t="s">
        <v>0</v>
      </c>
      <c r="E321" s="160">
        <v>3372.3798000000002</v>
      </c>
      <c r="F321" s="175"/>
      <c r="G321" s="161">
        <f>ROUND(E321*F321,2)</f>
        <v>0</v>
      </c>
      <c r="H321" s="147">
        <v>0</v>
      </c>
      <c r="I321" s="147">
        <f>ROUND(E321*H321,2)</f>
        <v>0</v>
      </c>
      <c r="J321" s="147">
        <v>1.8</v>
      </c>
      <c r="K321" s="147">
        <f>ROUND(E321*J321,2)</f>
        <v>6070.28</v>
      </c>
      <c r="L321" s="147">
        <v>21</v>
      </c>
      <c r="M321" s="147">
        <f>G321*(1+L321/100)</f>
        <v>0</v>
      </c>
      <c r="N321" s="147">
        <v>0</v>
      </c>
      <c r="O321" s="147">
        <f>ROUND(E321*N321,2)</f>
        <v>0</v>
      </c>
      <c r="P321" s="147">
        <v>0</v>
      </c>
      <c r="Q321" s="147">
        <f>ROUND(E321*P321,2)</f>
        <v>0</v>
      </c>
      <c r="R321" s="147"/>
      <c r="S321" s="147" t="s">
        <v>131</v>
      </c>
      <c r="T321" s="147" t="s">
        <v>131</v>
      </c>
      <c r="U321" s="147">
        <v>0</v>
      </c>
      <c r="V321" s="147">
        <f>ROUND(E321*U321,2)</f>
        <v>0</v>
      </c>
      <c r="W321" s="147"/>
      <c r="X321" s="147" t="s">
        <v>118</v>
      </c>
      <c r="Y321" s="142"/>
      <c r="Z321" s="142"/>
      <c r="AA321" s="142"/>
      <c r="AB321" s="142"/>
      <c r="AC321" s="142"/>
      <c r="AD321" s="142"/>
      <c r="AE321" s="142"/>
      <c r="AF321" s="142"/>
      <c r="AG321" s="142" t="s">
        <v>449</v>
      </c>
      <c r="AH321" s="142"/>
      <c r="AI321" s="142"/>
      <c r="AJ321" s="142"/>
      <c r="AK321" s="142"/>
      <c r="AL321" s="142"/>
      <c r="AM321" s="142"/>
      <c r="AN321" s="142"/>
      <c r="AO321" s="142"/>
      <c r="AP321" s="142"/>
      <c r="AQ321" s="142"/>
      <c r="AR321" s="142"/>
      <c r="AS321" s="142"/>
      <c r="AT321" s="142"/>
      <c r="AU321" s="142"/>
      <c r="AV321" s="142"/>
      <c r="AW321" s="142"/>
      <c r="AX321" s="142"/>
      <c r="AY321" s="142"/>
      <c r="AZ321" s="142"/>
      <c r="BA321" s="142"/>
      <c r="BB321" s="142"/>
      <c r="BC321" s="142"/>
      <c r="BD321" s="142"/>
      <c r="BE321" s="142"/>
      <c r="BF321" s="142"/>
      <c r="BG321" s="142"/>
      <c r="BH321" s="142"/>
    </row>
    <row r="322" spans="1:60" outlineLevel="1">
      <c r="A322" s="145"/>
      <c r="B322" s="146"/>
      <c r="C322" s="248" t="s">
        <v>482</v>
      </c>
      <c r="D322" s="249"/>
      <c r="E322" s="249"/>
      <c r="F322" s="249"/>
      <c r="G322" s="249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2"/>
      <c r="Z322" s="142"/>
      <c r="AA322" s="142"/>
      <c r="AB322" s="142"/>
      <c r="AC322" s="142"/>
      <c r="AD322" s="142"/>
      <c r="AE322" s="142"/>
      <c r="AF322" s="142"/>
      <c r="AG322" s="142" t="s">
        <v>133</v>
      </c>
      <c r="AH322" s="142"/>
      <c r="AI322" s="142"/>
      <c r="AJ322" s="142"/>
      <c r="AK322" s="142"/>
      <c r="AL322" s="142"/>
      <c r="AM322" s="142"/>
      <c r="AN322" s="142"/>
      <c r="AO322" s="142"/>
      <c r="AP322" s="142"/>
      <c r="AQ322" s="142"/>
      <c r="AR322" s="142"/>
      <c r="AS322" s="142"/>
      <c r="AT322" s="142"/>
      <c r="AU322" s="142"/>
      <c r="AV322" s="142"/>
      <c r="AW322" s="142"/>
      <c r="AX322" s="142"/>
      <c r="AY322" s="142"/>
      <c r="AZ322" s="142"/>
      <c r="BA322" s="142"/>
      <c r="BB322" s="142"/>
      <c r="BC322" s="142"/>
      <c r="BD322" s="142"/>
      <c r="BE322" s="142"/>
      <c r="BF322" s="142"/>
      <c r="BG322" s="142"/>
      <c r="BH322" s="142"/>
    </row>
    <row r="323" spans="1:60" outlineLevel="1">
      <c r="A323" s="157">
        <v>106</v>
      </c>
      <c r="B323" s="158" t="s">
        <v>483</v>
      </c>
      <c r="C323" s="169" t="s">
        <v>484</v>
      </c>
      <c r="D323" s="159" t="s">
        <v>176</v>
      </c>
      <c r="E323" s="160">
        <v>1758.33</v>
      </c>
      <c r="F323" s="175"/>
      <c r="G323" s="161">
        <f>ROUND(E323*F323,2)</f>
        <v>0</v>
      </c>
      <c r="H323" s="147">
        <v>3.6</v>
      </c>
      <c r="I323" s="147">
        <f>ROUND(E323*H323,2)</f>
        <v>6329.99</v>
      </c>
      <c r="J323" s="147">
        <v>0</v>
      </c>
      <c r="K323" s="147">
        <f>ROUND(E323*J323,2)</f>
        <v>0</v>
      </c>
      <c r="L323" s="147">
        <v>21</v>
      </c>
      <c r="M323" s="147">
        <f>G323*(1+L323/100)</f>
        <v>0</v>
      </c>
      <c r="N323" s="147">
        <v>0</v>
      </c>
      <c r="O323" s="147">
        <f>ROUND(E323*N323,2)</f>
        <v>0</v>
      </c>
      <c r="P323" s="147">
        <v>0</v>
      </c>
      <c r="Q323" s="147">
        <f>ROUND(E323*P323,2)</f>
        <v>0</v>
      </c>
      <c r="R323" s="147" t="s">
        <v>219</v>
      </c>
      <c r="S323" s="147" t="s">
        <v>131</v>
      </c>
      <c r="T323" s="147" t="s">
        <v>131</v>
      </c>
      <c r="U323" s="147">
        <v>0</v>
      </c>
      <c r="V323" s="147">
        <f>ROUND(E323*U323,2)</f>
        <v>0</v>
      </c>
      <c r="W323" s="147"/>
      <c r="X323" s="147" t="s">
        <v>220</v>
      </c>
      <c r="Y323" s="142"/>
      <c r="Z323" s="142"/>
      <c r="AA323" s="142"/>
      <c r="AB323" s="142"/>
      <c r="AC323" s="142"/>
      <c r="AD323" s="142"/>
      <c r="AE323" s="142"/>
      <c r="AF323" s="142"/>
      <c r="AG323" s="142" t="s">
        <v>221</v>
      </c>
      <c r="AH323" s="142"/>
      <c r="AI323" s="142"/>
      <c r="AJ323" s="142"/>
      <c r="AK323" s="142"/>
      <c r="AL323" s="142"/>
      <c r="AM323" s="142"/>
      <c r="AN323" s="142"/>
      <c r="AO323" s="142"/>
      <c r="AP323" s="142"/>
      <c r="AQ323" s="142"/>
      <c r="AR323" s="142"/>
      <c r="AS323" s="142"/>
      <c r="AT323" s="142"/>
      <c r="AU323" s="142"/>
      <c r="AV323" s="142"/>
      <c r="AW323" s="142"/>
      <c r="AX323" s="142"/>
      <c r="AY323" s="142"/>
      <c r="AZ323" s="142"/>
      <c r="BA323" s="142"/>
      <c r="BB323" s="142"/>
      <c r="BC323" s="142"/>
      <c r="BD323" s="142"/>
      <c r="BE323" s="142"/>
      <c r="BF323" s="142"/>
      <c r="BG323" s="142"/>
      <c r="BH323" s="142"/>
    </row>
    <row r="324" spans="1:60" outlineLevel="1">
      <c r="A324" s="145"/>
      <c r="B324" s="146"/>
      <c r="C324" s="170" t="s">
        <v>485</v>
      </c>
      <c r="D324" s="148"/>
      <c r="E324" s="149">
        <v>1758.33</v>
      </c>
      <c r="F324" s="147"/>
      <c r="G324" s="147"/>
      <c r="H324" s="147"/>
      <c r="I324" s="147"/>
      <c r="J324" s="147"/>
      <c r="K324" s="147"/>
      <c r="L324" s="147"/>
      <c r="M324" s="147"/>
      <c r="N324" s="147"/>
      <c r="O324" s="147"/>
      <c r="P324" s="147"/>
      <c r="Q324" s="147"/>
      <c r="R324" s="147"/>
      <c r="S324" s="147"/>
      <c r="T324" s="147"/>
      <c r="U324" s="147"/>
      <c r="V324" s="147"/>
      <c r="W324" s="147"/>
      <c r="X324" s="147"/>
      <c r="Y324" s="142"/>
      <c r="Z324" s="142"/>
      <c r="AA324" s="142"/>
      <c r="AB324" s="142"/>
      <c r="AC324" s="142"/>
      <c r="AD324" s="142"/>
      <c r="AE324" s="142"/>
      <c r="AF324" s="142"/>
      <c r="AG324" s="142" t="s">
        <v>121</v>
      </c>
      <c r="AH324" s="142">
        <v>0</v>
      </c>
      <c r="AI324" s="142"/>
      <c r="AJ324" s="142"/>
      <c r="AK324" s="142"/>
      <c r="AL324" s="142"/>
      <c r="AM324" s="142"/>
      <c r="AN324" s="142"/>
      <c r="AO324" s="142"/>
      <c r="AP324" s="142"/>
      <c r="AQ324" s="142"/>
      <c r="AR324" s="142"/>
      <c r="AS324" s="142"/>
      <c r="AT324" s="142"/>
      <c r="AU324" s="142"/>
      <c r="AV324" s="142"/>
      <c r="AW324" s="142"/>
      <c r="AX324" s="142"/>
      <c r="AY324" s="142"/>
      <c r="AZ324" s="142"/>
      <c r="BA324" s="142"/>
      <c r="BB324" s="142"/>
      <c r="BC324" s="142"/>
      <c r="BD324" s="142"/>
      <c r="BE324" s="142"/>
      <c r="BF324" s="142"/>
      <c r="BG324" s="142"/>
      <c r="BH324" s="142"/>
    </row>
    <row r="325" spans="1:60" ht="24" outlineLevel="1">
      <c r="A325" s="157">
        <v>107</v>
      </c>
      <c r="B325" s="158" t="s">
        <v>486</v>
      </c>
      <c r="C325" s="169" t="s">
        <v>487</v>
      </c>
      <c r="D325" s="159" t="s">
        <v>256</v>
      </c>
      <c r="E325" s="160">
        <v>78</v>
      </c>
      <c r="F325" s="175"/>
      <c r="G325" s="161">
        <f>ROUND(E325*F325,2)</f>
        <v>0</v>
      </c>
      <c r="H325" s="147">
        <v>13.7</v>
      </c>
      <c r="I325" s="147">
        <f>ROUND(E325*H325,2)</f>
        <v>1068.5999999999999</v>
      </c>
      <c r="J325" s="147">
        <v>0</v>
      </c>
      <c r="K325" s="147">
        <f>ROUND(E325*J325,2)</f>
        <v>0</v>
      </c>
      <c r="L325" s="147">
        <v>21</v>
      </c>
      <c r="M325" s="147">
        <f>G325*(1+L325/100)</f>
        <v>0</v>
      </c>
      <c r="N325" s="147">
        <v>0</v>
      </c>
      <c r="O325" s="147">
        <f>ROUND(E325*N325,2)</f>
        <v>0</v>
      </c>
      <c r="P325" s="147">
        <v>0</v>
      </c>
      <c r="Q325" s="147">
        <f>ROUND(E325*P325,2)</f>
        <v>0</v>
      </c>
      <c r="R325" s="147" t="s">
        <v>219</v>
      </c>
      <c r="S325" s="147" t="s">
        <v>131</v>
      </c>
      <c r="T325" s="147" t="s">
        <v>131</v>
      </c>
      <c r="U325" s="147">
        <v>0</v>
      </c>
      <c r="V325" s="147">
        <f>ROUND(E325*U325,2)</f>
        <v>0</v>
      </c>
      <c r="W325" s="147"/>
      <c r="X325" s="147" t="s">
        <v>220</v>
      </c>
      <c r="Y325" s="142"/>
      <c r="Z325" s="142"/>
      <c r="AA325" s="142"/>
      <c r="AB325" s="142"/>
      <c r="AC325" s="142"/>
      <c r="AD325" s="142"/>
      <c r="AE325" s="142"/>
      <c r="AF325" s="142"/>
      <c r="AG325" s="142" t="s">
        <v>221</v>
      </c>
      <c r="AH325" s="142"/>
      <c r="AI325" s="142"/>
      <c r="AJ325" s="142"/>
      <c r="AK325" s="142"/>
      <c r="AL325" s="142"/>
      <c r="AM325" s="142"/>
      <c r="AN325" s="142"/>
      <c r="AO325" s="142"/>
      <c r="AP325" s="142"/>
      <c r="AQ325" s="142"/>
      <c r="AR325" s="142"/>
      <c r="AS325" s="142"/>
      <c r="AT325" s="142"/>
      <c r="AU325" s="142"/>
      <c r="AV325" s="142"/>
      <c r="AW325" s="142"/>
      <c r="AX325" s="142"/>
      <c r="AY325" s="142"/>
      <c r="AZ325" s="142"/>
      <c r="BA325" s="142"/>
      <c r="BB325" s="142"/>
      <c r="BC325" s="142"/>
      <c r="BD325" s="142"/>
      <c r="BE325" s="142"/>
      <c r="BF325" s="142"/>
      <c r="BG325" s="142"/>
      <c r="BH325" s="142"/>
    </row>
    <row r="326" spans="1:60" outlineLevel="1">
      <c r="A326" s="145"/>
      <c r="B326" s="146"/>
      <c r="C326" s="170" t="s">
        <v>488</v>
      </c>
      <c r="D326" s="148"/>
      <c r="E326" s="149">
        <v>78</v>
      </c>
      <c r="F326" s="147"/>
      <c r="G326" s="147"/>
      <c r="H326" s="147"/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  <c r="X326" s="147"/>
      <c r="Y326" s="142"/>
      <c r="Z326" s="142"/>
      <c r="AA326" s="142"/>
      <c r="AB326" s="142"/>
      <c r="AC326" s="142"/>
      <c r="AD326" s="142"/>
      <c r="AE326" s="142"/>
      <c r="AF326" s="142"/>
      <c r="AG326" s="142" t="s">
        <v>121</v>
      </c>
      <c r="AH326" s="142">
        <v>0</v>
      </c>
      <c r="AI326" s="142"/>
      <c r="AJ326" s="142"/>
      <c r="AK326" s="142"/>
      <c r="AL326" s="142"/>
      <c r="AM326" s="142"/>
      <c r="AN326" s="142"/>
      <c r="AO326" s="142"/>
      <c r="AP326" s="142"/>
      <c r="AQ326" s="142"/>
      <c r="AR326" s="142"/>
      <c r="AS326" s="142"/>
      <c r="AT326" s="142"/>
      <c r="AU326" s="142"/>
      <c r="AV326" s="142"/>
      <c r="AW326" s="142"/>
      <c r="AX326" s="142"/>
      <c r="AY326" s="142"/>
      <c r="AZ326" s="142"/>
      <c r="BA326" s="142"/>
      <c r="BB326" s="142"/>
      <c r="BC326" s="142"/>
      <c r="BD326" s="142"/>
      <c r="BE326" s="142"/>
      <c r="BF326" s="142"/>
      <c r="BG326" s="142"/>
      <c r="BH326" s="142"/>
    </row>
    <row r="327" spans="1:60" ht="36" outlineLevel="1">
      <c r="A327" s="157">
        <v>108</v>
      </c>
      <c r="B327" s="158" t="s">
        <v>489</v>
      </c>
      <c r="C327" s="169" t="s">
        <v>490</v>
      </c>
      <c r="D327" s="159" t="s">
        <v>176</v>
      </c>
      <c r="E327" s="160">
        <v>586.11</v>
      </c>
      <c r="F327" s="175"/>
      <c r="G327" s="161">
        <f>ROUND(E327*F327,2)</f>
        <v>0</v>
      </c>
      <c r="H327" s="147">
        <v>71.3</v>
      </c>
      <c r="I327" s="147">
        <f>ROUND(E327*H327,2)</f>
        <v>41789.64</v>
      </c>
      <c r="J327" s="147">
        <v>0</v>
      </c>
      <c r="K327" s="147">
        <f>ROUND(E327*J327,2)</f>
        <v>0</v>
      </c>
      <c r="L327" s="147">
        <v>21</v>
      </c>
      <c r="M327" s="147">
        <f>G327*(1+L327/100)</f>
        <v>0</v>
      </c>
      <c r="N327" s="147">
        <v>1.25E-3</v>
      </c>
      <c r="O327" s="147">
        <f>ROUND(E327*N327,2)</f>
        <v>0.73</v>
      </c>
      <c r="P327" s="147">
        <v>0</v>
      </c>
      <c r="Q327" s="147">
        <f>ROUND(E327*P327,2)</f>
        <v>0</v>
      </c>
      <c r="R327" s="147" t="s">
        <v>219</v>
      </c>
      <c r="S327" s="147" t="s">
        <v>131</v>
      </c>
      <c r="T327" s="147" t="s">
        <v>131</v>
      </c>
      <c r="U327" s="147">
        <v>0</v>
      </c>
      <c r="V327" s="147">
        <f>ROUND(E327*U327,2)</f>
        <v>0</v>
      </c>
      <c r="W327" s="147"/>
      <c r="X327" s="147" t="s">
        <v>220</v>
      </c>
      <c r="Y327" s="142"/>
      <c r="Z327" s="142"/>
      <c r="AA327" s="142"/>
      <c r="AB327" s="142"/>
      <c r="AC327" s="142"/>
      <c r="AD327" s="142"/>
      <c r="AE327" s="142"/>
      <c r="AF327" s="142"/>
      <c r="AG327" s="142" t="s">
        <v>221</v>
      </c>
      <c r="AH327" s="142"/>
      <c r="AI327" s="142"/>
      <c r="AJ327" s="142"/>
      <c r="AK327" s="142"/>
      <c r="AL327" s="142"/>
      <c r="AM327" s="142"/>
      <c r="AN327" s="142"/>
      <c r="AO327" s="142"/>
      <c r="AP327" s="142"/>
      <c r="AQ327" s="142"/>
      <c r="AR327" s="142"/>
      <c r="AS327" s="142"/>
      <c r="AT327" s="142"/>
      <c r="AU327" s="142"/>
      <c r="AV327" s="142"/>
      <c r="AW327" s="142"/>
      <c r="AX327" s="142"/>
      <c r="AY327" s="142"/>
      <c r="AZ327" s="142"/>
      <c r="BA327" s="142"/>
      <c r="BB327" s="142"/>
      <c r="BC327" s="142"/>
      <c r="BD327" s="142"/>
      <c r="BE327" s="142"/>
      <c r="BF327" s="142"/>
      <c r="BG327" s="142"/>
      <c r="BH327" s="142"/>
    </row>
    <row r="328" spans="1:60" outlineLevel="1">
      <c r="A328" s="145"/>
      <c r="B328" s="146"/>
      <c r="C328" s="170" t="s">
        <v>491</v>
      </c>
      <c r="D328" s="148"/>
      <c r="E328" s="149">
        <v>586.11</v>
      </c>
      <c r="F328" s="147"/>
      <c r="G328" s="147"/>
      <c r="H328" s="147"/>
      <c r="I328" s="147"/>
      <c r="J328" s="147"/>
      <c r="K328" s="147"/>
      <c r="L328" s="147"/>
      <c r="M328" s="147"/>
      <c r="N328" s="147"/>
      <c r="O328" s="147"/>
      <c r="P328" s="147"/>
      <c r="Q328" s="147"/>
      <c r="R328" s="147"/>
      <c r="S328" s="147"/>
      <c r="T328" s="147"/>
      <c r="U328" s="147"/>
      <c r="V328" s="147"/>
      <c r="W328" s="147"/>
      <c r="X328" s="147"/>
      <c r="Y328" s="142"/>
      <c r="Z328" s="142"/>
      <c r="AA328" s="142"/>
      <c r="AB328" s="142"/>
      <c r="AC328" s="142"/>
      <c r="AD328" s="142"/>
      <c r="AE328" s="142"/>
      <c r="AF328" s="142"/>
      <c r="AG328" s="142" t="s">
        <v>121</v>
      </c>
      <c r="AH328" s="142">
        <v>0</v>
      </c>
      <c r="AI328" s="142"/>
      <c r="AJ328" s="142"/>
      <c r="AK328" s="142"/>
      <c r="AL328" s="142"/>
      <c r="AM328" s="142"/>
      <c r="AN328" s="142"/>
      <c r="AO328" s="142"/>
      <c r="AP328" s="142"/>
      <c r="AQ328" s="142"/>
      <c r="AR328" s="142"/>
      <c r="AS328" s="142"/>
      <c r="AT328" s="142"/>
      <c r="AU328" s="142"/>
      <c r="AV328" s="142"/>
      <c r="AW328" s="142"/>
      <c r="AX328" s="142"/>
      <c r="AY328" s="142"/>
      <c r="AZ328" s="142"/>
      <c r="BA328" s="142"/>
      <c r="BB328" s="142"/>
      <c r="BC328" s="142"/>
      <c r="BD328" s="142"/>
      <c r="BE328" s="142"/>
      <c r="BF328" s="142"/>
      <c r="BG328" s="142"/>
      <c r="BH328" s="142"/>
    </row>
    <row r="329" spans="1:60" outlineLevel="1">
      <c r="A329" s="157">
        <v>109</v>
      </c>
      <c r="B329" s="158" t="s">
        <v>492</v>
      </c>
      <c r="C329" s="169" t="s">
        <v>493</v>
      </c>
      <c r="D329" s="159" t="s">
        <v>176</v>
      </c>
      <c r="E329" s="160">
        <v>176</v>
      </c>
      <c r="F329" s="175"/>
      <c r="G329" s="161">
        <f>ROUND(E329*F329,2)</f>
        <v>0</v>
      </c>
      <c r="H329" s="147">
        <v>0</v>
      </c>
      <c r="I329" s="147">
        <f>ROUND(E329*H329,2)</f>
        <v>0</v>
      </c>
      <c r="J329" s="147">
        <v>91.4</v>
      </c>
      <c r="K329" s="147">
        <f>ROUND(E329*J329,2)</f>
        <v>16086.4</v>
      </c>
      <c r="L329" s="147">
        <v>21</v>
      </c>
      <c r="M329" s="147">
        <f>G329*(1+L329/100)</f>
        <v>0</v>
      </c>
      <c r="N329" s="147">
        <v>0</v>
      </c>
      <c r="O329" s="147">
        <f>ROUND(E329*N329,2)</f>
        <v>0</v>
      </c>
      <c r="P329" s="147">
        <v>2.48E-3</v>
      </c>
      <c r="Q329" s="147">
        <f>ROUND(E329*P329,2)</f>
        <v>0.44</v>
      </c>
      <c r="R329" s="147"/>
      <c r="S329" s="147" t="s">
        <v>131</v>
      </c>
      <c r="T329" s="147" t="s">
        <v>131</v>
      </c>
      <c r="U329" s="147">
        <v>0.20599999999999999</v>
      </c>
      <c r="V329" s="147">
        <f>ROUND(E329*U329,2)</f>
        <v>36.26</v>
      </c>
      <c r="W329" s="147"/>
      <c r="X329" s="147" t="s">
        <v>118</v>
      </c>
      <c r="Y329" s="142"/>
      <c r="Z329" s="142"/>
      <c r="AA329" s="142"/>
      <c r="AB329" s="142"/>
      <c r="AC329" s="142"/>
      <c r="AD329" s="142"/>
      <c r="AE329" s="142"/>
      <c r="AF329" s="142"/>
      <c r="AG329" s="142" t="s">
        <v>449</v>
      </c>
      <c r="AH329" s="142"/>
      <c r="AI329" s="142"/>
      <c r="AJ329" s="142"/>
      <c r="AK329" s="142"/>
      <c r="AL329" s="142"/>
      <c r="AM329" s="142"/>
      <c r="AN329" s="142"/>
      <c r="AO329" s="142"/>
      <c r="AP329" s="142"/>
      <c r="AQ329" s="142"/>
      <c r="AR329" s="142"/>
      <c r="AS329" s="142"/>
      <c r="AT329" s="142"/>
      <c r="AU329" s="142"/>
      <c r="AV329" s="142"/>
      <c r="AW329" s="142"/>
      <c r="AX329" s="142"/>
      <c r="AY329" s="142"/>
      <c r="AZ329" s="142"/>
      <c r="BA329" s="142"/>
      <c r="BB329" s="142"/>
      <c r="BC329" s="142"/>
      <c r="BD329" s="142"/>
      <c r="BE329" s="142"/>
      <c r="BF329" s="142"/>
      <c r="BG329" s="142"/>
      <c r="BH329" s="142"/>
    </row>
    <row r="330" spans="1:60" outlineLevel="1">
      <c r="A330" s="145"/>
      <c r="B330" s="146"/>
      <c r="C330" s="170" t="s">
        <v>494</v>
      </c>
      <c r="D330" s="148"/>
      <c r="E330" s="149">
        <v>176</v>
      </c>
      <c r="F330" s="147"/>
      <c r="G330" s="147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2"/>
      <c r="Z330" s="142"/>
      <c r="AA330" s="142"/>
      <c r="AB330" s="142"/>
      <c r="AC330" s="142"/>
      <c r="AD330" s="142"/>
      <c r="AE330" s="142"/>
      <c r="AF330" s="142"/>
      <c r="AG330" s="142" t="s">
        <v>121</v>
      </c>
      <c r="AH330" s="142">
        <v>0</v>
      </c>
      <c r="AI330" s="142"/>
      <c r="AJ330" s="142"/>
      <c r="AK330" s="142"/>
      <c r="AL330" s="142"/>
      <c r="AM330" s="142"/>
      <c r="AN330" s="142"/>
      <c r="AO330" s="142"/>
      <c r="AP330" s="142"/>
      <c r="AQ330" s="142"/>
      <c r="AR330" s="142"/>
      <c r="AS330" s="142"/>
      <c r="AT330" s="142"/>
      <c r="AU330" s="142"/>
      <c r="AV330" s="142"/>
      <c r="AW330" s="142"/>
      <c r="AX330" s="142"/>
      <c r="AY330" s="142"/>
      <c r="AZ330" s="142"/>
      <c r="BA330" s="142"/>
      <c r="BB330" s="142"/>
      <c r="BC330" s="142"/>
      <c r="BD330" s="142"/>
      <c r="BE330" s="142"/>
      <c r="BF330" s="142"/>
      <c r="BG330" s="142"/>
      <c r="BH330" s="142"/>
    </row>
    <row r="331" spans="1:60" outlineLevel="1">
      <c r="A331" s="157">
        <v>110</v>
      </c>
      <c r="B331" s="158" t="s">
        <v>495</v>
      </c>
      <c r="C331" s="169" t="s">
        <v>496</v>
      </c>
      <c r="D331" s="159" t="s">
        <v>176</v>
      </c>
      <c r="E331" s="160">
        <v>279.10000000000002</v>
      </c>
      <c r="F331" s="175"/>
      <c r="G331" s="161">
        <f>ROUND(E331*F331,2)</f>
        <v>0</v>
      </c>
      <c r="H331" s="147">
        <v>0</v>
      </c>
      <c r="I331" s="147">
        <f>ROUND(E331*H331,2)</f>
        <v>0</v>
      </c>
      <c r="J331" s="147">
        <v>146.5</v>
      </c>
      <c r="K331" s="147">
        <f>ROUND(E331*J331,2)</f>
        <v>40888.15</v>
      </c>
      <c r="L331" s="147">
        <v>21</v>
      </c>
      <c r="M331" s="147">
        <f>G331*(1+L331/100)</f>
        <v>0</v>
      </c>
      <c r="N331" s="147">
        <v>0</v>
      </c>
      <c r="O331" s="147">
        <f>ROUND(E331*N331,2)</f>
        <v>0</v>
      </c>
      <c r="P331" s="147">
        <v>0</v>
      </c>
      <c r="Q331" s="147">
        <f>ROUND(E331*P331,2)</f>
        <v>0</v>
      </c>
      <c r="R331" s="147"/>
      <c r="S331" s="147" t="s">
        <v>131</v>
      </c>
      <c r="T331" s="147" t="s">
        <v>131</v>
      </c>
      <c r="U331" s="147">
        <v>0.33</v>
      </c>
      <c r="V331" s="147">
        <f>ROUND(E331*U331,2)</f>
        <v>92.1</v>
      </c>
      <c r="W331" s="147"/>
      <c r="X331" s="147" t="s">
        <v>118</v>
      </c>
      <c r="Y331" s="142"/>
      <c r="Z331" s="142"/>
      <c r="AA331" s="142"/>
      <c r="AB331" s="142"/>
      <c r="AC331" s="142"/>
      <c r="AD331" s="142"/>
      <c r="AE331" s="142"/>
      <c r="AF331" s="142"/>
      <c r="AG331" s="142" t="s">
        <v>449</v>
      </c>
      <c r="AH331" s="142"/>
      <c r="AI331" s="142"/>
      <c r="AJ331" s="142"/>
      <c r="AK331" s="142"/>
      <c r="AL331" s="142"/>
      <c r="AM331" s="142"/>
      <c r="AN331" s="142"/>
      <c r="AO331" s="142"/>
      <c r="AP331" s="142"/>
      <c r="AQ331" s="142"/>
      <c r="AR331" s="142"/>
      <c r="AS331" s="142"/>
      <c r="AT331" s="142"/>
      <c r="AU331" s="142"/>
      <c r="AV331" s="142"/>
      <c r="AW331" s="142"/>
      <c r="AX331" s="142"/>
      <c r="AY331" s="142"/>
      <c r="AZ331" s="142"/>
      <c r="BA331" s="142"/>
      <c r="BB331" s="142"/>
      <c r="BC331" s="142"/>
      <c r="BD331" s="142"/>
      <c r="BE331" s="142"/>
      <c r="BF331" s="142"/>
      <c r="BG331" s="142"/>
      <c r="BH331" s="142"/>
    </row>
    <row r="332" spans="1:60" outlineLevel="1">
      <c r="A332" s="145"/>
      <c r="B332" s="146"/>
      <c r="C332" s="170" t="s">
        <v>497</v>
      </c>
      <c r="D332" s="148"/>
      <c r="E332" s="149">
        <v>279.10000000000002</v>
      </c>
      <c r="F332" s="147"/>
      <c r="G332" s="147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2"/>
      <c r="Z332" s="142"/>
      <c r="AA332" s="142"/>
      <c r="AB332" s="142"/>
      <c r="AC332" s="142"/>
      <c r="AD332" s="142"/>
      <c r="AE332" s="142"/>
      <c r="AF332" s="142"/>
      <c r="AG332" s="142" t="s">
        <v>121</v>
      </c>
      <c r="AH332" s="142">
        <v>0</v>
      </c>
      <c r="AI332" s="142"/>
      <c r="AJ332" s="142"/>
      <c r="AK332" s="142"/>
      <c r="AL332" s="142"/>
      <c r="AM332" s="142"/>
      <c r="AN332" s="142"/>
      <c r="AO332" s="142"/>
      <c r="AP332" s="142"/>
      <c r="AQ332" s="142"/>
      <c r="AR332" s="142"/>
      <c r="AS332" s="142"/>
      <c r="AT332" s="142"/>
      <c r="AU332" s="142"/>
      <c r="AV332" s="142"/>
      <c r="AW332" s="142"/>
      <c r="AX332" s="142"/>
      <c r="AY332" s="142"/>
      <c r="AZ332" s="142"/>
      <c r="BA332" s="142"/>
      <c r="BB332" s="142"/>
      <c r="BC332" s="142"/>
      <c r="BD332" s="142"/>
      <c r="BE332" s="142"/>
      <c r="BF332" s="142"/>
      <c r="BG332" s="142"/>
      <c r="BH332" s="142"/>
    </row>
    <row r="333" spans="1:60" ht="24" outlineLevel="1">
      <c r="A333" s="157">
        <v>111</v>
      </c>
      <c r="B333" s="158" t="s">
        <v>498</v>
      </c>
      <c r="C333" s="169" t="s">
        <v>499</v>
      </c>
      <c r="D333" s="159" t="s">
        <v>176</v>
      </c>
      <c r="E333" s="160">
        <v>153.6</v>
      </c>
      <c r="F333" s="175"/>
      <c r="G333" s="161">
        <f>ROUND(E333*F333,2)</f>
        <v>0</v>
      </c>
      <c r="H333" s="147">
        <v>0</v>
      </c>
      <c r="I333" s="147">
        <f>ROUND(E333*H333,2)</f>
        <v>0</v>
      </c>
      <c r="J333" s="147">
        <v>199.5</v>
      </c>
      <c r="K333" s="147">
        <f>ROUND(E333*J333,2)</f>
        <v>30643.200000000001</v>
      </c>
      <c r="L333" s="147">
        <v>21</v>
      </c>
      <c r="M333" s="147">
        <f>G333*(1+L333/100)</f>
        <v>0</v>
      </c>
      <c r="N333" s="147">
        <v>0</v>
      </c>
      <c r="O333" s="147">
        <f>ROUND(E333*N333,2)</f>
        <v>0</v>
      </c>
      <c r="P333" s="147">
        <v>0</v>
      </c>
      <c r="Q333" s="147">
        <f>ROUND(E333*P333,2)</f>
        <v>0</v>
      </c>
      <c r="R333" s="147"/>
      <c r="S333" s="147" t="s">
        <v>131</v>
      </c>
      <c r="T333" s="147" t="s">
        <v>131</v>
      </c>
      <c r="U333" s="147">
        <v>0.45</v>
      </c>
      <c r="V333" s="147">
        <f>ROUND(E333*U333,2)</f>
        <v>69.12</v>
      </c>
      <c r="W333" s="147"/>
      <c r="X333" s="147" t="s">
        <v>118</v>
      </c>
      <c r="Y333" s="142"/>
      <c r="Z333" s="142"/>
      <c r="AA333" s="142"/>
      <c r="AB333" s="142"/>
      <c r="AC333" s="142"/>
      <c r="AD333" s="142"/>
      <c r="AE333" s="142"/>
      <c r="AF333" s="142"/>
      <c r="AG333" s="142" t="s">
        <v>449</v>
      </c>
      <c r="AH333" s="142"/>
      <c r="AI333" s="142"/>
      <c r="AJ333" s="142"/>
      <c r="AK333" s="142"/>
      <c r="AL333" s="142"/>
      <c r="AM333" s="142"/>
      <c r="AN333" s="142"/>
      <c r="AO333" s="142"/>
      <c r="AP333" s="142"/>
      <c r="AQ333" s="142"/>
      <c r="AR333" s="142"/>
      <c r="AS333" s="142"/>
      <c r="AT333" s="142"/>
      <c r="AU333" s="142"/>
      <c r="AV333" s="142"/>
      <c r="AW333" s="142"/>
      <c r="AX333" s="142"/>
      <c r="AY333" s="142"/>
      <c r="AZ333" s="142"/>
      <c r="BA333" s="142"/>
      <c r="BB333" s="142"/>
      <c r="BC333" s="142"/>
      <c r="BD333" s="142"/>
      <c r="BE333" s="142"/>
      <c r="BF333" s="142"/>
      <c r="BG333" s="142"/>
      <c r="BH333" s="142"/>
    </row>
    <row r="334" spans="1:60" outlineLevel="1">
      <c r="A334" s="145"/>
      <c r="B334" s="146"/>
      <c r="C334" s="170" t="s">
        <v>500</v>
      </c>
      <c r="D334" s="148"/>
      <c r="E334" s="149">
        <v>153.6</v>
      </c>
      <c r="F334" s="147"/>
      <c r="G334" s="147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2"/>
      <c r="Z334" s="142"/>
      <c r="AA334" s="142"/>
      <c r="AB334" s="142"/>
      <c r="AC334" s="142"/>
      <c r="AD334" s="142"/>
      <c r="AE334" s="142"/>
      <c r="AF334" s="142"/>
      <c r="AG334" s="142" t="s">
        <v>121</v>
      </c>
      <c r="AH334" s="142">
        <v>0</v>
      </c>
      <c r="AI334" s="142"/>
      <c r="AJ334" s="142"/>
      <c r="AK334" s="142"/>
      <c r="AL334" s="142"/>
      <c r="AM334" s="142"/>
      <c r="AN334" s="142"/>
      <c r="AO334" s="142"/>
      <c r="AP334" s="142"/>
      <c r="AQ334" s="142"/>
      <c r="AR334" s="142"/>
      <c r="AS334" s="142"/>
      <c r="AT334" s="142"/>
      <c r="AU334" s="142"/>
      <c r="AV334" s="142"/>
      <c r="AW334" s="142"/>
      <c r="AX334" s="142"/>
      <c r="AY334" s="142"/>
      <c r="AZ334" s="142"/>
      <c r="BA334" s="142"/>
      <c r="BB334" s="142"/>
      <c r="BC334" s="142"/>
      <c r="BD334" s="142"/>
      <c r="BE334" s="142"/>
      <c r="BF334" s="142"/>
      <c r="BG334" s="142"/>
      <c r="BH334" s="142"/>
    </row>
    <row r="335" spans="1:60" ht="36" outlineLevel="1">
      <c r="A335" s="163">
        <v>112</v>
      </c>
      <c r="B335" s="164" t="s">
        <v>501</v>
      </c>
      <c r="C335" s="171" t="s">
        <v>502</v>
      </c>
      <c r="D335" s="165" t="s">
        <v>256</v>
      </c>
      <c r="E335" s="166">
        <v>62</v>
      </c>
      <c r="F335" s="174"/>
      <c r="G335" s="167">
        <f>ROUND(E335*F335,2)</f>
        <v>0</v>
      </c>
      <c r="H335" s="147">
        <v>751</v>
      </c>
      <c r="I335" s="147">
        <f>ROUND(E335*H335,2)</f>
        <v>46562</v>
      </c>
      <c r="J335" s="147">
        <v>0</v>
      </c>
      <c r="K335" s="147">
        <f>ROUND(E335*J335,2)</f>
        <v>0</v>
      </c>
      <c r="L335" s="147">
        <v>21</v>
      </c>
      <c r="M335" s="147">
        <f>G335*(1+L335/100)</f>
        <v>0</v>
      </c>
      <c r="N335" s="147">
        <v>1.2999999999999999E-2</v>
      </c>
      <c r="O335" s="147">
        <f>ROUND(E335*N335,2)</f>
        <v>0.81</v>
      </c>
      <c r="P335" s="147">
        <v>0</v>
      </c>
      <c r="Q335" s="147">
        <f>ROUND(E335*P335,2)</f>
        <v>0</v>
      </c>
      <c r="R335" s="147" t="s">
        <v>219</v>
      </c>
      <c r="S335" s="147" t="s">
        <v>131</v>
      </c>
      <c r="T335" s="147" t="s">
        <v>131</v>
      </c>
      <c r="U335" s="147">
        <v>0</v>
      </c>
      <c r="V335" s="147">
        <f>ROUND(E335*U335,2)</f>
        <v>0</v>
      </c>
      <c r="W335" s="147"/>
      <c r="X335" s="147" t="s">
        <v>220</v>
      </c>
      <c r="Y335" s="142"/>
      <c r="Z335" s="142"/>
      <c r="AA335" s="142"/>
      <c r="AB335" s="142"/>
      <c r="AC335" s="142"/>
      <c r="AD335" s="142"/>
      <c r="AE335" s="142"/>
      <c r="AF335" s="142"/>
      <c r="AG335" s="142" t="s">
        <v>221</v>
      </c>
      <c r="AH335" s="142"/>
      <c r="AI335" s="142"/>
      <c r="AJ335" s="142"/>
      <c r="AK335" s="142"/>
      <c r="AL335" s="142"/>
      <c r="AM335" s="142"/>
      <c r="AN335" s="142"/>
      <c r="AO335" s="142"/>
      <c r="AP335" s="142"/>
      <c r="AQ335" s="142"/>
      <c r="AR335" s="142"/>
      <c r="AS335" s="142"/>
      <c r="AT335" s="142"/>
      <c r="AU335" s="142"/>
      <c r="AV335" s="142"/>
      <c r="AW335" s="142"/>
      <c r="AX335" s="142"/>
      <c r="AY335" s="142"/>
      <c r="AZ335" s="142"/>
      <c r="BA335" s="142"/>
      <c r="BB335" s="142"/>
      <c r="BC335" s="142"/>
      <c r="BD335" s="142"/>
      <c r="BE335" s="142"/>
      <c r="BF335" s="142"/>
      <c r="BG335" s="142"/>
      <c r="BH335" s="142"/>
    </row>
    <row r="336" spans="1:60" ht="14">
      <c r="A336" s="151" t="s">
        <v>111</v>
      </c>
      <c r="B336" s="152" t="s">
        <v>81</v>
      </c>
      <c r="C336" s="168" t="s">
        <v>82</v>
      </c>
      <c r="D336" s="153"/>
      <c r="E336" s="154"/>
      <c r="F336" s="155"/>
      <c r="G336" s="156">
        <f>SUMIF(AG337:AG350,"&lt;&gt;NOR",G337:G350)</f>
        <v>0</v>
      </c>
      <c r="H336" s="150"/>
      <c r="I336" s="150">
        <f>SUM(I337:I350)</f>
        <v>0</v>
      </c>
      <c r="J336" s="150"/>
      <c r="K336" s="150">
        <f>SUM(K337:K350)</f>
        <v>2438660.5499999998</v>
      </c>
      <c r="L336" s="150"/>
      <c r="M336" s="150">
        <f>SUM(M337:M350)</f>
        <v>0</v>
      </c>
      <c r="N336" s="150"/>
      <c r="O336" s="150">
        <f>SUM(O337:O350)</f>
        <v>0</v>
      </c>
      <c r="P336" s="150"/>
      <c r="Q336" s="150">
        <f>SUM(Q337:Q350)</f>
        <v>0</v>
      </c>
      <c r="R336" s="150"/>
      <c r="S336" s="150"/>
      <c r="T336" s="150"/>
      <c r="U336" s="150"/>
      <c r="V336" s="150">
        <f>SUM(V337:V350)</f>
        <v>4143.1899999999996</v>
      </c>
      <c r="W336" s="150"/>
      <c r="X336" s="150"/>
      <c r="AG336" t="s">
        <v>112</v>
      </c>
    </row>
    <row r="337" spans="1:60" ht="24" outlineLevel="1">
      <c r="A337" s="157">
        <v>113</v>
      </c>
      <c r="B337" s="158" t="s">
        <v>503</v>
      </c>
      <c r="C337" s="169" t="s">
        <v>504</v>
      </c>
      <c r="D337" s="159" t="s">
        <v>193</v>
      </c>
      <c r="E337" s="160">
        <v>22523.368320000001</v>
      </c>
      <c r="F337" s="175"/>
      <c r="G337" s="161">
        <f>ROUND(E337*F337,2)</f>
        <v>0</v>
      </c>
      <c r="H337" s="147">
        <v>0</v>
      </c>
      <c r="I337" s="147">
        <f>ROUND(E337*H337,2)</f>
        <v>0</v>
      </c>
      <c r="J337" s="147">
        <v>15.7</v>
      </c>
      <c r="K337" s="147">
        <f>ROUND(E337*J337,2)</f>
        <v>353616.88</v>
      </c>
      <c r="L337" s="147">
        <v>21</v>
      </c>
      <c r="M337" s="147">
        <f>G337*(1+L337/100)</f>
        <v>0</v>
      </c>
      <c r="N337" s="147">
        <v>0</v>
      </c>
      <c r="O337" s="147">
        <f>ROUND(E337*N337,2)</f>
        <v>0</v>
      </c>
      <c r="P337" s="147">
        <v>0</v>
      </c>
      <c r="Q337" s="147">
        <f>ROUND(E337*P337,2)</f>
        <v>0</v>
      </c>
      <c r="R337" s="147"/>
      <c r="S337" s="147" t="s">
        <v>131</v>
      </c>
      <c r="T337" s="147" t="s">
        <v>131</v>
      </c>
      <c r="U337" s="147">
        <v>0</v>
      </c>
      <c r="V337" s="147">
        <f>ROUND(E337*U337,2)</f>
        <v>0</v>
      </c>
      <c r="W337" s="147"/>
      <c r="X337" s="147" t="s">
        <v>118</v>
      </c>
      <c r="Y337" s="142"/>
      <c r="Z337" s="142"/>
      <c r="AA337" s="142"/>
      <c r="AB337" s="142"/>
      <c r="AC337" s="142"/>
      <c r="AD337" s="142"/>
      <c r="AE337" s="142"/>
      <c r="AF337" s="142"/>
      <c r="AG337" s="142" t="s">
        <v>505</v>
      </c>
      <c r="AH337" s="142"/>
      <c r="AI337" s="142"/>
      <c r="AJ337" s="142"/>
      <c r="AK337" s="142"/>
      <c r="AL337" s="142"/>
      <c r="AM337" s="142"/>
      <c r="AN337" s="142"/>
      <c r="AO337" s="142"/>
      <c r="AP337" s="142"/>
      <c r="AQ337" s="142"/>
      <c r="AR337" s="142"/>
      <c r="AS337" s="142"/>
      <c r="AT337" s="142"/>
      <c r="AU337" s="142"/>
      <c r="AV337" s="142"/>
      <c r="AW337" s="142"/>
      <c r="AX337" s="142"/>
      <c r="AY337" s="142"/>
      <c r="AZ337" s="142"/>
      <c r="BA337" s="142"/>
      <c r="BB337" s="142"/>
      <c r="BC337" s="142"/>
      <c r="BD337" s="142"/>
      <c r="BE337" s="142"/>
      <c r="BF337" s="142"/>
      <c r="BG337" s="142"/>
      <c r="BH337" s="142"/>
    </row>
    <row r="338" spans="1:60" outlineLevel="1">
      <c r="A338" s="145"/>
      <c r="B338" s="146"/>
      <c r="C338" s="170" t="s">
        <v>506</v>
      </c>
      <c r="D338" s="148"/>
      <c r="E338" s="149">
        <v>22523.368320000001</v>
      </c>
      <c r="F338" s="147"/>
      <c r="G338" s="147"/>
      <c r="H338" s="147"/>
      <c r="I338" s="147"/>
      <c r="J338" s="147"/>
      <c r="K338" s="147"/>
      <c r="L338" s="14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2"/>
      <c r="Z338" s="142"/>
      <c r="AA338" s="142"/>
      <c r="AB338" s="142"/>
      <c r="AC338" s="142"/>
      <c r="AD338" s="142"/>
      <c r="AE338" s="142"/>
      <c r="AF338" s="142"/>
      <c r="AG338" s="142" t="s">
        <v>121</v>
      </c>
      <c r="AH338" s="142">
        <v>0</v>
      </c>
      <c r="AI338" s="142"/>
      <c r="AJ338" s="142"/>
      <c r="AK338" s="142"/>
      <c r="AL338" s="142"/>
      <c r="AM338" s="142"/>
      <c r="AN338" s="142"/>
      <c r="AO338" s="142"/>
      <c r="AP338" s="142"/>
      <c r="AQ338" s="142"/>
      <c r="AR338" s="142"/>
      <c r="AS338" s="142"/>
      <c r="AT338" s="142"/>
      <c r="AU338" s="142"/>
      <c r="AV338" s="142"/>
      <c r="AW338" s="142"/>
      <c r="AX338" s="142"/>
      <c r="AY338" s="142"/>
      <c r="AZ338" s="142"/>
      <c r="BA338" s="142"/>
      <c r="BB338" s="142"/>
      <c r="BC338" s="142"/>
      <c r="BD338" s="142"/>
      <c r="BE338" s="142"/>
      <c r="BF338" s="142"/>
      <c r="BG338" s="142"/>
      <c r="BH338" s="142"/>
    </row>
    <row r="339" spans="1:60" ht="24" outlineLevel="1">
      <c r="A339" s="157">
        <v>114</v>
      </c>
      <c r="B339" s="158" t="s">
        <v>503</v>
      </c>
      <c r="C339" s="169" t="s">
        <v>504</v>
      </c>
      <c r="D339" s="159" t="s">
        <v>193</v>
      </c>
      <c r="E339" s="160">
        <v>138.44999999999999</v>
      </c>
      <c r="F339" s="175"/>
      <c r="G339" s="161">
        <f>ROUND(E339*F339,2)</f>
        <v>0</v>
      </c>
      <c r="H339" s="147">
        <v>0</v>
      </c>
      <c r="I339" s="147">
        <f>ROUND(E339*H339,2)</f>
        <v>0</v>
      </c>
      <c r="J339" s="147">
        <v>15.7</v>
      </c>
      <c r="K339" s="147">
        <f>ROUND(E339*J339,2)</f>
        <v>2173.67</v>
      </c>
      <c r="L339" s="147">
        <v>21</v>
      </c>
      <c r="M339" s="147">
        <f>G339*(1+L339/100)</f>
        <v>0</v>
      </c>
      <c r="N339" s="147">
        <v>0</v>
      </c>
      <c r="O339" s="147">
        <f>ROUND(E339*N339,2)</f>
        <v>0</v>
      </c>
      <c r="P339" s="147">
        <v>0</v>
      </c>
      <c r="Q339" s="147">
        <f>ROUND(E339*P339,2)</f>
        <v>0</v>
      </c>
      <c r="R339" s="147"/>
      <c r="S339" s="147" t="s">
        <v>131</v>
      </c>
      <c r="T339" s="147" t="s">
        <v>131</v>
      </c>
      <c r="U339" s="147">
        <v>0</v>
      </c>
      <c r="V339" s="147">
        <f>ROUND(E339*U339,2)</f>
        <v>0</v>
      </c>
      <c r="W339" s="147"/>
      <c r="X339" s="147" t="s">
        <v>118</v>
      </c>
      <c r="Y339" s="142"/>
      <c r="Z339" s="142"/>
      <c r="AA339" s="142"/>
      <c r="AB339" s="142"/>
      <c r="AC339" s="142"/>
      <c r="AD339" s="142"/>
      <c r="AE339" s="142"/>
      <c r="AF339" s="142"/>
      <c r="AG339" s="142" t="s">
        <v>505</v>
      </c>
      <c r="AH339" s="142"/>
      <c r="AI339" s="142"/>
      <c r="AJ339" s="142"/>
      <c r="AK339" s="142"/>
      <c r="AL339" s="142"/>
      <c r="AM339" s="142"/>
      <c r="AN339" s="142"/>
      <c r="AO339" s="142"/>
      <c r="AP339" s="142"/>
      <c r="AQ339" s="142"/>
      <c r="AR339" s="142"/>
      <c r="AS339" s="142"/>
      <c r="AT339" s="142"/>
      <c r="AU339" s="142"/>
      <c r="AV339" s="142"/>
      <c r="AW339" s="142"/>
      <c r="AX339" s="142"/>
      <c r="AY339" s="142"/>
      <c r="AZ339" s="142"/>
      <c r="BA339" s="142"/>
      <c r="BB339" s="142"/>
      <c r="BC339" s="142"/>
      <c r="BD339" s="142"/>
      <c r="BE339" s="142"/>
      <c r="BF339" s="142"/>
      <c r="BG339" s="142"/>
      <c r="BH339" s="142"/>
    </row>
    <row r="340" spans="1:60" outlineLevel="1">
      <c r="A340" s="145"/>
      <c r="B340" s="146"/>
      <c r="C340" s="170" t="s">
        <v>507</v>
      </c>
      <c r="D340" s="148"/>
      <c r="E340" s="149">
        <v>138.44999999999999</v>
      </c>
      <c r="F340" s="147"/>
      <c r="G340" s="147"/>
      <c r="H340" s="147"/>
      <c r="I340" s="147"/>
      <c r="J340" s="147"/>
      <c r="K340" s="147"/>
      <c r="L340" s="147"/>
      <c r="M340" s="147"/>
      <c r="N340" s="147"/>
      <c r="O340" s="147"/>
      <c r="P340" s="147"/>
      <c r="Q340" s="147"/>
      <c r="R340" s="147"/>
      <c r="S340" s="147"/>
      <c r="T340" s="147"/>
      <c r="U340" s="147"/>
      <c r="V340" s="147"/>
      <c r="W340" s="147"/>
      <c r="X340" s="147"/>
      <c r="Y340" s="142"/>
      <c r="Z340" s="142"/>
      <c r="AA340" s="142"/>
      <c r="AB340" s="142"/>
      <c r="AC340" s="142"/>
      <c r="AD340" s="142"/>
      <c r="AE340" s="142"/>
      <c r="AF340" s="142"/>
      <c r="AG340" s="142" t="s">
        <v>121</v>
      </c>
      <c r="AH340" s="142">
        <v>0</v>
      </c>
      <c r="AI340" s="142"/>
      <c r="AJ340" s="142"/>
      <c r="AK340" s="142"/>
      <c r="AL340" s="142"/>
      <c r="AM340" s="142"/>
      <c r="AN340" s="142"/>
      <c r="AO340" s="142"/>
      <c r="AP340" s="142"/>
      <c r="AQ340" s="142"/>
      <c r="AR340" s="142"/>
      <c r="AS340" s="142"/>
      <c r="AT340" s="142"/>
      <c r="AU340" s="142"/>
      <c r="AV340" s="142"/>
      <c r="AW340" s="142"/>
      <c r="AX340" s="142"/>
      <c r="AY340" s="142"/>
      <c r="AZ340" s="142"/>
      <c r="BA340" s="142"/>
      <c r="BB340" s="142"/>
      <c r="BC340" s="142"/>
      <c r="BD340" s="142"/>
      <c r="BE340" s="142"/>
      <c r="BF340" s="142"/>
      <c r="BG340" s="142"/>
      <c r="BH340" s="142"/>
    </row>
    <row r="341" spans="1:60" ht="24" outlineLevel="1">
      <c r="A341" s="163">
        <v>115</v>
      </c>
      <c r="B341" s="164" t="s">
        <v>508</v>
      </c>
      <c r="C341" s="171" t="s">
        <v>509</v>
      </c>
      <c r="D341" s="165" t="s">
        <v>193</v>
      </c>
      <c r="E341" s="166">
        <v>5005.1929600000003</v>
      </c>
      <c r="F341" s="174"/>
      <c r="G341" s="167">
        <f>ROUND(E341*F341,2)</f>
        <v>0</v>
      </c>
      <c r="H341" s="147">
        <v>0</v>
      </c>
      <c r="I341" s="147">
        <f>ROUND(E341*H341,2)</f>
        <v>0</v>
      </c>
      <c r="J341" s="147">
        <v>35.1</v>
      </c>
      <c r="K341" s="147">
        <f>ROUND(E341*J341,2)</f>
        <v>175682.27</v>
      </c>
      <c r="L341" s="147">
        <v>21</v>
      </c>
      <c r="M341" s="147">
        <f>G341*(1+L341/100)</f>
        <v>0</v>
      </c>
      <c r="N341" s="147">
        <v>0</v>
      </c>
      <c r="O341" s="147">
        <f>ROUND(E341*N341,2)</f>
        <v>0</v>
      </c>
      <c r="P341" s="147">
        <v>0</v>
      </c>
      <c r="Q341" s="147">
        <f>ROUND(E341*P341,2)</f>
        <v>0</v>
      </c>
      <c r="R341" s="147"/>
      <c r="S341" s="147" t="s">
        <v>131</v>
      </c>
      <c r="T341" s="147" t="s">
        <v>131</v>
      </c>
      <c r="U341" s="147">
        <v>0.105</v>
      </c>
      <c r="V341" s="147">
        <f>ROUND(E341*U341,2)</f>
        <v>525.54999999999995</v>
      </c>
      <c r="W341" s="147"/>
      <c r="X341" s="147" t="s">
        <v>118</v>
      </c>
      <c r="Y341" s="142"/>
      <c r="Z341" s="142"/>
      <c r="AA341" s="142"/>
      <c r="AB341" s="142"/>
      <c r="AC341" s="142"/>
      <c r="AD341" s="142"/>
      <c r="AE341" s="142"/>
      <c r="AF341" s="142"/>
      <c r="AG341" s="142" t="s">
        <v>505</v>
      </c>
      <c r="AH341" s="142"/>
      <c r="AI341" s="142"/>
      <c r="AJ341" s="142"/>
      <c r="AK341" s="142"/>
      <c r="AL341" s="142"/>
      <c r="AM341" s="142"/>
      <c r="AN341" s="142"/>
      <c r="AO341" s="142"/>
      <c r="AP341" s="142"/>
      <c r="AQ341" s="142"/>
      <c r="AR341" s="142"/>
      <c r="AS341" s="142"/>
      <c r="AT341" s="142"/>
      <c r="AU341" s="142"/>
      <c r="AV341" s="142"/>
      <c r="AW341" s="142"/>
      <c r="AX341" s="142"/>
      <c r="AY341" s="142"/>
      <c r="AZ341" s="142"/>
      <c r="BA341" s="142"/>
      <c r="BB341" s="142"/>
      <c r="BC341" s="142"/>
      <c r="BD341" s="142"/>
      <c r="BE341" s="142"/>
      <c r="BF341" s="142"/>
      <c r="BG341" s="142"/>
      <c r="BH341" s="142"/>
    </row>
    <row r="342" spans="1:60" outlineLevel="1">
      <c r="A342" s="157">
        <v>116</v>
      </c>
      <c r="B342" s="158" t="s">
        <v>510</v>
      </c>
      <c r="C342" s="169" t="s">
        <v>511</v>
      </c>
      <c r="D342" s="159" t="s">
        <v>193</v>
      </c>
      <c r="E342" s="160">
        <v>2502.5964800000002</v>
      </c>
      <c r="F342" s="175"/>
      <c r="G342" s="161">
        <f>ROUND(E342*F342,2)</f>
        <v>0</v>
      </c>
      <c r="H342" s="147">
        <v>0</v>
      </c>
      <c r="I342" s="147">
        <f>ROUND(E342*H342,2)</f>
        <v>0</v>
      </c>
      <c r="J342" s="147">
        <v>225</v>
      </c>
      <c r="K342" s="147">
        <f>ROUND(E342*J342,2)</f>
        <v>563084.21</v>
      </c>
      <c r="L342" s="147">
        <v>21</v>
      </c>
      <c r="M342" s="147">
        <f>G342*(1+L342/100)</f>
        <v>0</v>
      </c>
      <c r="N342" s="147">
        <v>0</v>
      </c>
      <c r="O342" s="147">
        <f>ROUND(E342*N342,2)</f>
        <v>0</v>
      </c>
      <c r="P342" s="147">
        <v>0</v>
      </c>
      <c r="Q342" s="147">
        <f>ROUND(E342*P342,2)</f>
        <v>0</v>
      </c>
      <c r="R342" s="147"/>
      <c r="S342" s="147" t="s">
        <v>131</v>
      </c>
      <c r="T342" s="147" t="s">
        <v>131</v>
      </c>
      <c r="U342" s="147">
        <v>0.49</v>
      </c>
      <c r="V342" s="147">
        <f>ROUND(E342*U342,2)</f>
        <v>1226.27</v>
      </c>
      <c r="W342" s="147"/>
      <c r="X342" s="147" t="s">
        <v>118</v>
      </c>
      <c r="Y342" s="142"/>
      <c r="Z342" s="142"/>
      <c r="AA342" s="142"/>
      <c r="AB342" s="142"/>
      <c r="AC342" s="142"/>
      <c r="AD342" s="142"/>
      <c r="AE342" s="142"/>
      <c r="AF342" s="142"/>
      <c r="AG342" s="142" t="s">
        <v>505</v>
      </c>
      <c r="AH342" s="142"/>
      <c r="AI342" s="142"/>
      <c r="AJ342" s="142"/>
      <c r="AK342" s="142"/>
      <c r="AL342" s="142"/>
      <c r="AM342" s="142"/>
      <c r="AN342" s="142"/>
      <c r="AO342" s="142"/>
      <c r="AP342" s="142"/>
      <c r="AQ342" s="142"/>
      <c r="AR342" s="142"/>
      <c r="AS342" s="142"/>
      <c r="AT342" s="142"/>
      <c r="AU342" s="142"/>
      <c r="AV342" s="142"/>
      <c r="AW342" s="142"/>
      <c r="AX342" s="142"/>
      <c r="AY342" s="142"/>
      <c r="AZ342" s="142"/>
      <c r="BA342" s="142"/>
      <c r="BB342" s="142"/>
      <c r="BC342" s="142"/>
      <c r="BD342" s="142"/>
      <c r="BE342" s="142"/>
      <c r="BF342" s="142"/>
      <c r="BG342" s="142"/>
      <c r="BH342" s="142"/>
    </row>
    <row r="343" spans="1:60" outlineLevel="1">
      <c r="A343" s="145"/>
      <c r="B343" s="146"/>
      <c r="C343" s="248" t="s">
        <v>512</v>
      </c>
      <c r="D343" s="249"/>
      <c r="E343" s="249"/>
      <c r="F343" s="249"/>
      <c r="G343" s="249"/>
      <c r="H343" s="147"/>
      <c r="I343" s="147"/>
      <c r="J343" s="147"/>
      <c r="K343" s="147"/>
      <c r="L343" s="147"/>
      <c r="M343" s="147"/>
      <c r="N343" s="147"/>
      <c r="O343" s="147"/>
      <c r="P343" s="147"/>
      <c r="Q343" s="147"/>
      <c r="R343" s="147"/>
      <c r="S343" s="147"/>
      <c r="T343" s="147"/>
      <c r="U343" s="147"/>
      <c r="V343" s="147"/>
      <c r="W343" s="147"/>
      <c r="X343" s="147"/>
      <c r="Y343" s="142"/>
      <c r="Z343" s="142"/>
      <c r="AA343" s="142"/>
      <c r="AB343" s="142"/>
      <c r="AC343" s="142"/>
      <c r="AD343" s="142"/>
      <c r="AE343" s="142"/>
      <c r="AF343" s="142"/>
      <c r="AG343" s="142" t="s">
        <v>133</v>
      </c>
      <c r="AH343" s="142"/>
      <c r="AI343" s="142"/>
      <c r="AJ343" s="142"/>
      <c r="AK343" s="142"/>
      <c r="AL343" s="142"/>
      <c r="AM343" s="142"/>
      <c r="AN343" s="142"/>
      <c r="AO343" s="142"/>
      <c r="AP343" s="142"/>
      <c r="AQ343" s="142"/>
      <c r="AR343" s="142"/>
      <c r="AS343" s="142"/>
      <c r="AT343" s="142"/>
      <c r="AU343" s="142"/>
      <c r="AV343" s="142"/>
      <c r="AW343" s="142"/>
      <c r="AX343" s="142"/>
      <c r="AY343" s="142"/>
      <c r="AZ343" s="142"/>
      <c r="BA343" s="142"/>
      <c r="BB343" s="142"/>
      <c r="BC343" s="142"/>
      <c r="BD343" s="142"/>
      <c r="BE343" s="142"/>
      <c r="BF343" s="142"/>
      <c r="BG343" s="142"/>
      <c r="BH343" s="142"/>
    </row>
    <row r="344" spans="1:60" outlineLevel="1">
      <c r="A344" s="157">
        <v>117</v>
      </c>
      <c r="B344" s="158" t="s">
        <v>510</v>
      </c>
      <c r="C344" s="169" t="s">
        <v>511</v>
      </c>
      <c r="D344" s="159" t="s">
        <v>193</v>
      </c>
      <c r="E344" s="160">
        <v>69.224999999999994</v>
      </c>
      <c r="F344" s="175"/>
      <c r="G344" s="161">
        <f>ROUND(E344*F344,2)</f>
        <v>0</v>
      </c>
      <c r="H344" s="147">
        <v>0</v>
      </c>
      <c r="I344" s="147">
        <f>ROUND(E344*H344,2)</f>
        <v>0</v>
      </c>
      <c r="J344" s="147">
        <v>225</v>
      </c>
      <c r="K344" s="147">
        <f>ROUND(E344*J344,2)</f>
        <v>15575.63</v>
      </c>
      <c r="L344" s="147">
        <v>21</v>
      </c>
      <c r="M344" s="147">
        <f>G344*(1+L344/100)</f>
        <v>0</v>
      </c>
      <c r="N344" s="147">
        <v>0</v>
      </c>
      <c r="O344" s="147">
        <f>ROUND(E344*N344,2)</f>
        <v>0</v>
      </c>
      <c r="P344" s="147">
        <v>0</v>
      </c>
      <c r="Q344" s="147">
        <f>ROUND(E344*P344,2)</f>
        <v>0</v>
      </c>
      <c r="R344" s="147"/>
      <c r="S344" s="147" t="s">
        <v>131</v>
      </c>
      <c r="T344" s="147" t="s">
        <v>131</v>
      </c>
      <c r="U344" s="147">
        <v>0.49</v>
      </c>
      <c r="V344" s="147">
        <f>ROUND(E344*U344,2)</f>
        <v>33.92</v>
      </c>
      <c r="W344" s="147"/>
      <c r="X344" s="147" t="s">
        <v>118</v>
      </c>
      <c r="Y344" s="142"/>
      <c r="Z344" s="142"/>
      <c r="AA344" s="142"/>
      <c r="AB344" s="142"/>
      <c r="AC344" s="142"/>
      <c r="AD344" s="142"/>
      <c r="AE344" s="142"/>
      <c r="AF344" s="142"/>
      <c r="AG344" s="142" t="s">
        <v>505</v>
      </c>
      <c r="AH344" s="142"/>
      <c r="AI344" s="142"/>
      <c r="AJ344" s="142"/>
      <c r="AK344" s="142"/>
      <c r="AL344" s="142"/>
      <c r="AM344" s="142"/>
      <c r="AN344" s="142"/>
      <c r="AO344" s="142"/>
      <c r="AP344" s="142"/>
      <c r="AQ344" s="142"/>
      <c r="AR344" s="142"/>
      <c r="AS344" s="142"/>
      <c r="AT344" s="142"/>
      <c r="AU344" s="142"/>
      <c r="AV344" s="142"/>
      <c r="AW344" s="142"/>
      <c r="AX344" s="142"/>
      <c r="AY344" s="142"/>
      <c r="AZ344" s="142"/>
      <c r="BA344" s="142"/>
      <c r="BB344" s="142"/>
      <c r="BC344" s="142"/>
      <c r="BD344" s="142"/>
      <c r="BE344" s="142"/>
      <c r="BF344" s="142"/>
      <c r="BG344" s="142"/>
      <c r="BH344" s="142"/>
    </row>
    <row r="345" spans="1:60" outlineLevel="1">
      <c r="A345" s="145"/>
      <c r="B345" s="146"/>
      <c r="C345" s="248" t="s">
        <v>512</v>
      </c>
      <c r="D345" s="249"/>
      <c r="E345" s="249"/>
      <c r="F345" s="249"/>
      <c r="G345" s="249"/>
      <c r="H345" s="147"/>
      <c r="I345" s="147"/>
      <c r="J345" s="147"/>
      <c r="K345" s="147"/>
      <c r="L345" s="147"/>
      <c r="M345" s="147"/>
      <c r="N345" s="147"/>
      <c r="O345" s="147"/>
      <c r="P345" s="147"/>
      <c r="Q345" s="147"/>
      <c r="R345" s="147"/>
      <c r="S345" s="147"/>
      <c r="T345" s="147"/>
      <c r="U345" s="147"/>
      <c r="V345" s="147"/>
      <c r="W345" s="147"/>
      <c r="X345" s="147"/>
      <c r="Y345" s="142"/>
      <c r="Z345" s="142"/>
      <c r="AA345" s="142"/>
      <c r="AB345" s="142"/>
      <c r="AC345" s="142"/>
      <c r="AD345" s="142"/>
      <c r="AE345" s="142"/>
      <c r="AF345" s="142"/>
      <c r="AG345" s="142" t="s">
        <v>133</v>
      </c>
      <c r="AH345" s="142"/>
      <c r="AI345" s="142"/>
      <c r="AJ345" s="142"/>
      <c r="AK345" s="142"/>
      <c r="AL345" s="142"/>
      <c r="AM345" s="142"/>
      <c r="AN345" s="142"/>
      <c r="AO345" s="142"/>
      <c r="AP345" s="142"/>
      <c r="AQ345" s="142"/>
      <c r="AR345" s="142"/>
      <c r="AS345" s="142"/>
      <c r="AT345" s="142"/>
      <c r="AU345" s="142"/>
      <c r="AV345" s="142"/>
      <c r="AW345" s="142"/>
      <c r="AX345" s="142"/>
      <c r="AY345" s="142"/>
      <c r="AZ345" s="142"/>
      <c r="BA345" s="142"/>
      <c r="BB345" s="142"/>
      <c r="BC345" s="142"/>
      <c r="BD345" s="142"/>
      <c r="BE345" s="142"/>
      <c r="BF345" s="142"/>
      <c r="BG345" s="142"/>
      <c r="BH345" s="142"/>
    </row>
    <row r="346" spans="1:60" outlineLevel="1">
      <c r="A346" s="145"/>
      <c r="B346" s="146"/>
      <c r="C346" s="170" t="s">
        <v>513</v>
      </c>
      <c r="D346" s="148"/>
      <c r="E346" s="149">
        <v>69.224999999999994</v>
      </c>
      <c r="F346" s="147"/>
      <c r="G346" s="147"/>
      <c r="H346" s="147"/>
      <c r="I346" s="147"/>
      <c r="J346" s="147"/>
      <c r="K346" s="147"/>
      <c r="L346" s="147"/>
      <c r="M346" s="147"/>
      <c r="N346" s="147"/>
      <c r="O346" s="147"/>
      <c r="P346" s="147"/>
      <c r="Q346" s="147"/>
      <c r="R346" s="147"/>
      <c r="S346" s="147"/>
      <c r="T346" s="147"/>
      <c r="U346" s="147"/>
      <c r="V346" s="147"/>
      <c r="W346" s="147"/>
      <c r="X346" s="147"/>
      <c r="Y346" s="142"/>
      <c r="Z346" s="142"/>
      <c r="AA346" s="142"/>
      <c r="AB346" s="142"/>
      <c r="AC346" s="142"/>
      <c r="AD346" s="142"/>
      <c r="AE346" s="142"/>
      <c r="AF346" s="142"/>
      <c r="AG346" s="142" t="s">
        <v>121</v>
      </c>
      <c r="AH346" s="142">
        <v>0</v>
      </c>
      <c r="AI346" s="142"/>
      <c r="AJ346" s="142"/>
      <c r="AK346" s="142"/>
      <c r="AL346" s="142"/>
      <c r="AM346" s="142"/>
      <c r="AN346" s="142"/>
      <c r="AO346" s="142"/>
      <c r="AP346" s="142"/>
      <c r="AQ346" s="142"/>
      <c r="AR346" s="142"/>
      <c r="AS346" s="142"/>
      <c r="AT346" s="142"/>
      <c r="AU346" s="142"/>
      <c r="AV346" s="142"/>
      <c r="AW346" s="142"/>
      <c r="AX346" s="142"/>
      <c r="AY346" s="142"/>
      <c r="AZ346" s="142"/>
      <c r="BA346" s="142"/>
      <c r="BB346" s="142"/>
      <c r="BC346" s="142"/>
      <c r="BD346" s="142"/>
      <c r="BE346" s="142"/>
      <c r="BF346" s="142"/>
      <c r="BG346" s="142"/>
      <c r="BH346" s="142"/>
    </row>
    <row r="347" spans="1:60" outlineLevel="1">
      <c r="A347" s="163">
        <v>118</v>
      </c>
      <c r="B347" s="164" t="s">
        <v>514</v>
      </c>
      <c r="C347" s="171" t="s">
        <v>515</v>
      </c>
      <c r="D347" s="165" t="s">
        <v>193</v>
      </c>
      <c r="E347" s="166">
        <v>1412.4</v>
      </c>
      <c r="F347" s="174"/>
      <c r="G347" s="167">
        <f>ROUND(E347*F347,2)</f>
        <v>0</v>
      </c>
      <c r="H347" s="147">
        <v>0</v>
      </c>
      <c r="I347" s="147">
        <f>ROUND(E347*H347,2)</f>
        <v>0</v>
      </c>
      <c r="J347" s="147">
        <v>300</v>
      </c>
      <c r="K347" s="147">
        <f>ROUND(E347*J347,2)</f>
        <v>423720</v>
      </c>
      <c r="L347" s="147">
        <v>21</v>
      </c>
      <c r="M347" s="147">
        <f>G347*(1+L347/100)</f>
        <v>0</v>
      </c>
      <c r="N347" s="147">
        <v>0</v>
      </c>
      <c r="O347" s="147">
        <f>ROUND(E347*N347,2)</f>
        <v>0</v>
      </c>
      <c r="P347" s="147">
        <v>0</v>
      </c>
      <c r="Q347" s="147">
        <f>ROUND(E347*P347,2)</f>
        <v>0</v>
      </c>
      <c r="R347" s="147"/>
      <c r="S347" s="147" t="s">
        <v>131</v>
      </c>
      <c r="T347" s="147" t="s">
        <v>238</v>
      </c>
      <c r="U347" s="147">
        <v>0</v>
      </c>
      <c r="V347" s="147">
        <f>ROUND(E347*U347,2)</f>
        <v>0</v>
      </c>
      <c r="W347" s="147"/>
      <c r="X347" s="147" t="s">
        <v>118</v>
      </c>
      <c r="Y347" s="142"/>
      <c r="Z347" s="142"/>
      <c r="AA347" s="142"/>
      <c r="AB347" s="142"/>
      <c r="AC347" s="142"/>
      <c r="AD347" s="142"/>
      <c r="AE347" s="142"/>
      <c r="AF347" s="142"/>
      <c r="AG347" s="142" t="s">
        <v>505</v>
      </c>
      <c r="AH347" s="142"/>
      <c r="AI347" s="142"/>
      <c r="AJ347" s="142"/>
      <c r="AK347" s="142"/>
      <c r="AL347" s="142"/>
      <c r="AM347" s="142"/>
      <c r="AN347" s="142"/>
      <c r="AO347" s="142"/>
      <c r="AP347" s="142"/>
      <c r="AQ347" s="142"/>
      <c r="AR347" s="142"/>
      <c r="AS347" s="142"/>
      <c r="AT347" s="142"/>
      <c r="AU347" s="142"/>
      <c r="AV347" s="142"/>
      <c r="AW347" s="142"/>
      <c r="AX347" s="142"/>
      <c r="AY347" s="142"/>
      <c r="AZ347" s="142"/>
      <c r="BA347" s="142"/>
      <c r="BB347" s="142"/>
      <c r="BC347" s="142"/>
      <c r="BD347" s="142"/>
      <c r="BE347" s="142"/>
      <c r="BF347" s="142"/>
      <c r="BG347" s="142"/>
      <c r="BH347" s="142"/>
    </row>
    <row r="348" spans="1:60" outlineLevel="1">
      <c r="A348" s="163">
        <v>119</v>
      </c>
      <c r="B348" s="164" t="s">
        <v>516</v>
      </c>
      <c r="C348" s="171" t="s">
        <v>517</v>
      </c>
      <c r="D348" s="165" t="s">
        <v>193</v>
      </c>
      <c r="E348" s="166">
        <v>35.200000000000003</v>
      </c>
      <c r="F348" s="174"/>
      <c r="G348" s="167">
        <f>ROUND(E348*F348,2)</f>
        <v>0</v>
      </c>
      <c r="H348" s="147">
        <v>0</v>
      </c>
      <c r="I348" s="147">
        <f>ROUND(E348*H348,2)</f>
        <v>0</v>
      </c>
      <c r="J348" s="147">
        <v>300</v>
      </c>
      <c r="K348" s="147">
        <f>ROUND(E348*J348,2)</f>
        <v>10560</v>
      </c>
      <c r="L348" s="147">
        <v>21</v>
      </c>
      <c r="M348" s="147">
        <f>G348*(1+L348/100)</f>
        <v>0</v>
      </c>
      <c r="N348" s="147">
        <v>0</v>
      </c>
      <c r="O348" s="147">
        <f>ROUND(E348*N348,2)</f>
        <v>0</v>
      </c>
      <c r="P348" s="147">
        <v>0</v>
      </c>
      <c r="Q348" s="147">
        <f>ROUND(E348*P348,2)</f>
        <v>0</v>
      </c>
      <c r="R348" s="147"/>
      <c r="S348" s="147" t="s">
        <v>131</v>
      </c>
      <c r="T348" s="147" t="s">
        <v>131</v>
      </c>
      <c r="U348" s="147">
        <v>0</v>
      </c>
      <c r="V348" s="147">
        <f>ROUND(E348*U348,2)</f>
        <v>0</v>
      </c>
      <c r="W348" s="147"/>
      <c r="X348" s="147" t="s">
        <v>118</v>
      </c>
      <c r="Y348" s="142"/>
      <c r="Z348" s="142"/>
      <c r="AA348" s="142"/>
      <c r="AB348" s="142"/>
      <c r="AC348" s="142"/>
      <c r="AD348" s="142"/>
      <c r="AE348" s="142"/>
      <c r="AF348" s="142"/>
      <c r="AG348" s="142" t="s">
        <v>505</v>
      </c>
      <c r="AH348" s="142"/>
      <c r="AI348" s="142"/>
      <c r="AJ348" s="142"/>
      <c r="AK348" s="142"/>
      <c r="AL348" s="142"/>
      <c r="AM348" s="142"/>
      <c r="AN348" s="142"/>
      <c r="AO348" s="142"/>
      <c r="AP348" s="142"/>
      <c r="AQ348" s="142"/>
      <c r="AR348" s="142"/>
      <c r="AS348" s="142"/>
      <c r="AT348" s="142"/>
      <c r="AU348" s="142"/>
      <c r="AV348" s="142"/>
      <c r="AW348" s="142"/>
      <c r="AX348" s="142"/>
      <c r="AY348" s="142"/>
      <c r="AZ348" s="142"/>
      <c r="BA348" s="142"/>
      <c r="BB348" s="142"/>
      <c r="BC348" s="142"/>
      <c r="BD348" s="142"/>
      <c r="BE348" s="142"/>
      <c r="BF348" s="142"/>
      <c r="BG348" s="142"/>
      <c r="BH348" s="142"/>
    </row>
    <row r="349" spans="1:60" outlineLevel="1">
      <c r="A349" s="163">
        <v>120</v>
      </c>
      <c r="B349" s="164" t="s">
        <v>518</v>
      </c>
      <c r="C349" s="171" t="s">
        <v>519</v>
      </c>
      <c r="D349" s="165" t="s">
        <v>193</v>
      </c>
      <c r="E349" s="166">
        <v>353.1</v>
      </c>
      <c r="F349" s="174"/>
      <c r="G349" s="167">
        <f>ROUND(E349*F349,2)</f>
        <v>0</v>
      </c>
      <c r="H349" s="147">
        <v>0</v>
      </c>
      <c r="I349" s="147">
        <f>ROUND(E349*H349,2)</f>
        <v>0</v>
      </c>
      <c r="J349" s="147">
        <v>300</v>
      </c>
      <c r="K349" s="147">
        <f>ROUND(E349*J349,2)</f>
        <v>105930</v>
      </c>
      <c r="L349" s="147">
        <v>21</v>
      </c>
      <c r="M349" s="147">
        <f>G349*(1+L349/100)</f>
        <v>0</v>
      </c>
      <c r="N349" s="147">
        <v>0</v>
      </c>
      <c r="O349" s="147">
        <f>ROUND(E349*N349,2)</f>
        <v>0</v>
      </c>
      <c r="P349" s="147">
        <v>0</v>
      </c>
      <c r="Q349" s="147">
        <f>ROUND(E349*P349,2)</f>
        <v>0</v>
      </c>
      <c r="R349" s="147"/>
      <c r="S349" s="147" t="s">
        <v>131</v>
      </c>
      <c r="T349" s="147" t="s">
        <v>131</v>
      </c>
      <c r="U349" s="147">
        <v>0</v>
      </c>
      <c r="V349" s="147">
        <f>ROUND(E349*U349,2)</f>
        <v>0</v>
      </c>
      <c r="W349" s="147"/>
      <c r="X349" s="147" t="s">
        <v>118</v>
      </c>
      <c r="Y349" s="142"/>
      <c r="Z349" s="142"/>
      <c r="AA349" s="142"/>
      <c r="AB349" s="142"/>
      <c r="AC349" s="142"/>
      <c r="AD349" s="142"/>
      <c r="AE349" s="142"/>
      <c r="AF349" s="142"/>
      <c r="AG349" s="142" t="s">
        <v>505</v>
      </c>
      <c r="AH349" s="142"/>
      <c r="AI349" s="142"/>
      <c r="AJ349" s="142"/>
      <c r="AK349" s="142"/>
      <c r="AL349" s="142"/>
      <c r="AM349" s="142"/>
      <c r="AN349" s="142"/>
      <c r="AO349" s="142"/>
      <c r="AP349" s="142"/>
      <c r="AQ349" s="142"/>
      <c r="AR349" s="142"/>
      <c r="AS349" s="142"/>
      <c r="AT349" s="142"/>
      <c r="AU349" s="142"/>
      <c r="AV349" s="142"/>
      <c r="AW349" s="142"/>
      <c r="AX349" s="142"/>
      <c r="AY349" s="142"/>
      <c r="AZ349" s="142"/>
      <c r="BA349" s="142"/>
      <c r="BB349" s="142"/>
      <c r="BC349" s="142"/>
      <c r="BD349" s="142"/>
      <c r="BE349" s="142"/>
      <c r="BF349" s="142"/>
      <c r="BG349" s="142"/>
      <c r="BH349" s="142"/>
    </row>
    <row r="350" spans="1:60" outlineLevel="1">
      <c r="A350" s="157">
        <v>121</v>
      </c>
      <c r="B350" s="158" t="s">
        <v>520</v>
      </c>
      <c r="C350" s="169" t="s">
        <v>521</v>
      </c>
      <c r="D350" s="159" t="s">
        <v>193</v>
      </c>
      <c r="E350" s="160">
        <v>2502.5964800000002</v>
      </c>
      <c r="F350" s="175"/>
      <c r="G350" s="161">
        <f>ROUND(E350*F350,2)</f>
        <v>0</v>
      </c>
      <c r="H350" s="147">
        <v>0</v>
      </c>
      <c r="I350" s="147">
        <f>ROUND(E350*H350,2)</f>
        <v>0</v>
      </c>
      <c r="J350" s="147">
        <v>315</v>
      </c>
      <c r="K350" s="147">
        <f>ROUND(E350*J350,2)</f>
        <v>788317.89</v>
      </c>
      <c r="L350" s="147">
        <v>21</v>
      </c>
      <c r="M350" s="147">
        <f>G350*(1+L350/100)</f>
        <v>0</v>
      </c>
      <c r="N350" s="147">
        <v>0</v>
      </c>
      <c r="O350" s="147">
        <f>ROUND(E350*N350,2)</f>
        <v>0</v>
      </c>
      <c r="P350" s="147">
        <v>0</v>
      </c>
      <c r="Q350" s="147">
        <f>ROUND(E350*P350,2)</f>
        <v>0</v>
      </c>
      <c r="R350" s="147"/>
      <c r="S350" s="147" t="s">
        <v>131</v>
      </c>
      <c r="T350" s="147" t="s">
        <v>131</v>
      </c>
      <c r="U350" s="147">
        <v>0.94199999999999995</v>
      </c>
      <c r="V350" s="147">
        <f>ROUND(E350*U350,2)</f>
        <v>2357.4499999999998</v>
      </c>
      <c r="W350" s="147"/>
      <c r="X350" s="147" t="s">
        <v>118</v>
      </c>
      <c r="Y350" s="142"/>
      <c r="Z350" s="142"/>
      <c r="AA350" s="142"/>
      <c r="AB350" s="142"/>
      <c r="AC350" s="142"/>
      <c r="AD350" s="142"/>
      <c r="AE350" s="142"/>
      <c r="AF350" s="142"/>
      <c r="AG350" s="142" t="s">
        <v>505</v>
      </c>
      <c r="AH350" s="142"/>
      <c r="AI350" s="142"/>
      <c r="AJ350" s="142"/>
      <c r="AK350" s="142"/>
      <c r="AL350" s="142"/>
      <c r="AM350" s="142"/>
      <c r="AN350" s="142"/>
      <c r="AO350" s="142"/>
      <c r="AP350" s="142"/>
      <c r="AQ350" s="142"/>
      <c r="AR350" s="142"/>
      <c r="AS350" s="142"/>
      <c r="AT350" s="142"/>
      <c r="AU350" s="142"/>
      <c r="AV350" s="142"/>
      <c r="AW350" s="142"/>
      <c r="AX350" s="142"/>
      <c r="AY350" s="142"/>
      <c r="AZ350" s="142"/>
      <c r="BA350" s="142"/>
      <c r="BB350" s="142"/>
      <c r="BC350" s="142"/>
      <c r="BD350" s="142"/>
      <c r="BE350" s="142"/>
      <c r="BF350" s="142"/>
      <c r="BG350" s="142"/>
      <c r="BH350" s="142"/>
    </row>
    <row r="351" spans="1:60">
      <c r="A351" s="3"/>
      <c r="B351" s="4"/>
      <c r="C351" s="172"/>
      <c r="D351" s="6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AE351">
        <v>15</v>
      </c>
      <c r="AF351">
        <v>21</v>
      </c>
      <c r="AG351" t="s">
        <v>98</v>
      </c>
    </row>
    <row r="352" spans="1:60">
      <c r="A352" s="238" t="s">
        <v>529</v>
      </c>
      <c r="B352" s="238"/>
      <c r="C352" s="172"/>
      <c r="D352" s="10"/>
      <c r="AG352" t="s">
        <v>522</v>
      </c>
    </row>
    <row r="353" spans="1:4" ht="14">
      <c r="A353" s="3"/>
      <c r="B353" s="4" t="s">
        <v>530</v>
      </c>
      <c r="C353" s="172" t="s">
        <v>531</v>
      </c>
      <c r="D353" s="10"/>
    </row>
    <row r="354" spans="1:4" ht="14">
      <c r="A354" s="3"/>
      <c r="B354" s="4" t="s">
        <v>532</v>
      </c>
      <c r="C354" s="172" t="s">
        <v>533</v>
      </c>
      <c r="D354" s="10"/>
    </row>
    <row r="355" spans="1:4" ht="14">
      <c r="A355" s="3"/>
      <c r="B355" s="4"/>
      <c r="C355" s="172" t="s">
        <v>534</v>
      </c>
      <c r="D355" s="10"/>
    </row>
    <row r="356" spans="1:4">
      <c r="A356" s="3"/>
      <c r="B356" s="4"/>
      <c r="C356" s="172"/>
      <c r="D356" s="10"/>
    </row>
    <row r="357" spans="1:4">
      <c r="C357" s="173"/>
      <c r="D357" s="10"/>
    </row>
    <row r="358" spans="1:4">
      <c r="D358" s="10"/>
    </row>
    <row r="359" spans="1:4">
      <c r="D359" s="10"/>
    </row>
    <row r="360" spans="1:4">
      <c r="D360" s="10"/>
    </row>
    <row r="361" spans="1:4">
      <c r="D361" s="10"/>
    </row>
    <row r="362" spans="1:4">
      <c r="D362" s="10"/>
    </row>
    <row r="363" spans="1:4">
      <c r="D363" s="10"/>
    </row>
    <row r="364" spans="1:4">
      <c r="D364" s="10"/>
    </row>
    <row r="365" spans="1:4">
      <c r="D365" s="10"/>
    </row>
    <row r="366" spans="1:4">
      <c r="D366" s="10"/>
    </row>
    <row r="367" spans="1:4">
      <c r="D367" s="10"/>
    </row>
    <row r="368" spans="1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0">
    <mergeCell ref="C291:G291"/>
    <mergeCell ref="C293:G293"/>
    <mergeCell ref="C322:G322"/>
    <mergeCell ref="C343:G343"/>
    <mergeCell ref="C345:G345"/>
    <mergeCell ref="C289:G289"/>
    <mergeCell ref="C233:G233"/>
    <mergeCell ref="C234:G234"/>
    <mergeCell ref="C247:G247"/>
    <mergeCell ref="C250:G250"/>
    <mergeCell ref="C275:G275"/>
    <mergeCell ref="C278:G278"/>
    <mergeCell ref="C279:G279"/>
    <mergeCell ref="C281:G281"/>
    <mergeCell ref="C283:G283"/>
    <mergeCell ref="C285:G285"/>
    <mergeCell ref="C287:G287"/>
    <mergeCell ref="C223:G223"/>
    <mergeCell ref="C113:G113"/>
    <mergeCell ref="C121:G121"/>
    <mergeCell ref="C125:G125"/>
    <mergeCell ref="C129:G129"/>
    <mergeCell ref="C133:G133"/>
    <mergeCell ref="C162:G162"/>
    <mergeCell ref="C168:G168"/>
    <mergeCell ref="C187:G187"/>
    <mergeCell ref="C203:G203"/>
    <mergeCell ref="C207:G207"/>
    <mergeCell ref="C217:G217"/>
    <mergeCell ref="C48:G48"/>
    <mergeCell ref="C49:G49"/>
    <mergeCell ref="C53:G53"/>
    <mergeCell ref="C97:G97"/>
    <mergeCell ref="C58:G58"/>
    <mergeCell ref="C59:G59"/>
    <mergeCell ref="C66:G66"/>
    <mergeCell ref="C68:G68"/>
    <mergeCell ref="C70:G70"/>
    <mergeCell ref="C72:G72"/>
    <mergeCell ref="C80:G80"/>
    <mergeCell ref="C84:G84"/>
    <mergeCell ref="C87:G87"/>
    <mergeCell ref="C89:G89"/>
    <mergeCell ref="C92:G92"/>
    <mergeCell ref="A352:B352"/>
    <mergeCell ref="C17:G17"/>
    <mergeCell ref="A1:G1"/>
    <mergeCell ref="C2:G2"/>
    <mergeCell ref="C3:G3"/>
    <mergeCell ref="C4:G4"/>
    <mergeCell ref="C16:G16"/>
    <mergeCell ref="C55:G55"/>
    <mergeCell ref="C19:G19"/>
    <mergeCell ref="C23:G23"/>
    <mergeCell ref="C25:G25"/>
    <mergeCell ref="C27:G27"/>
    <mergeCell ref="C29:G29"/>
    <mergeCell ref="C32:G32"/>
    <mergeCell ref="C35:G35"/>
    <mergeCell ref="C42:G42"/>
  </mergeCells>
  <pageMargins left="0.59055118110236204" right="0.196850393700787" top="0.78740157499999996" bottom="0.78740157499999996" header="0.3" footer="0.3"/>
  <pageSetup paperSize="9" orientation="portrait" horizontalDpi="300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48</vt:i4>
      </vt:variant>
    </vt:vector>
  </HeadingPairs>
  <TitlesOfParts>
    <vt:vector size="53" baseType="lpstr">
      <vt:lpstr>Pokyny pro vyplnění</vt:lpstr>
      <vt:lpstr>Pokyny pro vyplnění VV</vt:lpstr>
      <vt:lpstr>Stavba</vt:lpstr>
      <vt:lpstr>VzorPolozky</vt:lpstr>
      <vt:lpstr>SO 02 Pol rozp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02 Pol rozp'!Názvy_tisku</vt:lpstr>
      <vt:lpstr>oadresa</vt:lpstr>
      <vt:lpstr>Stavba!Objednatel</vt:lpstr>
      <vt:lpstr>Stavba!Objekt</vt:lpstr>
      <vt:lpstr>'SO 02 Pol rozp'!Oblast_tisku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cp:lastPrinted>2019-03-19T12:27:02Z</cp:lastPrinted>
  <dcterms:created xsi:type="dcterms:W3CDTF">2009-04-08T07:15:50Z</dcterms:created>
  <dcterms:modified xsi:type="dcterms:W3CDTF">2020-12-22T09:02:31Z</dcterms:modified>
</cp:coreProperties>
</file>