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basov\Desktop\"/>
    </mc:Choice>
  </mc:AlternateContent>
  <bookViews>
    <workbookView xWindow="0" yWindow="0" windowWidth="0" windowHeight="0"/>
  </bookViews>
  <sheets>
    <sheet name="Rekapitulace stavby" sheetId="1" r:id="rId1"/>
    <sheet name="VRN - Vedlejší rozpočtové..." sheetId="2" r:id="rId2"/>
    <sheet name="IO-100.1 - Komunikace a z..." sheetId="3" r:id="rId3"/>
    <sheet name="IO-100.2 - Komunikace a z..." sheetId="4" r:id="rId4"/>
    <sheet name="IO-100.3 - Komunikace a z..." sheetId="5" r:id="rId5"/>
    <sheet name="IO-300.1, 301.1 - Odvodně..." sheetId="6" r:id="rId6"/>
    <sheet name="IO-300.2 - Odvodnění - de..." sheetId="7" r:id="rId7"/>
    <sheet name="IO-300.3, 301.2 - Odvodně..." sheetId="8" r:id="rId8"/>
    <sheet name="IO-400 - Veřejné osvětlen..." sheetId="9" r:id="rId9"/>
    <sheet name="IO-700 - Kontejnerová stání" sheetId="10" r:id="rId10"/>
    <sheet name="Seznam figur" sheetId="11" r:id="rId11"/>
  </sheets>
  <definedNames>
    <definedName name="_xlnm.Print_Area" localSheetId="0">'Rekapitulace stavby'!$D$4:$AO$76,'Rekapitulace stavby'!$C$82:$AQ$104</definedName>
    <definedName name="_xlnm.Print_Titles" localSheetId="0">'Rekapitulace stavby'!$92:$92</definedName>
    <definedName name="_xlnm._FilterDatabase" localSheetId="1" hidden="1">'VRN - Vedlejší rozpočtové...'!$C$117:$K$136</definedName>
    <definedName name="_xlnm.Print_Area" localSheetId="1">'VRN - Vedlejší rozpočtové...'!$C$4:$J$76,'VRN - Vedlejší rozpočtové...'!$C$82:$J$99,'VRN - Vedlejší rozpočtové...'!$C$105:$K$136</definedName>
    <definedName name="_xlnm.Print_Titles" localSheetId="1">'VRN - Vedlejší rozpočtové...'!$117:$117</definedName>
    <definedName name="_xlnm._FilterDatabase" localSheetId="2" hidden="1">'IO-100.1 - Komunikace a z...'!$C$129:$K$493</definedName>
    <definedName name="_xlnm.Print_Area" localSheetId="2">'IO-100.1 - Komunikace a z...'!$C$4:$J$76,'IO-100.1 - Komunikace a z...'!$C$82:$J$111,'IO-100.1 - Komunikace a z...'!$C$117:$K$493</definedName>
    <definedName name="_xlnm.Print_Titles" localSheetId="2">'IO-100.1 - Komunikace a z...'!$129:$129</definedName>
    <definedName name="_xlnm._FilterDatabase" localSheetId="3" hidden="1">'IO-100.2 - Komunikace a z...'!$C$129:$K$714</definedName>
    <definedName name="_xlnm.Print_Area" localSheetId="3">'IO-100.2 - Komunikace a z...'!$C$4:$J$76,'IO-100.2 - Komunikace a z...'!$C$82:$J$111,'IO-100.2 - Komunikace a z...'!$C$117:$K$714</definedName>
    <definedName name="_xlnm.Print_Titles" localSheetId="3">'IO-100.2 - Komunikace a z...'!$129:$129</definedName>
    <definedName name="_xlnm._FilterDatabase" localSheetId="4" hidden="1">'IO-100.3 - Komunikace a z...'!$C$117:$K$316</definedName>
    <definedName name="_xlnm.Print_Area" localSheetId="4">'IO-100.3 - Komunikace a z...'!$C$4:$J$76,'IO-100.3 - Komunikace a z...'!$C$82:$J$99,'IO-100.3 - Komunikace a z...'!$C$105:$K$316</definedName>
    <definedName name="_xlnm.Print_Titles" localSheetId="4">'IO-100.3 - Komunikace a z...'!$117:$117</definedName>
    <definedName name="_xlnm._FilterDatabase" localSheetId="5" hidden="1">'IO-300.1, 301.1 - Odvodně...'!$C$131:$K$1197</definedName>
    <definedName name="_xlnm.Print_Area" localSheetId="5">'IO-300.1, 301.1 - Odvodně...'!$C$4:$J$76,'IO-300.1, 301.1 - Odvodně...'!$C$82:$J$113,'IO-300.1, 301.1 - Odvodně...'!$C$119:$K$1197</definedName>
    <definedName name="_xlnm.Print_Titles" localSheetId="5">'IO-300.1, 301.1 - Odvodně...'!$131:$131</definedName>
    <definedName name="_xlnm._FilterDatabase" localSheetId="6" hidden="1">'IO-300.2 - Odvodnění - de...'!$C$117:$K$122</definedName>
    <definedName name="_xlnm.Print_Area" localSheetId="6">'IO-300.2 - Odvodnění - de...'!$C$4:$J$76,'IO-300.2 - Odvodnění - de...'!$C$82:$J$99,'IO-300.2 - Odvodnění - de...'!$C$105:$K$122</definedName>
    <definedName name="_xlnm.Print_Titles" localSheetId="6">'IO-300.2 - Odvodnění - de...'!$117:$117</definedName>
    <definedName name="_xlnm._FilterDatabase" localSheetId="7" hidden="1">'IO-300.3, 301.2 - Odvodně...'!$C$119:$K$172</definedName>
    <definedName name="_xlnm.Print_Area" localSheetId="7">'IO-300.3, 301.2 - Odvodně...'!$C$4:$J$76,'IO-300.3, 301.2 - Odvodně...'!$C$82:$J$101,'IO-300.3, 301.2 - Odvodně...'!$C$107:$K$172</definedName>
    <definedName name="_xlnm.Print_Titles" localSheetId="7">'IO-300.3, 301.2 - Odvodně...'!$119:$119</definedName>
    <definedName name="_xlnm._FilterDatabase" localSheetId="8" hidden="1">'IO-400 - Veřejné osvětlen...'!$C$117:$K$122</definedName>
    <definedName name="_xlnm.Print_Area" localSheetId="8">'IO-400 - Veřejné osvětlen...'!$C$4:$J$76,'IO-400 - Veřejné osvětlen...'!$C$82:$J$99,'IO-400 - Veřejné osvětlen...'!$C$105:$K$122</definedName>
    <definedName name="_xlnm.Print_Titles" localSheetId="8">'IO-400 - Veřejné osvětlen...'!$117:$117</definedName>
    <definedName name="_xlnm._FilterDatabase" localSheetId="9" hidden="1">'IO-700 - Kontejnerová stání'!$C$127:$K$365</definedName>
    <definedName name="_xlnm.Print_Area" localSheetId="9">'IO-700 - Kontejnerová stání'!$C$4:$J$76,'IO-700 - Kontejnerová stání'!$C$82:$J$109,'IO-700 - Kontejnerová stání'!$C$115:$K$365</definedName>
    <definedName name="_xlnm.Print_Titles" localSheetId="9">'IO-700 - Kontejnerová stání'!$127:$127</definedName>
    <definedName name="_xlnm.Print_Area" localSheetId="10">'Seznam figur'!$C$4:$G$675</definedName>
    <definedName name="_xlnm.Print_Titles" localSheetId="10">'Seznam figur'!$9:$9</definedName>
  </definedNames>
  <calcPr/>
</workbook>
</file>

<file path=xl/calcChain.xml><?xml version="1.0" encoding="utf-8"?>
<calcChain xmlns="http://schemas.openxmlformats.org/spreadsheetml/2006/main">
  <c i="11" l="1" r="D7"/>
  <c i="10" r="J37"/>
  <c r="J36"/>
  <c i="1" r="AY103"/>
  <c i="10" r="J35"/>
  <c i="1" r="AX103"/>
  <c i="10" r="BI361"/>
  <c r="BH361"/>
  <c r="BG361"/>
  <c r="BF361"/>
  <c r="T361"/>
  <c r="R361"/>
  <c r="P361"/>
  <c r="BI356"/>
  <c r="BH356"/>
  <c r="BG356"/>
  <c r="BF356"/>
  <c r="T356"/>
  <c r="R356"/>
  <c r="P356"/>
  <c r="BI348"/>
  <c r="BH348"/>
  <c r="BG348"/>
  <c r="BF348"/>
  <c r="T348"/>
  <c r="R348"/>
  <c r="P348"/>
  <c r="BI342"/>
  <c r="BH342"/>
  <c r="BG342"/>
  <c r="BF342"/>
  <c r="T342"/>
  <c r="R342"/>
  <c r="P342"/>
  <c r="BI336"/>
  <c r="BH336"/>
  <c r="BG336"/>
  <c r="BF336"/>
  <c r="T336"/>
  <c r="R336"/>
  <c r="P336"/>
  <c r="BI330"/>
  <c r="BH330"/>
  <c r="BG330"/>
  <c r="BF330"/>
  <c r="T330"/>
  <c r="R330"/>
  <c r="P330"/>
  <c r="BI324"/>
  <c r="BH324"/>
  <c r="BG324"/>
  <c r="BF324"/>
  <c r="T324"/>
  <c r="R324"/>
  <c r="P324"/>
  <c r="BI318"/>
  <c r="BH318"/>
  <c r="BG318"/>
  <c r="BF318"/>
  <c r="T318"/>
  <c r="R318"/>
  <c r="P318"/>
  <c r="BI313"/>
  <c r="BH313"/>
  <c r="BG313"/>
  <c r="BF313"/>
  <c r="T313"/>
  <c r="R313"/>
  <c r="P313"/>
  <c r="BI304"/>
  <c r="BH304"/>
  <c r="BG304"/>
  <c r="BF304"/>
  <c r="T304"/>
  <c r="R304"/>
  <c r="P304"/>
  <c r="BI299"/>
  <c r="BH299"/>
  <c r="BG299"/>
  <c r="BF299"/>
  <c r="T299"/>
  <c r="T298"/>
  <c r="R299"/>
  <c r="R298"/>
  <c r="P299"/>
  <c r="P298"/>
  <c r="BI294"/>
  <c r="BH294"/>
  <c r="BG294"/>
  <c r="BF294"/>
  <c r="T294"/>
  <c r="R294"/>
  <c r="P294"/>
  <c r="BI290"/>
  <c r="BH290"/>
  <c r="BG290"/>
  <c r="BF290"/>
  <c r="T290"/>
  <c r="R290"/>
  <c r="P290"/>
  <c r="BI286"/>
  <c r="BH286"/>
  <c r="BG286"/>
  <c r="BF286"/>
  <c r="T286"/>
  <c r="R286"/>
  <c r="P286"/>
  <c r="BI284"/>
  <c r="BH284"/>
  <c r="BG284"/>
  <c r="BF284"/>
  <c r="T284"/>
  <c r="R284"/>
  <c r="P284"/>
  <c r="BI279"/>
  <c r="BH279"/>
  <c r="BG279"/>
  <c r="BF279"/>
  <c r="T279"/>
  <c r="R279"/>
  <c r="P279"/>
  <c r="BI268"/>
  <c r="BH268"/>
  <c r="BG268"/>
  <c r="BF268"/>
  <c r="T268"/>
  <c r="T257"/>
  <c r="R268"/>
  <c r="R257"/>
  <c r="P268"/>
  <c r="P257"/>
  <c r="BI264"/>
  <c r="BH264"/>
  <c r="BG264"/>
  <c r="BF264"/>
  <c r="T264"/>
  <c r="R264"/>
  <c r="P264"/>
  <c r="BI261"/>
  <c r="BH261"/>
  <c r="BG261"/>
  <c r="BF261"/>
  <c r="T261"/>
  <c r="R261"/>
  <c r="P261"/>
  <c r="BI258"/>
  <c r="BH258"/>
  <c r="BG258"/>
  <c r="BF258"/>
  <c r="T258"/>
  <c r="R258"/>
  <c r="P258"/>
  <c r="BI249"/>
  <c r="BH249"/>
  <c r="BG249"/>
  <c r="BF249"/>
  <c r="T249"/>
  <c r="R249"/>
  <c r="P249"/>
  <c r="BI241"/>
  <c r="BH241"/>
  <c r="BG241"/>
  <c r="BF241"/>
  <c r="T241"/>
  <c r="R241"/>
  <c r="P241"/>
  <c r="BI235"/>
  <c r="BH235"/>
  <c r="BG235"/>
  <c r="BF235"/>
  <c r="T235"/>
  <c r="R235"/>
  <c r="P235"/>
  <c r="BI226"/>
  <c r="BH226"/>
  <c r="BG226"/>
  <c r="BF226"/>
  <c r="T226"/>
  <c r="R226"/>
  <c r="P226"/>
  <c r="BI217"/>
  <c r="BH217"/>
  <c r="BG217"/>
  <c r="BF217"/>
  <c r="T217"/>
  <c r="R217"/>
  <c r="P217"/>
  <c r="BI207"/>
  <c r="BH207"/>
  <c r="BG207"/>
  <c r="BF207"/>
  <c r="T207"/>
  <c r="R207"/>
  <c r="P207"/>
  <c r="BI197"/>
  <c r="BH197"/>
  <c r="BG197"/>
  <c r="BF197"/>
  <c r="T197"/>
  <c r="R197"/>
  <c r="P197"/>
  <c r="BI192"/>
  <c r="BH192"/>
  <c r="BG192"/>
  <c r="BF192"/>
  <c r="T192"/>
  <c r="R192"/>
  <c r="P192"/>
  <c r="BI188"/>
  <c r="BH188"/>
  <c r="BG188"/>
  <c r="BF188"/>
  <c r="T188"/>
  <c r="R188"/>
  <c r="P188"/>
  <c r="BI184"/>
  <c r="BH184"/>
  <c r="BG184"/>
  <c r="BF184"/>
  <c r="T184"/>
  <c r="R184"/>
  <c r="P184"/>
  <c r="BI174"/>
  <c r="BH174"/>
  <c r="BG174"/>
  <c r="BF174"/>
  <c r="T174"/>
  <c r="R174"/>
  <c r="P174"/>
  <c r="BI170"/>
  <c r="BH170"/>
  <c r="BG170"/>
  <c r="BF170"/>
  <c r="T170"/>
  <c r="R170"/>
  <c r="P170"/>
  <c r="BI165"/>
  <c r="BH165"/>
  <c r="BG165"/>
  <c r="BF165"/>
  <c r="T165"/>
  <c r="R165"/>
  <c r="P165"/>
  <c r="BI160"/>
  <c r="BH160"/>
  <c r="BG160"/>
  <c r="BF160"/>
  <c r="T160"/>
  <c r="R160"/>
  <c r="P160"/>
  <c r="BI154"/>
  <c r="BH154"/>
  <c r="BG154"/>
  <c r="BF154"/>
  <c r="T154"/>
  <c r="R154"/>
  <c r="P154"/>
  <c r="BI150"/>
  <c r="BH150"/>
  <c r="BG150"/>
  <c r="BF150"/>
  <c r="T150"/>
  <c r="R150"/>
  <c r="P150"/>
  <c r="BI145"/>
  <c r="BH145"/>
  <c r="BG145"/>
  <c r="BF145"/>
  <c r="T145"/>
  <c r="R145"/>
  <c r="P145"/>
  <c r="BI136"/>
  <c r="BH136"/>
  <c r="BG136"/>
  <c r="BF136"/>
  <c r="T136"/>
  <c r="R136"/>
  <c r="P136"/>
  <c r="BI131"/>
  <c r="BH131"/>
  <c r="BG131"/>
  <c r="BF131"/>
  <c r="T131"/>
  <c r="R131"/>
  <c r="P131"/>
  <c r="J124"/>
  <c r="F122"/>
  <c r="E120"/>
  <c r="J91"/>
  <c r="F89"/>
  <c r="E87"/>
  <c r="J24"/>
  <c r="E24"/>
  <c r="J125"/>
  <c r="J23"/>
  <c r="J18"/>
  <c r="E18"/>
  <c r="F125"/>
  <c r="J17"/>
  <c r="J15"/>
  <c r="E15"/>
  <c r="F91"/>
  <c r="J14"/>
  <c r="J12"/>
  <c r="J89"/>
  <c r="E7"/>
  <c r="E118"/>
  <c i="9" r="J37"/>
  <c r="J36"/>
  <c i="1" r="AY102"/>
  <c i="9" r="J35"/>
  <c i="1" r="AX102"/>
  <c i="9" r="BI121"/>
  <c r="BH121"/>
  <c r="BG121"/>
  <c r="BF121"/>
  <c r="T121"/>
  <c r="T120"/>
  <c r="T119"/>
  <c r="T118"/>
  <c r="R121"/>
  <c r="R120"/>
  <c r="R119"/>
  <c r="R118"/>
  <c r="P121"/>
  <c r="P120"/>
  <c r="P119"/>
  <c r="P118"/>
  <c i="1" r="AU102"/>
  <c i="9" r="J114"/>
  <c r="F112"/>
  <c r="E110"/>
  <c r="J91"/>
  <c r="F89"/>
  <c r="E87"/>
  <c r="J24"/>
  <c r="E24"/>
  <c r="J115"/>
  <c r="J23"/>
  <c r="J18"/>
  <c r="E18"/>
  <c r="F92"/>
  <c r="J17"/>
  <c r="J15"/>
  <c r="E15"/>
  <c r="F114"/>
  <c r="J14"/>
  <c r="J12"/>
  <c r="J89"/>
  <c r="E7"/>
  <c r="E108"/>
  <c i="8" r="J37"/>
  <c r="J36"/>
  <c i="1" r="AY101"/>
  <c i="8" r="J35"/>
  <c i="1" r="AX101"/>
  <c i="8" r="BI169"/>
  <c r="BH169"/>
  <c r="BG169"/>
  <c r="BF169"/>
  <c r="T169"/>
  <c r="R169"/>
  <c r="P169"/>
  <c r="BI165"/>
  <c r="BH165"/>
  <c r="BG165"/>
  <c r="BF165"/>
  <c r="T165"/>
  <c r="R165"/>
  <c r="P165"/>
  <c r="BI158"/>
  <c r="BH158"/>
  <c r="BG158"/>
  <c r="BF158"/>
  <c r="T158"/>
  <c r="R158"/>
  <c r="P158"/>
  <c r="BI152"/>
  <c r="BH152"/>
  <c r="BG152"/>
  <c r="BF152"/>
  <c r="T152"/>
  <c r="R152"/>
  <c r="P152"/>
  <c r="BI145"/>
  <c r="BH145"/>
  <c r="BG145"/>
  <c r="BF145"/>
  <c r="T145"/>
  <c r="T144"/>
  <c r="R145"/>
  <c r="R144"/>
  <c r="P145"/>
  <c r="P144"/>
  <c r="BI140"/>
  <c r="BH140"/>
  <c r="BG140"/>
  <c r="BF140"/>
  <c r="T140"/>
  <c r="R140"/>
  <c r="P140"/>
  <c r="BI131"/>
  <c r="BH131"/>
  <c r="BG131"/>
  <c r="BF131"/>
  <c r="T131"/>
  <c r="R131"/>
  <c r="P131"/>
  <c r="BI127"/>
  <c r="BH127"/>
  <c r="BG127"/>
  <c r="BF127"/>
  <c r="T127"/>
  <c r="R127"/>
  <c r="P127"/>
  <c r="BI123"/>
  <c r="BH123"/>
  <c r="BG123"/>
  <c r="BF123"/>
  <c r="T123"/>
  <c r="R123"/>
  <c r="P123"/>
  <c r="J116"/>
  <c r="F114"/>
  <c r="E112"/>
  <c r="J91"/>
  <c r="F89"/>
  <c r="E87"/>
  <c r="J24"/>
  <c r="E24"/>
  <c r="J92"/>
  <c r="J23"/>
  <c r="J18"/>
  <c r="E18"/>
  <c r="F92"/>
  <c r="J17"/>
  <c r="J15"/>
  <c r="E15"/>
  <c r="F91"/>
  <c r="J14"/>
  <c r="J12"/>
  <c r="J114"/>
  <c r="E7"/>
  <c r="E85"/>
  <c i="7" r="J37"/>
  <c r="J36"/>
  <c i="1" r="AY100"/>
  <c i="7" r="J35"/>
  <c i="1" r="AX100"/>
  <c i="7" r="BI121"/>
  <c r="BH121"/>
  <c r="BG121"/>
  <c r="BF121"/>
  <c r="T121"/>
  <c r="T120"/>
  <c r="T119"/>
  <c r="T118"/>
  <c r="R121"/>
  <c r="R120"/>
  <c r="R119"/>
  <c r="R118"/>
  <c r="P121"/>
  <c r="P120"/>
  <c r="P119"/>
  <c r="P118"/>
  <c i="1" r="AU100"/>
  <c i="7" r="J114"/>
  <c r="F112"/>
  <c r="E110"/>
  <c r="J91"/>
  <c r="F89"/>
  <c r="E87"/>
  <c r="J24"/>
  <c r="E24"/>
  <c r="J115"/>
  <c r="J23"/>
  <c r="J18"/>
  <c r="E18"/>
  <c r="F115"/>
  <c r="J17"/>
  <c r="J15"/>
  <c r="E15"/>
  <c r="F114"/>
  <c r="J14"/>
  <c r="J12"/>
  <c r="J89"/>
  <c r="E7"/>
  <c r="E108"/>
  <c i="6" r="J37"/>
  <c r="J36"/>
  <c i="1" r="AY99"/>
  <c i="6" r="J35"/>
  <c i="1" r="AX99"/>
  <c i="6" r="BI1190"/>
  <c r="BH1190"/>
  <c r="BG1190"/>
  <c r="BF1190"/>
  <c r="T1190"/>
  <c r="T1180"/>
  <c r="R1190"/>
  <c r="R1180"/>
  <c r="P1190"/>
  <c r="P1180"/>
  <c r="BI1181"/>
  <c r="BH1181"/>
  <c r="BG1181"/>
  <c r="BF1181"/>
  <c r="T1181"/>
  <c r="R1181"/>
  <c r="P1181"/>
  <c r="BI1175"/>
  <c r="BH1175"/>
  <c r="BG1175"/>
  <c r="BF1175"/>
  <c r="T1175"/>
  <c r="R1175"/>
  <c r="P1175"/>
  <c r="BI1168"/>
  <c r="BH1168"/>
  <c r="BG1168"/>
  <c r="BF1168"/>
  <c r="T1168"/>
  <c r="R1168"/>
  <c r="P1168"/>
  <c r="BI1161"/>
  <c r="BH1161"/>
  <c r="BG1161"/>
  <c r="BF1161"/>
  <c r="T1161"/>
  <c r="R1161"/>
  <c r="P1161"/>
  <c r="BI1156"/>
  <c r="BH1156"/>
  <c r="BG1156"/>
  <c r="BF1156"/>
  <c r="T1156"/>
  <c r="R1156"/>
  <c r="P1156"/>
  <c r="BI1150"/>
  <c r="BH1150"/>
  <c r="BG1150"/>
  <c r="BF1150"/>
  <c r="T1150"/>
  <c r="R1150"/>
  <c r="P1150"/>
  <c r="BI1143"/>
  <c r="BH1143"/>
  <c r="BG1143"/>
  <c r="BF1143"/>
  <c r="T1143"/>
  <c r="R1143"/>
  <c r="P1143"/>
  <c r="BI1140"/>
  <c r="BH1140"/>
  <c r="BG1140"/>
  <c r="BF1140"/>
  <c r="T1140"/>
  <c r="R1140"/>
  <c r="P1140"/>
  <c r="BI1135"/>
  <c r="BH1135"/>
  <c r="BG1135"/>
  <c r="BF1135"/>
  <c r="T1135"/>
  <c r="T1134"/>
  <c r="R1135"/>
  <c r="R1134"/>
  <c r="P1135"/>
  <c r="P1134"/>
  <c r="BI1130"/>
  <c r="BH1130"/>
  <c r="BG1130"/>
  <c r="BF1130"/>
  <c r="T1130"/>
  <c r="R1130"/>
  <c r="P1130"/>
  <c r="BI1126"/>
  <c r="BH1126"/>
  <c r="BG1126"/>
  <c r="BF1126"/>
  <c r="T1126"/>
  <c r="R1126"/>
  <c r="P1126"/>
  <c r="BI1119"/>
  <c r="BH1119"/>
  <c r="BG1119"/>
  <c r="BF1119"/>
  <c r="T1119"/>
  <c r="R1119"/>
  <c r="P1119"/>
  <c r="BI1113"/>
  <c r="BH1113"/>
  <c r="BG1113"/>
  <c r="BF1113"/>
  <c r="T1113"/>
  <c r="R1113"/>
  <c r="P1113"/>
  <c r="BI1108"/>
  <c r="BH1108"/>
  <c r="BG1108"/>
  <c r="BF1108"/>
  <c r="T1108"/>
  <c r="R1108"/>
  <c r="P1108"/>
  <c r="BI1104"/>
  <c r="BH1104"/>
  <c r="BG1104"/>
  <c r="BF1104"/>
  <c r="T1104"/>
  <c r="R1104"/>
  <c r="P1104"/>
  <c r="BI1099"/>
  <c r="BH1099"/>
  <c r="BG1099"/>
  <c r="BF1099"/>
  <c r="T1099"/>
  <c r="R1099"/>
  <c r="P1099"/>
  <c r="BI1094"/>
  <c r="BH1094"/>
  <c r="BG1094"/>
  <c r="BF1094"/>
  <c r="T1094"/>
  <c r="R1094"/>
  <c r="P1094"/>
  <c r="BI1089"/>
  <c r="BH1089"/>
  <c r="BG1089"/>
  <c r="BF1089"/>
  <c r="T1089"/>
  <c r="R1089"/>
  <c r="P1089"/>
  <c r="BI1079"/>
  <c r="BH1079"/>
  <c r="BG1079"/>
  <c r="BF1079"/>
  <c r="T1079"/>
  <c r="R1079"/>
  <c r="P1079"/>
  <c r="BI1069"/>
  <c r="BH1069"/>
  <c r="BG1069"/>
  <c r="BF1069"/>
  <c r="T1069"/>
  <c r="R1069"/>
  <c r="P1069"/>
  <c r="BI1066"/>
  <c r="BH1066"/>
  <c r="BG1066"/>
  <c r="BF1066"/>
  <c r="T1066"/>
  <c r="R1066"/>
  <c r="P1066"/>
  <c r="BI1064"/>
  <c r="BH1064"/>
  <c r="BG1064"/>
  <c r="BF1064"/>
  <c r="T1064"/>
  <c r="R1064"/>
  <c r="P1064"/>
  <c r="BI1062"/>
  <c r="BH1062"/>
  <c r="BG1062"/>
  <c r="BF1062"/>
  <c r="T1062"/>
  <c r="R1062"/>
  <c r="P1062"/>
  <c r="BI1060"/>
  <c r="BH1060"/>
  <c r="BG1060"/>
  <c r="BF1060"/>
  <c r="T1060"/>
  <c r="R1060"/>
  <c r="P1060"/>
  <c r="BI1058"/>
  <c r="BH1058"/>
  <c r="BG1058"/>
  <c r="BF1058"/>
  <c r="T1058"/>
  <c r="R1058"/>
  <c r="P1058"/>
  <c r="BI1053"/>
  <c r="BH1053"/>
  <c r="BG1053"/>
  <c r="BF1053"/>
  <c r="T1053"/>
  <c r="R1053"/>
  <c r="P1053"/>
  <c r="BI1051"/>
  <c r="BH1051"/>
  <c r="BG1051"/>
  <c r="BF1051"/>
  <c r="T1051"/>
  <c r="R1051"/>
  <c r="P1051"/>
  <c r="BI1049"/>
  <c r="BH1049"/>
  <c r="BG1049"/>
  <c r="BF1049"/>
  <c r="T1049"/>
  <c r="R1049"/>
  <c r="P1049"/>
  <c r="BI1047"/>
  <c r="BH1047"/>
  <c r="BG1047"/>
  <c r="BF1047"/>
  <c r="T1047"/>
  <c r="R1047"/>
  <c r="P1047"/>
  <c r="BI1045"/>
  <c r="BH1045"/>
  <c r="BG1045"/>
  <c r="BF1045"/>
  <c r="T1045"/>
  <c r="R1045"/>
  <c r="P1045"/>
  <c r="BI1043"/>
  <c r="BH1043"/>
  <c r="BG1043"/>
  <c r="BF1043"/>
  <c r="T1043"/>
  <c r="R1043"/>
  <c r="P1043"/>
  <c r="BI1041"/>
  <c r="BH1041"/>
  <c r="BG1041"/>
  <c r="BF1041"/>
  <c r="T1041"/>
  <c r="R1041"/>
  <c r="P1041"/>
  <c r="BI1039"/>
  <c r="BH1039"/>
  <c r="BG1039"/>
  <c r="BF1039"/>
  <c r="T1039"/>
  <c r="R1039"/>
  <c r="P1039"/>
  <c r="BI1037"/>
  <c r="BH1037"/>
  <c r="BG1037"/>
  <c r="BF1037"/>
  <c r="T1037"/>
  <c r="R1037"/>
  <c r="P1037"/>
  <c r="BI1035"/>
  <c r="BH1035"/>
  <c r="BG1035"/>
  <c r="BF1035"/>
  <c r="T1035"/>
  <c r="R1035"/>
  <c r="P1035"/>
  <c r="BI1033"/>
  <c r="BH1033"/>
  <c r="BG1033"/>
  <c r="BF1033"/>
  <c r="T1033"/>
  <c r="R1033"/>
  <c r="P1033"/>
  <c r="BI1031"/>
  <c r="BH1031"/>
  <c r="BG1031"/>
  <c r="BF1031"/>
  <c r="T1031"/>
  <c r="R1031"/>
  <c r="P1031"/>
  <c r="BI1024"/>
  <c r="BH1024"/>
  <c r="BG1024"/>
  <c r="BF1024"/>
  <c r="T1024"/>
  <c r="R1024"/>
  <c r="P1024"/>
  <c r="BI1022"/>
  <c r="BH1022"/>
  <c r="BG1022"/>
  <c r="BF1022"/>
  <c r="T1022"/>
  <c r="R1022"/>
  <c r="P1022"/>
  <c r="BI1020"/>
  <c r="BH1020"/>
  <c r="BG1020"/>
  <c r="BF1020"/>
  <c r="T1020"/>
  <c r="R1020"/>
  <c r="P1020"/>
  <c r="BI1012"/>
  <c r="BH1012"/>
  <c r="BG1012"/>
  <c r="BF1012"/>
  <c r="T1012"/>
  <c r="R1012"/>
  <c r="P1012"/>
  <c r="BI1010"/>
  <c r="BH1010"/>
  <c r="BG1010"/>
  <c r="BF1010"/>
  <c r="T1010"/>
  <c r="R1010"/>
  <c r="P1010"/>
  <c r="BI1008"/>
  <c r="BH1008"/>
  <c r="BG1008"/>
  <c r="BF1008"/>
  <c r="T1008"/>
  <c r="R1008"/>
  <c r="P1008"/>
  <c r="BI1003"/>
  <c r="BH1003"/>
  <c r="BG1003"/>
  <c r="BF1003"/>
  <c r="T1003"/>
  <c r="R1003"/>
  <c r="P1003"/>
  <c r="BI998"/>
  <c r="BH998"/>
  <c r="BG998"/>
  <c r="BF998"/>
  <c r="T998"/>
  <c r="R998"/>
  <c r="P998"/>
  <c r="BI994"/>
  <c r="BH994"/>
  <c r="BG994"/>
  <c r="BF994"/>
  <c r="T994"/>
  <c r="R994"/>
  <c r="P994"/>
  <c r="BI990"/>
  <c r="BH990"/>
  <c r="BG990"/>
  <c r="BF990"/>
  <c r="T990"/>
  <c r="R990"/>
  <c r="P990"/>
  <c r="BI987"/>
  <c r="BH987"/>
  <c r="BG987"/>
  <c r="BF987"/>
  <c r="T987"/>
  <c r="R987"/>
  <c r="P987"/>
  <c r="BI983"/>
  <c r="BH983"/>
  <c r="BG983"/>
  <c r="BF983"/>
  <c r="T983"/>
  <c r="R983"/>
  <c r="P983"/>
  <c r="BI980"/>
  <c r="BH980"/>
  <c r="BG980"/>
  <c r="BF980"/>
  <c r="T980"/>
  <c r="R980"/>
  <c r="P980"/>
  <c r="BI976"/>
  <c r="BH976"/>
  <c r="BG976"/>
  <c r="BF976"/>
  <c r="T976"/>
  <c r="R976"/>
  <c r="P976"/>
  <c r="BI973"/>
  <c r="BH973"/>
  <c r="BG973"/>
  <c r="BF973"/>
  <c r="T973"/>
  <c r="R973"/>
  <c r="P973"/>
  <c r="BI969"/>
  <c r="BH969"/>
  <c r="BG969"/>
  <c r="BF969"/>
  <c r="T969"/>
  <c r="R969"/>
  <c r="P969"/>
  <c r="BI966"/>
  <c r="BH966"/>
  <c r="BG966"/>
  <c r="BF966"/>
  <c r="T966"/>
  <c r="R966"/>
  <c r="P966"/>
  <c r="BI962"/>
  <c r="BH962"/>
  <c r="BG962"/>
  <c r="BF962"/>
  <c r="T962"/>
  <c r="R962"/>
  <c r="P962"/>
  <c r="BI959"/>
  <c r="BH959"/>
  <c r="BG959"/>
  <c r="BF959"/>
  <c r="T959"/>
  <c r="R959"/>
  <c r="P959"/>
  <c r="BI955"/>
  <c r="BH955"/>
  <c r="BG955"/>
  <c r="BF955"/>
  <c r="T955"/>
  <c r="R955"/>
  <c r="P955"/>
  <c r="BI952"/>
  <c r="BH952"/>
  <c r="BG952"/>
  <c r="BF952"/>
  <c r="T952"/>
  <c r="R952"/>
  <c r="P952"/>
  <c r="BI947"/>
  <c r="BH947"/>
  <c r="BG947"/>
  <c r="BF947"/>
  <c r="T947"/>
  <c r="R947"/>
  <c r="P947"/>
  <c r="BI944"/>
  <c r="BH944"/>
  <c r="BG944"/>
  <c r="BF944"/>
  <c r="T944"/>
  <c r="R944"/>
  <c r="P944"/>
  <c r="BI940"/>
  <c r="BH940"/>
  <c r="BG940"/>
  <c r="BF940"/>
  <c r="T940"/>
  <c r="R940"/>
  <c r="P940"/>
  <c r="BI935"/>
  <c r="BH935"/>
  <c r="BG935"/>
  <c r="BF935"/>
  <c r="T935"/>
  <c r="R935"/>
  <c r="P935"/>
  <c r="BI930"/>
  <c r="BH930"/>
  <c r="BG930"/>
  <c r="BF930"/>
  <c r="T930"/>
  <c r="R930"/>
  <c r="P930"/>
  <c r="BI926"/>
  <c r="BH926"/>
  <c r="BG926"/>
  <c r="BF926"/>
  <c r="T926"/>
  <c r="R926"/>
  <c r="P926"/>
  <c r="BI921"/>
  <c r="BH921"/>
  <c r="BG921"/>
  <c r="BF921"/>
  <c r="T921"/>
  <c r="R921"/>
  <c r="P921"/>
  <c r="BI917"/>
  <c r="BH917"/>
  <c r="BG917"/>
  <c r="BF917"/>
  <c r="T917"/>
  <c r="R917"/>
  <c r="P917"/>
  <c r="BI913"/>
  <c r="BH913"/>
  <c r="BG913"/>
  <c r="BF913"/>
  <c r="T913"/>
  <c r="R913"/>
  <c r="P913"/>
  <c r="BI908"/>
  <c r="BH908"/>
  <c r="BG908"/>
  <c r="BF908"/>
  <c r="T908"/>
  <c r="R908"/>
  <c r="P908"/>
  <c r="BI904"/>
  <c r="BH904"/>
  <c r="BG904"/>
  <c r="BF904"/>
  <c r="T904"/>
  <c r="R904"/>
  <c r="P904"/>
  <c r="BI900"/>
  <c r="BH900"/>
  <c r="BG900"/>
  <c r="BF900"/>
  <c r="T900"/>
  <c r="R900"/>
  <c r="P900"/>
  <c r="BI894"/>
  <c r="BH894"/>
  <c r="BG894"/>
  <c r="BF894"/>
  <c r="T894"/>
  <c r="R894"/>
  <c r="P894"/>
  <c r="BI889"/>
  <c r="BH889"/>
  <c r="BG889"/>
  <c r="BF889"/>
  <c r="T889"/>
  <c r="R889"/>
  <c r="P889"/>
  <c r="BI885"/>
  <c r="BH885"/>
  <c r="BG885"/>
  <c r="BF885"/>
  <c r="T885"/>
  <c r="R885"/>
  <c r="P885"/>
  <c r="BI876"/>
  <c r="BH876"/>
  <c r="BG876"/>
  <c r="BF876"/>
  <c r="T876"/>
  <c r="R876"/>
  <c r="P876"/>
  <c r="BI871"/>
  <c r="BH871"/>
  <c r="BG871"/>
  <c r="BF871"/>
  <c r="T871"/>
  <c r="R871"/>
  <c r="P871"/>
  <c r="BI867"/>
  <c r="BH867"/>
  <c r="BG867"/>
  <c r="BF867"/>
  <c r="T867"/>
  <c r="R867"/>
  <c r="P867"/>
  <c r="BI862"/>
  <c r="BH862"/>
  <c r="BG862"/>
  <c r="BF862"/>
  <c r="T862"/>
  <c r="R862"/>
  <c r="P862"/>
  <c r="BI858"/>
  <c r="BH858"/>
  <c r="BG858"/>
  <c r="BF858"/>
  <c r="T858"/>
  <c r="R858"/>
  <c r="P858"/>
  <c r="BI854"/>
  <c r="BH854"/>
  <c r="BG854"/>
  <c r="BF854"/>
  <c r="T854"/>
  <c r="R854"/>
  <c r="P854"/>
  <c r="BI850"/>
  <c r="BH850"/>
  <c r="BG850"/>
  <c r="BF850"/>
  <c r="T850"/>
  <c r="R850"/>
  <c r="P850"/>
  <c r="BI845"/>
  <c r="BH845"/>
  <c r="BG845"/>
  <c r="BF845"/>
  <c r="T845"/>
  <c r="R845"/>
  <c r="P845"/>
  <c r="BI841"/>
  <c r="BH841"/>
  <c r="BG841"/>
  <c r="BF841"/>
  <c r="T841"/>
  <c r="R841"/>
  <c r="P841"/>
  <c r="BI837"/>
  <c r="BH837"/>
  <c r="BG837"/>
  <c r="BF837"/>
  <c r="T837"/>
  <c r="R837"/>
  <c r="P837"/>
  <c r="BI833"/>
  <c r="BH833"/>
  <c r="BG833"/>
  <c r="BF833"/>
  <c r="T833"/>
  <c r="R833"/>
  <c r="P833"/>
  <c r="BI829"/>
  <c r="BH829"/>
  <c r="BG829"/>
  <c r="BF829"/>
  <c r="T829"/>
  <c r="R829"/>
  <c r="P829"/>
  <c r="BI825"/>
  <c r="BH825"/>
  <c r="BG825"/>
  <c r="BF825"/>
  <c r="T825"/>
  <c r="R825"/>
  <c r="P825"/>
  <c r="BI821"/>
  <c r="BH821"/>
  <c r="BG821"/>
  <c r="BF821"/>
  <c r="T821"/>
  <c r="R821"/>
  <c r="P821"/>
  <c r="BI816"/>
  <c r="BH816"/>
  <c r="BG816"/>
  <c r="BF816"/>
  <c r="T816"/>
  <c r="R816"/>
  <c r="P816"/>
  <c r="BI811"/>
  <c r="BH811"/>
  <c r="BG811"/>
  <c r="BF811"/>
  <c r="T811"/>
  <c r="R811"/>
  <c r="P811"/>
  <c r="BI808"/>
  <c r="BH808"/>
  <c r="BG808"/>
  <c r="BF808"/>
  <c r="T808"/>
  <c r="R808"/>
  <c r="P808"/>
  <c r="BI803"/>
  <c r="BH803"/>
  <c r="BG803"/>
  <c r="BF803"/>
  <c r="T803"/>
  <c r="R803"/>
  <c r="P803"/>
  <c r="BI799"/>
  <c r="BH799"/>
  <c r="BG799"/>
  <c r="BF799"/>
  <c r="T799"/>
  <c r="R799"/>
  <c r="P799"/>
  <c r="BI795"/>
  <c r="BH795"/>
  <c r="BG795"/>
  <c r="BF795"/>
  <c r="T795"/>
  <c r="R795"/>
  <c r="P795"/>
  <c r="BI791"/>
  <c r="BH791"/>
  <c r="BG791"/>
  <c r="BF791"/>
  <c r="T791"/>
  <c r="R791"/>
  <c r="P791"/>
  <c r="BI787"/>
  <c r="BH787"/>
  <c r="BG787"/>
  <c r="BF787"/>
  <c r="T787"/>
  <c r="R787"/>
  <c r="P787"/>
  <c r="BI783"/>
  <c r="BH783"/>
  <c r="BG783"/>
  <c r="BF783"/>
  <c r="T783"/>
  <c r="R783"/>
  <c r="P783"/>
  <c r="BI779"/>
  <c r="BH779"/>
  <c r="BG779"/>
  <c r="BF779"/>
  <c r="T779"/>
  <c r="R779"/>
  <c r="P779"/>
  <c r="BI775"/>
  <c r="BH775"/>
  <c r="BG775"/>
  <c r="BF775"/>
  <c r="T775"/>
  <c r="R775"/>
  <c r="P775"/>
  <c r="BI771"/>
  <c r="BH771"/>
  <c r="BG771"/>
  <c r="BF771"/>
  <c r="T771"/>
  <c r="R771"/>
  <c r="P771"/>
  <c r="BI768"/>
  <c r="BH768"/>
  <c r="BG768"/>
  <c r="BF768"/>
  <c r="T768"/>
  <c r="R768"/>
  <c r="P768"/>
  <c r="BI764"/>
  <c r="BH764"/>
  <c r="BG764"/>
  <c r="BF764"/>
  <c r="T764"/>
  <c r="R764"/>
  <c r="P764"/>
  <c r="BI760"/>
  <c r="BH760"/>
  <c r="BG760"/>
  <c r="BF760"/>
  <c r="T760"/>
  <c r="R760"/>
  <c r="P760"/>
  <c r="BI756"/>
  <c r="BH756"/>
  <c r="BG756"/>
  <c r="BF756"/>
  <c r="T756"/>
  <c r="R756"/>
  <c r="P756"/>
  <c r="BI752"/>
  <c r="BH752"/>
  <c r="BG752"/>
  <c r="BF752"/>
  <c r="T752"/>
  <c r="R752"/>
  <c r="P752"/>
  <c r="BI748"/>
  <c r="BH748"/>
  <c r="BG748"/>
  <c r="BF748"/>
  <c r="T748"/>
  <c r="R748"/>
  <c r="P748"/>
  <c r="BI744"/>
  <c r="BH744"/>
  <c r="BG744"/>
  <c r="BF744"/>
  <c r="T744"/>
  <c r="R744"/>
  <c r="P744"/>
  <c r="BI740"/>
  <c r="BH740"/>
  <c r="BG740"/>
  <c r="BF740"/>
  <c r="T740"/>
  <c r="R740"/>
  <c r="P740"/>
  <c r="BI736"/>
  <c r="BH736"/>
  <c r="BG736"/>
  <c r="BF736"/>
  <c r="T736"/>
  <c r="R736"/>
  <c r="P736"/>
  <c r="BI733"/>
  <c r="BH733"/>
  <c r="BG733"/>
  <c r="BF733"/>
  <c r="T733"/>
  <c r="R733"/>
  <c r="P733"/>
  <c r="BI729"/>
  <c r="BH729"/>
  <c r="BG729"/>
  <c r="BF729"/>
  <c r="T729"/>
  <c r="R729"/>
  <c r="P729"/>
  <c r="BI726"/>
  <c r="BH726"/>
  <c r="BG726"/>
  <c r="BF726"/>
  <c r="T726"/>
  <c r="R726"/>
  <c r="P726"/>
  <c r="BI722"/>
  <c r="BH722"/>
  <c r="BG722"/>
  <c r="BF722"/>
  <c r="T722"/>
  <c r="R722"/>
  <c r="P722"/>
  <c r="BI718"/>
  <c r="BH718"/>
  <c r="BG718"/>
  <c r="BF718"/>
  <c r="T718"/>
  <c r="R718"/>
  <c r="P718"/>
  <c r="BI714"/>
  <c r="BH714"/>
  <c r="BG714"/>
  <c r="BF714"/>
  <c r="T714"/>
  <c r="R714"/>
  <c r="P714"/>
  <c r="BI710"/>
  <c r="BH710"/>
  <c r="BG710"/>
  <c r="BF710"/>
  <c r="T710"/>
  <c r="R710"/>
  <c r="P710"/>
  <c r="BI706"/>
  <c r="BH706"/>
  <c r="BG706"/>
  <c r="BF706"/>
  <c r="T706"/>
  <c r="R706"/>
  <c r="P706"/>
  <c r="BI702"/>
  <c r="BH702"/>
  <c r="BG702"/>
  <c r="BF702"/>
  <c r="T702"/>
  <c r="R702"/>
  <c r="P702"/>
  <c r="BI699"/>
  <c r="BH699"/>
  <c r="BG699"/>
  <c r="BF699"/>
  <c r="T699"/>
  <c r="R699"/>
  <c r="P699"/>
  <c r="BI695"/>
  <c r="BH695"/>
  <c r="BG695"/>
  <c r="BF695"/>
  <c r="T695"/>
  <c r="R695"/>
  <c r="P695"/>
  <c r="BI691"/>
  <c r="BH691"/>
  <c r="BG691"/>
  <c r="BF691"/>
  <c r="T691"/>
  <c r="R691"/>
  <c r="P691"/>
  <c r="BI687"/>
  <c r="BH687"/>
  <c r="BG687"/>
  <c r="BF687"/>
  <c r="T687"/>
  <c r="R687"/>
  <c r="P687"/>
  <c r="BI683"/>
  <c r="BH683"/>
  <c r="BG683"/>
  <c r="BF683"/>
  <c r="T683"/>
  <c r="R683"/>
  <c r="P683"/>
  <c r="BI679"/>
  <c r="BH679"/>
  <c r="BG679"/>
  <c r="BF679"/>
  <c r="T679"/>
  <c r="R679"/>
  <c r="P679"/>
  <c r="BI675"/>
  <c r="BH675"/>
  <c r="BG675"/>
  <c r="BF675"/>
  <c r="T675"/>
  <c r="R675"/>
  <c r="P675"/>
  <c r="BI671"/>
  <c r="BH671"/>
  <c r="BG671"/>
  <c r="BF671"/>
  <c r="T671"/>
  <c r="R671"/>
  <c r="P671"/>
  <c r="BI668"/>
  <c r="BH668"/>
  <c r="BG668"/>
  <c r="BF668"/>
  <c r="T668"/>
  <c r="R668"/>
  <c r="P668"/>
  <c r="BI664"/>
  <c r="BH664"/>
  <c r="BG664"/>
  <c r="BF664"/>
  <c r="T664"/>
  <c r="R664"/>
  <c r="P664"/>
  <c r="BI660"/>
  <c r="BH660"/>
  <c r="BG660"/>
  <c r="BF660"/>
  <c r="T660"/>
  <c r="R660"/>
  <c r="P660"/>
  <c r="BI656"/>
  <c r="BH656"/>
  <c r="BG656"/>
  <c r="BF656"/>
  <c r="T656"/>
  <c r="R656"/>
  <c r="P656"/>
  <c r="BI652"/>
  <c r="BH652"/>
  <c r="BG652"/>
  <c r="BF652"/>
  <c r="T652"/>
  <c r="R652"/>
  <c r="P652"/>
  <c r="BI647"/>
  <c r="BH647"/>
  <c r="BG647"/>
  <c r="BF647"/>
  <c r="T647"/>
  <c r="R647"/>
  <c r="P647"/>
  <c r="BI642"/>
  <c r="BH642"/>
  <c r="BG642"/>
  <c r="BF642"/>
  <c r="T642"/>
  <c r="R642"/>
  <c r="P642"/>
  <c r="BI639"/>
  <c r="BH639"/>
  <c r="BG639"/>
  <c r="BF639"/>
  <c r="T639"/>
  <c r="R639"/>
  <c r="P639"/>
  <c r="BI634"/>
  <c r="BH634"/>
  <c r="BG634"/>
  <c r="BF634"/>
  <c r="T634"/>
  <c r="R634"/>
  <c r="P634"/>
  <c r="BI631"/>
  <c r="BH631"/>
  <c r="BG631"/>
  <c r="BF631"/>
  <c r="T631"/>
  <c r="R631"/>
  <c r="P631"/>
  <c r="BI626"/>
  <c r="BH626"/>
  <c r="BG626"/>
  <c r="BF626"/>
  <c r="T626"/>
  <c r="R626"/>
  <c r="P626"/>
  <c r="BI623"/>
  <c r="BH623"/>
  <c r="BG623"/>
  <c r="BF623"/>
  <c r="T623"/>
  <c r="R623"/>
  <c r="P623"/>
  <c r="BI618"/>
  <c r="BH618"/>
  <c r="BG618"/>
  <c r="BF618"/>
  <c r="T618"/>
  <c r="R618"/>
  <c r="P618"/>
  <c r="BI615"/>
  <c r="BH615"/>
  <c r="BG615"/>
  <c r="BF615"/>
  <c r="T615"/>
  <c r="R615"/>
  <c r="P615"/>
  <c r="BI610"/>
  <c r="BH610"/>
  <c r="BG610"/>
  <c r="BF610"/>
  <c r="T610"/>
  <c r="R610"/>
  <c r="P610"/>
  <c r="BI606"/>
  <c r="BH606"/>
  <c r="BG606"/>
  <c r="BF606"/>
  <c r="T606"/>
  <c r="R606"/>
  <c r="P606"/>
  <c r="BI601"/>
  <c r="BH601"/>
  <c r="BG601"/>
  <c r="BF601"/>
  <c r="T601"/>
  <c r="R601"/>
  <c r="P601"/>
  <c r="BI597"/>
  <c r="BH597"/>
  <c r="BG597"/>
  <c r="BF597"/>
  <c r="T597"/>
  <c r="R597"/>
  <c r="P597"/>
  <c r="BI592"/>
  <c r="BH592"/>
  <c r="BG592"/>
  <c r="BF592"/>
  <c r="T592"/>
  <c r="R592"/>
  <c r="P592"/>
  <c r="BI589"/>
  <c r="BH589"/>
  <c r="BG589"/>
  <c r="BF589"/>
  <c r="T589"/>
  <c r="R589"/>
  <c r="P589"/>
  <c r="BI584"/>
  <c r="BH584"/>
  <c r="BG584"/>
  <c r="BF584"/>
  <c r="T584"/>
  <c r="R584"/>
  <c r="P584"/>
  <c r="BI581"/>
  <c r="BH581"/>
  <c r="BG581"/>
  <c r="BF581"/>
  <c r="T581"/>
  <c r="R581"/>
  <c r="P581"/>
  <c r="BI577"/>
  <c r="BH577"/>
  <c r="BG577"/>
  <c r="BF577"/>
  <c r="T577"/>
  <c r="R577"/>
  <c r="P577"/>
  <c r="BI572"/>
  <c r="BH572"/>
  <c r="BG572"/>
  <c r="BF572"/>
  <c r="T572"/>
  <c r="R572"/>
  <c r="P572"/>
  <c r="BI566"/>
  <c r="BH566"/>
  <c r="BG566"/>
  <c r="BF566"/>
  <c r="T566"/>
  <c r="T565"/>
  <c r="R566"/>
  <c r="R565"/>
  <c r="P566"/>
  <c r="P565"/>
  <c r="BI559"/>
  <c r="BH559"/>
  <c r="BG559"/>
  <c r="BF559"/>
  <c r="T559"/>
  <c r="T558"/>
  <c r="R559"/>
  <c r="R558"/>
  <c r="P559"/>
  <c r="P558"/>
  <c r="BI553"/>
  <c r="BH553"/>
  <c r="BG553"/>
  <c r="BF553"/>
  <c r="T553"/>
  <c r="R553"/>
  <c r="P553"/>
  <c r="BI546"/>
  <c r="BH546"/>
  <c r="BG546"/>
  <c r="BF546"/>
  <c r="T546"/>
  <c r="R546"/>
  <c r="P546"/>
  <c r="BI536"/>
  <c r="BH536"/>
  <c r="BG536"/>
  <c r="BF536"/>
  <c r="T536"/>
  <c r="R536"/>
  <c r="P536"/>
  <c r="BI531"/>
  <c r="BH531"/>
  <c r="BG531"/>
  <c r="BF531"/>
  <c r="T531"/>
  <c r="R531"/>
  <c r="P531"/>
  <c r="BI526"/>
  <c r="BH526"/>
  <c r="BG526"/>
  <c r="BF526"/>
  <c r="T526"/>
  <c r="R526"/>
  <c r="P526"/>
  <c r="BI516"/>
  <c r="BH516"/>
  <c r="BG516"/>
  <c r="BF516"/>
  <c r="T516"/>
  <c r="R516"/>
  <c r="P516"/>
  <c r="BI512"/>
  <c r="BH512"/>
  <c r="BG512"/>
  <c r="BF512"/>
  <c r="T512"/>
  <c r="R512"/>
  <c r="P512"/>
  <c r="BI507"/>
  <c r="BH507"/>
  <c r="BG507"/>
  <c r="BF507"/>
  <c r="T507"/>
  <c r="R507"/>
  <c r="P507"/>
  <c r="BI503"/>
  <c r="BH503"/>
  <c r="BG503"/>
  <c r="BF503"/>
  <c r="T503"/>
  <c r="R503"/>
  <c r="P503"/>
  <c r="BI499"/>
  <c r="BH499"/>
  <c r="BG499"/>
  <c r="BF499"/>
  <c r="T499"/>
  <c r="R499"/>
  <c r="P499"/>
  <c r="BI495"/>
  <c r="BH495"/>
  <c r="BG495"/>
  <c r="BF495"/>
  <c r="T495"/>
  <c r="R495"/>
  <c r="P495"/>
  <c r="BI490"/>
  <c r="BH490"/>
  <c r="BG490"/>
  <c r="BF490"/>
  <c r="T490"/>
  <c r="R490"/>
  <c r="P490"/>
  <c r="BI485"/>
  <c r="BH485"/>
  <c r="BG485"/>
  <c r="BF485"/>
  <c r="T485"/>
  <c r="R485"/>
  <c r="P485"/>
  <c r="BI479"/>
  <c r="BH479"/>
  <c r="BG479"/>
  <c r="BF479"/>
  <c r="T479"/>
  <c r="R479"/>
  <c r="P479"/>
  <c r="BI472"/>
  <c r="BH472"/>
  <c r="BG472"/>
  <c r="BF472"/>
  <c r="T472"/>
  <c r="T471"/>
  <c r="R472"/>
  <c r="R471"/>
  <c r="P472"/>
  <c r="P471"/>
  <c r="BI467"/>
  <c r="BH467"/>
  <c r="BG467"/>
  <c r="BF467"/>
  <c r="T467"/>
  <c r="R467"/>
  <c r="P467"/>
  <c r="BI463"/>
  <c r="BH463"/>
  <c r="BG463"/>
  <c r="BF463"/>
  <c r="T463"/>
  <c r="R463"/>
  <c r="P463"/>
  <c r="BI459"/>
  <c r="BH459"/>
  <c r="BG459"/>
  <c r="BF459"/>
  <c r="T459"/>
  <c r="R459"/>
  <c r="P459"/>
  <c r="BI451"/>
  <c r="BH451"/>
  <c r="BG451"/>
  <c r="BF451"/>
  <c r="T451"/>
  <c r="R451"/>
  <c r="P451"/>
  <c r="BI448"/>
  <c r="BH448"/>
  <c r="BG448"/>
  <c r="BF448"/>
  <c r="T448"/>
  <c r="R448"/>
  <c r="P448"/>
  <c r="BI441"/>
  <c r="BH441"/>
  <c r="BG441"/>
  <c r="BF441"/>
  <c r="T441"/>
  <c r="R441"/>
  <c r="P441"/>
  <c r="BI434"/>
  <c r="BH434"/>
  <c r="BG434"/>
  <c r="BF434"/>
  <c r="T434"/>
  <c r="R434"/>
  <c r="P434"/>
  <c r="BI430"/>
  <c r="BH430"/>
  <c r="BG430"/>
  <c r="BF430"/>
  <c r="T430"/>
  <c r="R430"/>
  <c r="P430"/>
  <c r="BI422"/>
  <c r="BH422"/>
  <c r="BG422"/>
  <c r="BF422"/>
  <c r="T422"/>
  <c r="R422"/>
  <c r="P422"/>
  <c r="BI414"/>
  <c r="BH414"/>
  <c r="BG414"/>
  <c r="BF414"/>
  <c r="T414"/>
  <c r="R414"/>
  <c r="P414"/>
  <c r="BI409"/>
  <c r="BH409"/>
  <c r="BG409"/>
  <c r="BF409"/>
  <c r="T409"/>
  <c r="R409"/>
  <c r="P409"/>
  <c r="BI404"/>
  <c r="BH404"/>
  <c r="BG404"/>
  <c r="BF404"/>
  <c r="T404"/>
  <c r="R404"/>
  <c r="P404"/>
  <c r="BI397"/>
  <c r="BH397"/>
  <c r="BG397"/>
  <c r="BF397"/>
  <c r="T397"/>
  <c r="R397"/>
  <c r="P397"/>
  <c r="BI391"/>
  <c r="BH391"/>
  <c r="BG391"/>
  <c r="BF391"/>
  <c r="T391"/>
  <c r="R391"/>
  <c r="P391"/>
  <c r="BI387"/>
  <c r="BH387"/>
  <c r="BG387"/>
  <c r="BF387"/>
  <c r="T387"/>
  <c r="R387"/>
  <c r="P387"/>
  <c r="BI383"/>
  <c r="BH383"/>
  <c r="BG383"/>
  <c r="BF383"/>
  <c r="T383"/>
  <c r="R383"/>
  <c r="P383"/>
  <c r="BI379"/>
  <c r="BH379"/>
  <c r="BG379"/>
  <c r="BF379"/>
  <c r="T379"/>
  <c r="R379"/>
  <c r="P379"/>
  <c r="BI375"/>
  <c r="BH375"/>
  <c r="BG375"/>
  <c r="BF375"/>
  <c r="T375"/>
  <c r="R375"/>
  <c r="P375"/>
  <c r="BI370"/>
  <c r="BH370"/>
  <c r="BG370"/>
  <c r="BF370"/>
  <c r="T370"/>
  <c r="R370"/>
  <c r="P370"/>
  <c r="BI367"/>
  <c r="BH367"/>
  <c r="BG367"/>
  <c r="BF367"/>
  <c r="T367"/>
  <c r="R367"/>
  <c r="P367"/>
  <c r="BI363"/>
  <c r="BH363"/>
  <c r="BG363"/>
  <c r="BF363"/>
  <c r="T363"/>
  <c r="R363"/>
  <c r="P363"/>
  <c r="BI343"/>
  <c r="BH343"/>
  <c r="BG343"/>
  <c r="BF343"/>
  <c r="T343"/>
  <c r="R343"/>
  <c r="P343"/>
  <c r="BI336"/>
  <c r="BH336"/>
  <c r="BG336"/>
  <c r="BF336"/>
  <c r="T336"/>
  <c r="R336"/>
  <c r="P336"/>
  <c r="BI331"/>
  <c r="BH331"/>
  <c r="BG331"/>
  <c r="BF331"/>
  <c r="T331"/>
  <c r="R331"/>
  <c r="P331"/>
  <c r="BI326"/>
  <c r="BH326"/>
  <c r="BG326"/>
  <c r="BF326"/>
  <c r="T326"/>
  <c r="R326"/>
  <c r="P326"/>
  <c r="BI318"/>
  <c r="BH318"/>
  <c r="BG318"/>
  <c r="BF318"/>
  <c r="T318"/>
  <c r="R318"/>
  <c r="P318"/>
  <c r="BI312"/>
  <c r="BH312"/>
  <c r="BG312"/>
  <c r="BF312"/>
  <c r="T312"/>
  <c r="R312"/>
  <c r="P312"/>
  <c r="BI307"/>
  <c r="BH307"/>
  <c r="BG307"/>
  <c r="BF307"/>
  <c r="T307"/>
  <c r="R307"/>
  <c r="P307"/>
  <c r="BI304"/>
  <c r="BH304"/>
  <c r="BG304"/>
  <c r="BF304"/>
  <c r="T304"/>
  <c r="R304"/>
  <c r="P304"/>
  <c r="BI297"/>
  <c r="BH297"/>
  <c r="BG297"/>
  <c r="BF297"/>
  <c r="T297"/>
  <c r="R297"/>
  <c r="P297"/>
  <c r="BI294"/>
  <c r="BH294"/>
  <c r="BG294"/>
  <c r="BF294"/>
  <c r="T294"/>
  <c r="R294"/>
  <c r="P294"/>
  <c r="BI291"/>
  <c r="BH291"/>
  <c r="BG291"/>
  <c r="BF291"/>
  <c r="T291"/>
  <c r="R291"/>
  <c r="P291"/>
  <c r="BI284"/>
  <c r="BH284"/>
  <c r="BG284"/>
  <c r="BF284"/>
  <c r="T284"/>
  <c r="R284"/>
  <c r="P284"/>
  <c r="BI276"/>
  <c r="BH276"/>
  <c r="BG276"/>
  <c r="BF276"/>
  <c r="T276"/>
  <c r="R276"/>
  <c r="P276"/>
  <c r="BI264"/>
  <c r="BH264"/>
  <c r="BG264"/>
  <c r="BF264"/>
  <c r="T264"/>
  <c r="R264"/>
  <c r="P264"/>
  <c r="BI257"/>
  <c r="BH257"/>
  <c r="BG257"/>
  <c r="BF257"/>
  <c r="T257"/>
  <c r="R257"/>
  <c r="P257"/>
  <c r="BI251"/>
  <c r="BH251"/>
  <c r="BG251"/>
  <c r="BF251"/>
  <c r="T251"/>
  <c r="R251"/>
  <c r="P251"/>
  <c r="BI247"/>
  <c r="BH247"/>
  <c r="BG247"/>
  <c r="BF247"/>
  <c r="T247"/>
  <c r="R247"/>
  <c r="P247"/>
  <c r="BI243"/>
  <c r="BH243"/>
  <c r="BG243"/>
  <c r="BF243"/>
  <c r="T243"/>
  <c r="R243"/>
  <c r="P243"/>
  <c r="BI239"/>
  <c r="BH239"/>
  <c r="BG239"/>
  <c r="BF239"/>
  <c r="T239"/>
  <c r="R239"/>
  <c r="P239"/>
  <c r="BI235"/>
  <c r="BH235"/>
  <c r="BG235"/>
  <c r="BF235"/>
  <c r="T235"/>
  <c r="R235"/>
  <c r="P235"/>
  <c r="BI231"/>
  <c r="BH231"/>
  <c r="BG231"/>
  <c r="BF231"/>
  <c r="T231"/>
  <c r="R231"/>
  <c r="P231"/>
  <c r="BI228"/>
  <c r="BH228"/>
  <c r="BG228"/>
  <c r="BF228"/>
  <c r="T228"/>
  <c r="R228"/>
  <c r="P228"/>
  <c r="BI225"/>
  <c r="BH225"/>
  <c r="BG225"/>
  <c r="BF225"/>
  <c r="T225"/>
  <c r="R225"/>
  <c r="P225"/>
  <c r="BI222"/>
  <c r="BH222"/>
  <c r="BG222"/>
  <c r="BF222"/>
  <c r="T222"/>
  <c r="R222"/>
  <c r="P222"/>
  <c r="BI215"/>
  <c r="BH215"/>
  <c r="BG215"/>
  <c r="BF215"/>
  <c r="T215"/>
  <c r="R215"/>
  <c r="P215"/>
  <c r="BI211"/>
  <c r="BH211"/>
  <c r="BG211"/>
  <c r="BF211"/>
  <c r="T211"/>
  <c r="R211"/>
  <c r="P211"/>
  <c r="BI206"/>
  <c r="BH206"/>
  <c r="BG206"/>
  <c r="BF206"/>
  <c r="T206"/>
  <c r="R206"/>
  <c r="P206"/>
  <c r="BI202"/>
  <c r="BH202"/>
  <c r="BG202"/>
  <c r="BF202"/>
  <c r="T202"/>
  <c r="R202"/>
  <c r="P202"/>
  <c r="BI193"/>
  <c r="BH193"/>
  <c r="BG193"/>
  <c r="BF193"/>
  <c r="T193"/>
  <c r="R193"/>
  <c r="P193"/>
  <c r="BI185"/>
  <c r="BH185"/>
  <c r="BG185"/>
  <c r="BF185"/>
  <c r="T185"/>
  <c r="R185"/>
  <c r="P185"/>
  <c r="BI180"/>
  <c r="BH180"/>
  <c r="BG180"/>
  <c r="BF180"/>
  <c r="T180"/>
  <c r="R180"/>
  <c r="P180"/>
  <c r="BI171"/>
  <c r="BH171"/>
  <c r="BG171"/>
  <c r="BF171"/>
  <c r="T171"/>
  <c r="R171"/>
  <c r="P171"/>
  <c r="BI166"/>
  <c r="BH166"/>
  <c r="BG166"/>
  <c r="BF166"/>
  <c r="T166"/>
  <c r="R166"/>
  <c r="P166"/>
  <c r="BI161"/>
  <c r="BH161"/>
  <c r="BG161"/>
  <c r="BF161"/>
  <c r="T161"/>
  <c r="R161"/>
  <c r="P161"/>
  <c r="BI156"/>
  <c r="BH156"/>
  <c r="BG156"/>
  <c r="BF156"/>
  <c r="T156"/>
  <c r="R156"/>
  <c r="P156"/>
  <c r="BI148"/>
  <c r="BH148"/>
  <c r="BG148"/>
  <c r="BF148"/>
  <c r="T148"/>
  <c r="R148"/>
  <c r="P148"/>
  <c r="BI140"/>
  <c r="BH140"/>
  <c r="BG140"/>
  <c r="BF140"/>
  <c r="T140"/>
  <c r="R140"/>
  <c r="P140"/>
  <c r="BI135"/>
  <c r="BH135"/>
  <c r="BG135"/>
  <c r="BF135"/>
  <c r="T135"/>
  <c r="R135"/>
  <c r="P135"/>
  <c r="J128"/>
  <c r="F126"/>
  <c r="E124"/>
  <c r="J91"/>
  <c r="F89"/>
  <c r="E87"/>
  <c r="J24"/>
  <c r="E24"/>
  <c r="J92"/>
  <c r="J23"/>
  <c r="J18"/>
  <c r="E18"/>
  <c r="F129"/>
  <c r="J17"/>
  <c r="J15"/>
  <c r="E15"/>
  <c r="F91"/>
  <c r="J14"/>
  <c r="J12"/>
  <c r="J89"/>
  <c r="E7"/>
  <c r="E122"/>
  <c i="5" r="J37"/>
  <c r="J36"/>
  <c i="1" r="AY98"/>
  <c i="5" r="J35"/>
  <c i="1" r="AX98"/>
  <c i="5" r="BI311"/>
  <c r="BH311"/>
  <c r="BG311"/>
  <c r="BF311"/>
  <c r="T311"/>
  <c r="R311"/>
  <c r="P311"/>
  <c r="BI305"/>
  <c r="BH305"/>
  <c r="BG305"/>
  <c r="BF305"/>
  <c r="T305"/>
  <c r="R305"/>
  <c r="P305"/>
  <c r="BI302"/>
  <c r="BH302"/>
  <c r="BG302"/>
  <c r="BF302"/>
  <c r="T302"/>
  <c r="R302"/>
  <c r="P302"/>
  <c r="BI298"/>
  <c r="BH298"/>
  <c r="BG298"/>
  <c r="BF298"/>
  <c r="T298"/>
  <c r="R298"/>
  <c r="P298"/>
  <c r="BI293"/>
  <c r="BH293"/>
  <c r="BG293"/>
  <c r="BF293"/>
  <c r="T293"/>
  <c r="R293"/>
  <c r="P293"/>
  <c r="BI290"/>
  <c r="BH290"/>
  <c r="BG290"/>
  <c r="BF290"/>
  <c r="T290"/>
  <c r="R290"/>
  <c r="P290"/>
  <c r="BI287"/>
  <c r="BH287"/>
  <c r="BG287"/>
  <c r="BF287"/>
  <c r="T287"/>
  <c r="R287"/>
  <c r="P287"/>
  <c r="BI284"/>
  <c r="BH284"/>
  <c r="BG284"/>
  <c r="BF284"/>
  <c r="T284"/>
  <c r="R284"/>
  <c r="P284"/>
  <c r="BI281"/>
  <c r="BH281"/>
  <c r="BG281"/>
  <c r="BF281"/>
  <c r="T281"/>
  <c r="R281"/>
  <c r="P281"/>
  <c r="BI278"/>
  <c r="BH278"/>
  <c r="BG278"/>
  <c r="BF278"/>
  <c r="T278"/>
  <c r="R278"/>
  <c r="P278"/>
  <c r="BI274"/>
  <c r="BH274"/>
  <c r="BG274"/>
  <c r="BF274"/>
  <c r="T274"/>
  <c r="R274"/>
  <c r="P274"/>
  <c r="BI270"/>
  <c r="BH270"/>
  <c r="BG270"/>
  <c r="BF270"/>
  <c r="T270"/>
  <c r="R270"/>
  <c r="P270"/>
  <c r="BI266"/>
  <c r="BH266"/>
  <c r="BG266"/>
  <c r="BF266"/>
  <c r="T266"/>
  <c r="R266"/>
  <c r="P266"/>
  <c r="BI262"/>
  <c r="BH262"/>
  <c r="BG262"/>
  <c r="BF262"/>
  <c r="T262"/>
  <c r="R262"/>
  <c r="P262"/>
  <c r="BI258"/>
  <c r="BH258"/>
  <c r="BG258"/>
  <c r="BF258"/>
  <c r="T258"/>
  <c r="R258"/>
  <c r="P258"/>
  <c r="BI254"/>
  <c r="BH254"/>
  <c r="BG254"/>
  <c r="BF254"/>
  <c r="T254"/>
  <c r="R254"/>
  <c r="P254"/>
  <c r="BI250"/>
  <c r="BH250"/>
  <c r="BG250"/>
  <c r="BF250"/>
  <c r="T250"/>
  <c r="R250"/>
  <c r="P250"/>
  <c r="BI246"/>
  <c r="BH246"/>
  <c r="BG246"/>
  <c r="BF246"/>
  <c r="T246"/>
  <c r="R246"/>
  <c r="P246"/>
  <c r="BI242"/>
  <c r="BH242"/>
  <c r="BG242"/>
  <c r="BF242"/>
  <c r="T242"/>
  <c r="R242"/>
  <c r="P242"/>
  <c r="BI238"/>
  <c r="BH238"/>
  <c r="BG238"/>
  <c r="BF238"/>
  <c r="T238"/>
  <c r="R238"/>
  <c r="P238"/>
  <c r="BI234"/>
  <c r="BH234"/>
  <c r="BG234"/>
  <c r="BF234"/>
  <c r="T234"/>
  <c r="R234"/>
  <c r="P234"/>
  <c r="BI230"/>
  <c r="BH230"/>
  <c r="BG230"/>
  <c r="BF230"/>
  <c r="T230"/>
  <c r="R230"/>
  <c r="P230"/>
  <c r="BI226"/>
  <c r="BH226"/>
  <c r="BG226"/>
  <c r="BF226"/>
  <c r="T226"/>
  <c r="R226"/>
  <c r="P226"/>
  <c r="BI222"/>
  <c r="BH222"/>
  <c r="BG222"/>
  <c r="BF222"/>
  <c r="T222"/>
  <c r="R222"/>
  <c r="P222"/>
  <c r="BI218"/>
  <c r="BH218"/>
  <c r="BG218"/>
  <c r="BF218"/>
  <c r="T218"/>
  <c r="R218"/>
  <c r="P218"/>
  <c r="BI214"/>
  <c r="BH214"/>
  <c r="BG214"/>
  <c r="BF214"/>
  <c r="T214"/>
  <c r="R214"/>
  <c r="P214"/>
  <c r="BI210"/>
  <c r="BH210"/>
  <c r="BG210"/>
  <c r="BF210"/>
  <c r="T210"/>
  <c r="R210"/>
  <c r="P210"/>
  <c r="BI206"/>
  <c r="BH206"/>
  <c r="BG206"/>
  <c r="BF206"/>
  <c r="T206"/>
  <c r="R206"/>
  <c r="P206"/>
  <c r="BI202"/>
  <c r="BH202"/>
  <c r="BG202"/>
  <c r="BF202"/>
  <c r="T202"/>
  <c r="R202"/>
  <c r="P202"/>
  <c r="BI198"/>
  <c r="BH198"/>
  <c r="BG198"/>
  <c r="BF198"/>
  <c r="T198"/>
  <c r="R198"/>
  <c r="P198"/>
  <c r="BI194"/>
  <c r="BH194"/>
  <c r="BG194"/>
  <c r="BF194"/>
  <c r="T194"/>
  <c r="R194"/>
  <c r="P194"/>
  <c r="BI190"/>
  <c r="BH190"/>
  <c r="BG190"/>
  <c r="BF190"/>
  <c r="T190"/>
  <c r="R190"/>
  <c r="P190"/>
  <c r="BI186"/>
  <c r="BH186"/>
  <c r="BG186"/>
  <c r="BF186"/>
  <c r="T186"/>
  <c r="R186"/>
  <c r="P186"/>
  <c r="BI182"/>
  <c r="BH182"/>
  <c r="BG182"/>
  <c r="BF182"/>
  <c r="T182"/>
  <c r="R182"/>
  <c r="P182"/>
  <c r="BI178"/>
  <c r="BH178"/>
  <c r="BG178"/>
  <c r="BF178"/>
  <c r="T178"/>
  <c r="R178"/>
  <c r="P178"/>
  <c r="BI174"/>
  <c r="BH174"/>
  <c r="BG174"/>
  <c r="BF174"/>
  <c r="T174"/>
  <c r="R174"/>
  <c r="P174"/>
  <c r="BI170"/>
  <c r="BH170"/>
  <c r="BG170"/>
  <c r="BF170"/>
  <c r="T170"/>
  <c r="R170"/>
  <c r="P170"/>
  <c r="BI166"/>
  <c r="BH166"/>
  <c r="BG166"/>
  <c r="BF166"/>
  <c r="T166"/>
  <c r="R166"/>
  <c r="P166"/>
  <c r="BI164"/>
  <c r="BH164"/>
  <c r="BG164"/>
  <c r="BF164"/>
  <c r="T164"/>
  <c r="R164"/>
  <c r="P164"/>
  <c r="BI160"/>
  <c r="BH160"/>
  <c r="BG160"/>
  <c r="BF160"/>
  <c r="T160"/>
  <c r="R160"/>
  <c r="P160"/>
  <c r="BI158"/>
  <c r="BH158"/>
  <c r="BG158"/>
  <c r="BF158"/>
  <c r="T158"/>
  <c r="R158"/>
  <c r="P158"/>
  <c r="BI154"/>
  <c r="BH154"/>
  <c r="BG154"/>
  <c r="BF154"/>
  <c r="T154"/>
  <c r="R154"/>
  <c r="P154"/>
  <c r="BI150"/>
  <c r="BH150"/>
  <c r="BG150"/>
  <c r="BF150"/>
  <c r="T150"/>
  <c r="R150"/>
  <c r="P150"/>
  <c r="BI146"/>
  <c r="BH146"/>
  <c r="BG146"/>
  <c r="BF146"/>
  <c r="T146"/>
  <c r="R146"/>
  <c r="P146"/>
  <c r="BI141"/>
  <c r="BH141"/>
  <c r="BG141"/>
  <c r="BF141"/>
  <c r="T141"/>
  <c r="R141"/>
  <c r="P141"/>
  <c r="BI136"/>
  <c r="BH136"/>
  <c r="BG136"/>
  <c r="BF136"/>
  <c r="T136"/>
  <c r="R136"/>
  <c r="P136"/>
  <c r="BI131"/>
  <c r="BH131"/>
  <c r="BG131"/>
  <c r="BF131"/>
  <c r="T131"/>
  <c r="R131"/>
  <c r="P131"/>
  <c r="BI126"/>
  <c r="BH126"/>
  <c r="BG126"/>
  <c r="BF126"/>
  <c r="T126"/>
  <c r="R126"/>
  <c r="P126"/>
  <c r="BI121"/>
  <c r="BH121"/>
  <c r="BG121"/>
  <c r="BF121"/>
  <c r="T121"/>
  <c r="R121"/>
  <c r="P121"/>
  <c r="J114"/>
  <c r="F112"/>
  <c r="E110"/>
  <c r="J91"/>
  <c r="F89"/>
  <c r="E87"/>
  <c r="J24"/>
  <c r="E24"/>
  <c r="J115"/>
  <c r="J23"/>
  <c r="J18"/>
  <c r="E18"/>
  <c r="F115"/>
  <c r="J17"/>
  <c r="J15"/>
  <c r="E15"/>
  <c r="F91"/>
  <c r="J14"/>
  <c r="J12"/>
  <c r="J112"/>
  <c r="E7"/>
  <c r="E85"/>
  <c i="4" r="J37"/>
  <c r="J36"/>
  <c i="1" r="AY97"/>
  <c i="4" r="J35"/>
  <c i="1" r="AX97"/>
  <c i="4" r="BI708"/>
  <c r="BH708"/>
  <c r="BG708"/>
  <c r="BF708"/>
  <c r="T708"/>
  <c r="T707"/>
  <c r="R708"/>
  <c r="R707"/>
  <c r="P708"/>
  <c r="P707"/>
  <c r="BI702"/>
  <c r="BH702"/>
  <c r="BG702"/>
  <c r="BF702"/>
  <c r="T702"/>
  <c r="R702"/>
  <c r="P702"/>
  <c r="BI696"/>
  <c r="BH696"/>
  <c r="BG696"/>
  <c r="BF696"/>
  <c r="T696"/>
  <c r="R696"/>
  <c r="P696"/>
  <c r="BI689"/>
  <c r="BH689"/>
  <c r="BG689"/>
  <c r="BF689"/>
  <c r="T689"/>
  <c r="R689"/>
  <c r="P689"/>
  <c r="BI684"/>
  <c r="BH684"/>
  <c r="BG684"/>
  <c r="BF684"/>
  <c r="T684"/>
  <c r="R684"/>
  <c r="P684"/>
  <c r="BI674"/>
  <c r="BH674"/>
  <c r="BG674"/>
  <c r="BF674"/>
  <c r="T674"/>
  <c r="T673"/>
  <c r="T672"/>
  <c r="R674"/>
  <c r="R673"/>
  <c r="R672"/>
  <c r="P674"/>
  <c r="P673"/>
  <c r="P672"/>
  <c r="BI668"/>
  <c r="BH668"/>
  <c r="BG668"/>
  <c r="BF668"/>
  <c r="T668"/>
  <c r="R668"/>
  <c r="P668"/>
  <c r="BI664"/>
  <c r="BH664"/>
  <c r="BG664"/>
  <c r="BF664"/>
  <c r="T664"/>
  <c r="R664"/>
  <c r="P664"/>
  <c r="BI659"/>
  <c r="BH659"/>
  <c r="BG659"/>
  <c r="BF659"/>
  <c r="T659"/>
  <c r="R659"/>
  <c r="P659"/>
  <c r="BI655"/>
  <c r="BH655"/>
  <c r="BG655"/>
  <c r="BF655"/>
  <c r="T655"/>
  <c r="R655"/>
  <c r="P655"/>
  <c r="BI651"/>
  <c r="BH651"/>
  <c r="BG651"/>
  <c r="BF651"/>
  <c r="T651"/>
  <c r="R651"/>
  <c r="P651"/>
  <c r="BI644"/>
  <c r="BH644"/>
  <c r="BG644"/>
  <c r="BF644"/>
  <c r="T644"/>
  <c r="R644"/>
  <c r="P644"/>
  <c r="BI632"/>
  <c r="BH632"/>
  <c r="BG632"/>
  <c r="BF632"/>
  <c r="T632"/>
  <c r="R632"/>
  <c r="P632"/>
  <c r="BI622"/>
  <c r="BH622"/>
  <c r="BG622"/>
  <c r="BF622"/>
  <c r="T622"/>
  <c r="R622"/>
  <c r="P622"/>
  <c r="BI617"/>
  <c r="BH617"/>
  <c r="BG617"/>
  <c r="BF617"/>
  <c r="T617"/>
  <c r="R617"/>
  <c r="P617"/>
  <c r="BI614"/>
  <c r="BH614"/>
  <c r="BG614"/>
  <c r="BF614"/>
  <c r="T614"/>
  <c r="R614"/>
  <c r="P614"/>
  <c r="BI610"/>
  <c r="BH610"/>
  <c r="BG610"/>
  <c r="BF610"/>
  <c r="T610"/>
  <c r="R610"/>
  <c r="P610"/>
  <c r="BI605"/>
  <c r="BH605"/>
  <c r="BG605"/>
  <c r="BF605"/>
  <c r="T605"/>
  <c r="R605"/>
  <c r="P605"/>
  <c r="BI597"/>
  <c r="BH597"/>
  <c r="BG597"/>
  <c r="BF597"/>
  <c r="T597"/>
  <c r="R597"/>
  <c r="P597"/>
  <c r="BI588"/>
  <c r="BH588"/>
  <c r="BG588"/>
  <c r="BF588"/>
  <c r="T588"/>
  <c r="R588"/>
  <c r="P588"/>
  <c r="BI580"/>
  <c r="BH580"/>
  <c r="BG580"/>
  <c r="BF580"/>
  <c r="T580"/>
  <c r="R580"/>
  <c r="P580"/>
  <c r="BI574"/>
  <c r="BH574"/>
  <c r="BG574"/>
  <c r="BF574"/>
  <c r="T574"/>
  <c r="R574"/>
  <c r="P574"/>
  <c r="BI569"/>
  <c r="BH569"/>
  <c r="BG569"/>
  <c r="BF569"/>
  <c r="T569"/>
  <c r="R569"/>
  <c r="P569"/>
  <c r="BI564"/>
  <c r="BH564"/>
  <c r="BG564"/>
  <c r="BF564"/>
  <c r="T564"/>
  <c r="R564"/>
  <c r="P564"/>
  <c r="BI560"/>
  <c r="BH560"/>
  <c r="BG560"/>
  <c r="BF560"/>
  <c r="T560"/>
  <c r="R560"/>
  <c r="P560"/>
  <c r="BI553"/>
  <c r="BH553"/>
  <c r="BG553"/>
  <c r="BF553"/>
  <c r="T553"/>
  <c r="R553"/>
  <c r="P553"/>
  <c r="BI548"/>
  <c r="BH548"/>
  <c r="BG548"/>
  <c r="BF548"/>
  <c r="T548"/>
  <c r="R548"/>
  <c r="P548"/>
  <c r="BI543"/>
  <c r="BH543"/>
  <c r="BG543"/>
  <c r="BF543"/>
  <c r="T543"/>
  <c r="R543"/>
  <c r="P543"/>
  <c r="BI539"/>
  <c r="BH539"/>
  <c r="BG539"/>
  <c r="BF539"/>
  <c r="T539"/>
  <c r="R539"/>
  <c r="P539"/>
  <c r="BI534"/>
  <c r="BH534"/>
  <c r="BG534"/>
  <c r="BF534"/>
  <c r="T534"/>
  <c r="R534"/>
  <c r="P534"/>
  <c r="BI529"/>
  <c r="BH529"/>
  <c r="BG529"/>
  <c r="BF529"/>
  <c r="T529"/>
  <c r="R529"/>
  <c r="P529"/>
  <c r="BI527"/>
  <c r="BH527"/>
  <c r="BG527"/>
  <c r="BF527"/>
  <c r="T527"/>
  <c r="R527"/>
  <c r="P527"/>
  <c r="BI525"/>
  <c r="BH525"/>
  <c r="BG525"/>
  <c r="BF525"/>
  <c r="T525"/>
  <c r="R525"/>
  <c r="P525"/>
  <c r="BI521"/>
  <c r="BH521"/>
  <c r="BG521"/>
  <c r="BF521"/>
  <c r="T521"/>
  <c r="R521"/>
  <c r="P521"/>
  <c r="BI517"/>
  <c r="BH517"/>
  <c r="BG517"/>
  <c r="BF517"/>
  <c r="T517"/>
  <c r="R517"/>
  <c r="P517"/>
  <c r="BI514"/>
  <c r="BH514"/>
  <c r="BG514"/>
  <c r="BF514"/>
  <c r="T514"/>
  <c r="R514"/>
  <c r="P514"/>
  <c r="BI510"/>
  <c r="BH510"/>
  <c r="BG510"/>
  <c r="BF510"/>
  <c r="T510"/>
  <c r="R510"/>
  <c r="P510"/>
  <c r="BI506"/>
  <c r="BH506"/>
  <c r="BG506"/>
  <c r="BF506"/>
  <c r="T506"/>
  <c r="R506"/>
  <c r="P506"/>
  <c r="BI502"/>
  <c r="BH502"/>
  <c r="BG502"/>
  <c r="BF502"/>
  <c r="T502"/>
  <c r="R502"/>
  <c r="P502"/>
  <c r="BI494"/>
  <c r="BH494"/>
  <c r="BG494"/>
  <c r="BF494"/>
  <c r="T494"/>
  <c r="R494"/>
  <c r="P494"/>
  <c r="BI490"/>
  <c r="BH490"/>
  <c r="BG490"/>
  <c r="BF490"/>
  <c r="T490"/>
  <c r="R490"/>
  <c r="P490"/>
  <c r="BI487"/>
  <c r="BH487"/>
  <c r="BG487"/>
  <c r="BF487"/>
  <c r="T487"/>
  <c r="R487"/>
  <c r="P487"/>
  <c r="BI484"/>
  <c r="BH484"/>
  <c r="BG484"/>
  <c r="BF484"/>
  <c r="T484"/>
  <c r="R484"/>
  <c r="P484"/>
  <c r="BI480"/>
  <c r="BH480"/>
  <c r="BG480"/>
  <c r="BF480"/>
  <c r="T480"/>
  <c r="R480"/>
  <c r="P480"/>
  <c r="BI476"/>
  <c r="BH476"/>
  <c r="BG476"/>
  <c r="BF476"/>
  <c r="T476"/>
  <c r="R476"/>
  <c r="P476"/>
  <c r="BI473"/>
  <c r="BH473"/>
  <c r="BG473"/>
  <c r="BF473"/>
  <c r="T473"/>
  <c r="R473"/>
  <c r="P473"/>
  <c r="BI467"/>
  <c r="BH467"/>
  <c r="BG467"/>
  <c r="BF467"/>
  <c r="T467"/>
  <c r="R467"/>
  <c r="P467"/>
  <c r="BI463"/>
  <c r="BH463"/>
  <c r="BG463"/>
  <c r="BF463"/>
  <c r="T463"/>
  <c r="R463"/>
  <c r="P463"/>
  <c r="BI459"/>
  <c r="BH459"/>
  <c r="BG459"/>
  <c r="BF459"/>
  <c r="T459"/>
  <c r="R459"/>
  <c r="P459"/>
  <c r="BI454"/>
  <c r="BH454"/>
  <c r="BG454"/>
  <c r="BF454"/>
  <c r="T454"/>
  <c r="R454"/>
  <c r="P454"/>
  <c r="BI449"/>
  <c r="BH449"/>
  <c r="BG449"/>
  <c r="BF449"/>
  <c r="T449"/>
  <c r="R449"/>
  <c r="P449"/>
  <c r="BI442"/>
  <c r="BH442"/>
  <c r="BG442"/>
  <c r="BF442"/>
  <c r="T442"/>
  <c r="R442"/>
  <c r="P442"/>
  <c r="BI437"/>
  <c r="BH437"/>
  <c r="BG437"/>
  <c r="BF437"/>
  <c r="T437"/>
  <c r="R437"/>
  <c r="P437"/>
  <c r="BI433"/>
  <c r="BH433"/>
  <c r="BG433"/>
  <c r="BF433"/>
  <c r="T433"/>
  <c r="R433"/>
  <c r="P433"/>
  <c r="BI429"/>
  <c r="BH429"/>
  <c r="BG429"/>
  <c r="BF429"/>
  <c r="T429"/>
  <c r="R429"/>
  <c r="P429"/>
  <c r="BI424"/>
  <c r="BH424"/>
  <c r="BG424"/>
  <c r="BF424"/>
  <c r="T424"/>
  <c r="R424"/>
  <c r="P424"/>
  <c r="BI419"/>
  <c r="BH419"/>
  <c r="BG419"/>
  <c r="BF419"/>
  <c r="T419"/>
  <c r="R419"/>
  <c r="P419"/>
  <c r="BI415"/>
  <c r="BH415"/>
  <c r="BG415"/>
  <c r="BF415"/>
  <c r="T415"/>
  <c r="R415"/>
  <c r="P415"/>
  <c r="BI407"/>
  <c r="BH407"/>
  <c r="BG407"/>
  <c r="BF407"/>
  <c r="T407"/>
  <c r="R407"/>
  <c r="P407"/>
  <c r="BI400"/>
  <c r="BH400"/>
  <c r="BG400"/>
  <c r="BF400"/>
  <c r="T400"/>
  <c r="R400"/>
  <c r="P400"/>
  <c r="BI393"/>
  <c r="BH393"/>
  <c r="BG393"/>
  <c r="BF393"/>
  <c r="T393"/>
  <c r="R393"/>
  <c r="P393"/>
  <c r="BI389"/>
  <c r="BH389"/>
  <c r="BG389"/>
  <c r="BF389"/>
  <c r="T389"/>
  <c r="R389"/>
  <c r="P389"/>
  <c r="BI385"/>
  <c r="BH385"/>
  <c r="BG385"/>
  <c r="BF385"/>
  <c r="T385"/>
  <c r="R385"/>
  <c r="P385"/>
  <c r="BI378"/>
  <c r="BH378"/>
  <c r="BG378"/>
  <c r="BF378"/>
  <c r="T378"/>
  <c r="R378"/>
  <c r="P378"/>
  <c r="BI374"/>
  <c r="BH374"/>
  <c r="BG374"/>
  <c r="BF374"/>
  <c r="T374"/>
  <c r="R374"/>
  <c r="P374"/>
  <c r="BI370"/>
  <c r="BH370"/>
  <c r="BG370"/>
  <c r="BF370"/>
  <c r="T370"/>
  <c r="R370"/>
  <c r="P370"/>
  <c r="BI366"/>
  <c r="BH366"/>
  <c r="BG366"/>
  <c r="BF366"/>
  <c r="T366"/>
  <c r="R366"/>
  <c r="P366"/>
  <c r="BI363"/>
  <c r="BH363"/>
  <c r="BG363"/>
  <c r="BF363"/>
  <c r="T363"/>
  <c r="R363"/>
  <c r="P363"/>
  <c r="BI359"/>
  <c r="BH359"/>
  <c r="BG359"/>
  <c r="BF359"/>
  <c r="T359"/>
  <c r="R359"/>
  <c r="P359"/>
  <c r="BI356"/>
  <c r="BH356"/>
  <c r="BG356"/>
  <c r="BF356"/>
  <c r="T356"/>
  <c r="R356"/>
  <c r="P356"/>
  <c r="BI350"/>
  <c r="BH350"/>
  <c r="BG350"/>
  <c r="BF350"/>
  <c r="T350"/>
  <c r="R350"/>
  <c r="P350"/>
  <c r="BI346"/>
  <c r="BH346"/>
  <c r="BG346"/>
  <c r="BF346"/>
  <c r="T346"/>
  <c r="R346"/>
  <c r="P346"/>
  <c r="BI342"/>
  <c r="BH342"/>
  <c r="BG342"/>
  <c r="BF342"/>
  <c r="T342"/>
  <c r="R342"/>
  <c r="P342"/>
  <c r="BI338"/>
  <c r="BH338"/>
  <c r="BG338"/>
  <c r="BF338"/>
  <c r="T338"/>
  <c r="R338"/>
  <c r="P338"/>
  <c r="BI335"/>
  <c r="BH335"/>
  <c r="BG335"/>
  <c r="BF335"/>
  <c r="T335"/>
  <c r="R335"/>
  <c r="P335"/>
  <c r="BI326"/>
  <c r="BH326"/>
  <c r="BG326"/>
  <c r="BF326"/>
  <c r="T326"/>
  <c r="R326"/>
  <c r="P326"/>
  <c r="BI323"/>
  <c r="BH323"/>
  <c r="BG323"/>
  <c r="BF323"/>
  <c r="T323"/>
  <c r="R323"/>
  <c r="P323"/>
  <c r="BI314"/>
  <c r="BH314"/>
  <c r="BG314"/>
  <c r="BF314"/>
  <c r="T314"/>
  <c r="R314"/>
  <c r="P314"/>
  <c r="BI310"/>
  <c r="BH310"/>
  <c r="BG310"/>
  <c r="BF310"/>
  <c r="T310"/>
  <c r="R310"/>
  <c r="P310"/>
  <c r="BI306"/>
  <c r="BH306"/>
  <c r="BG306"/>
  <c r="BF306"/>
  <c r="T306"/>
  <c r="R306"/>
  <c r="P306"/>
  <c r="BI302"/>
  <c r="BH302"/>
  <c r="BG302"/>
  <c r="BF302"/>
  <c r="T302"/>
  <c r="R302"/>
  <c r="P302"/>
  <c r="BI294"/>
  <c r="BH294"/>
  <c r="BG294"/>
  <c r="BF294"/>
  <c r="T294"/>
  <c r="R294"/>
  <c r="P294"/>
  <c r="BI289"/>
  <c r="BH289"/>
  <c r="BG289"/>
  <c r="BF289"/>
  <c r="T289"/>
  <c r="R289"/>
  <c r="P289"/>
  <c r="BI286"/>
  <c r="BH286"/>
  <c r="BG286"/>
  <c r="BF286"/>
  <c r="T286"/>
  <c r="R286"/>
  <c r="P286"/>
  <c r="BI282"/>
  <c r="BH282"/>
  <c r="BG282"/>
  <c r="BF282"/>
  <c r="T282"/>
  <c r="R282"/>
  <c r="P282"/>
  <c r="BI277"/>
  <c r="BH277"/>
  <c r="BG277"/>
  <c r="BF277"/>
  <c r="T277"/>
  <c r="R277"/>
  <c r="P277"/>
  <c r="BI273"/>
  <c r="BH273"/>
  <c r="BG273"/>
  <c r="BF273"/>
  <c r="T273"/>
  <c r="R273"/>
  <c r="P273"/>
  <c r="BI269"/>
  <c r="BH269"/>
  <c r="BG269"/>
  <c r="BF269"/>
  <c r="T269"/>
  <c r="R269"/>
  <c r="P269"/>
  <c r="BI258"/>
  <c r="BH258"/>
  <c r="BG258"/>
  <c r="BF258"/>
  <c r="T258"/>
  <c r="R258"/>
  <c r="P258"/>
  <c r="BI254"/>
  <c r="BH254"/>
  <c r="BG254"/>
  <c r="BF254"/>
  <c r="T254"/>
  <c r="R254"/>
  <c r="P254"/>
  <c r="BI250"/>
  <c r="BH250"/>
  <c r="BG250"/>
  <c r="BF250"/>
  <c r="T250"/>
  <c r="R250"/>
  <c r="P250"/>
  <c r="BI237"/>
  <c r="BH237"/>
  <c r="BG237"/>
  <c r="BF237"/>
  <c r="T237"/>
  <c r="R237"/>
  <c r="P237"/>
  <c r="BI232"/>
  <c r="BH232"/>
  <c r="BG232"/>
  <c r="BF232"/>
  <c r="T232"/>
  <c r="R232"/>
  <c r="P232"/>
  <c r="BI225"/>
  <c r="BH225"/>
  <c r="BG225"/>
  <c r="BF225"/>
  <c r="T225"/>
  <c r="R225"/>
  <c r="P225"/>
  <c r="BI221"/>
  <c r="BH221"/>
  <c r="BG221"/>
  <c r="BF221"/>
  <c r="T221"/>
  <c r="R221"/>
  <c r="P221"/>
  <c r="BI216"/>
  <c r="BH216"/>
  <c r="BG216"/>
  <c r="BF216"/>
  <c r="T216"/>
  <c r="R216"/>
  <c r="P216"/>
  <c r="BI208"/>
  <c r="BH208"/>
  <c r="BG208"/>
  <c r="BF208"/>
  <c r="T208"/>
  <c r="R208"/>
  <c r="P208"/>
  <c r="BI202"/>
  <c r="BH202"/>
  <c r="BG202"/>
  <c r="BF202"/>
  <c r="T202"/>
  <c r="R202"/>
  <c r="P202"/>
  <c r="BI197"/>
  <c r="BH197"/>
  <c r="BG197"/>
  <c r="BF197"/>
  <c r="T197"/>
  <c r="R197"/>
  <c r="P197"/>
  <c r="BI193"/>
  <c r="BH193"/>
  <c r="BG193"/>
  <c r="BF193"/>
  <c r="T193"/>
  <c r="R193"/>
  <c r="P193"/>
  <c r="BI183"/>
  <c r="BH183"/>
  <c r="BG183"/>
  <c r="BF183"/>
  <c r="T183"/>
  <c r="R183"/>
  <c r="P183"/>
  <c r="BI178"/>
  <c r="BH178"/>
  <c r="BG178"/>
  <c r="BF178"/>
  <c r="T178"/>
  <c r="R178"/>
  <c r="P178"/>
  <c r="BI173"/>
  <c r="BH173"/>
  <c r="BG173"/>
  <c r="BF173"/>
  <c r="T173"/>
  <c r="R173"/>
  <c r="P173"/>
  <c r="BI168"/>
  <c r="BH168"/>
  <c r="BG168"/>
  <c r="BF168"/>
  <c r="T168"/>
  <c r="R168"/>
  <c r="P168"/>
  <c r="BI163"/>
  <c r="BH163"/>
  <c r="BG163"/>
  <c r="BF163"/>
  <c r="T163"/>
  <c r="R163"/>
  <c r="P163"/>
  <c r="BI158"/>
  <c r="BH158"/>
  <c r="BG158"/>
  <c r="BF158"/>
  <c r="T158"/>
  <c r="R158"/>
  <c r="P158"/>
  <c r="BI151"/>
  <c r="BH151"/>
  <c r="BG151"/>
  <c r="BF151"/>
  <c r="T151"/>
  <c r="R151"/>
  <c r="P151"/>
  <c r="BI145"/>
  <c r="BH145"/>
  <c r="BG145"/>
  <c r="BF145"/>
  <c r="T145"/>
  <c r="R145"/>
  <c r="P145"/>
  <c r="BI138"/>
  <c r="BH138"/>
  <c r="BG138"/>
  <c r="BF138"/>
  <c r="T138"/>
  <c r="R138"/>
  <c r="P138"/>
  <c r="BI133"/>
  <c r="BH133"/>
  <c r="BG133"/>
  <c r="BF133"/>
  <c r="T133"/>
  <c r="R133"/>
  <c r="P133"/>
  <c r="J126"/>
  <c r="F124"/>
  <c r="E122"/>
  <c r="J91"/>
  <c r="F89"/>
  <c r="E87"/>
  <c r="J24"/>
  <c r="E24"/>
  <c r="J92"/>
  <c r="J23"/>
  <c r="J18"/>
  <c r="E18"/>
  <c r="F127"/>
  <c r="J17"/>
  <c r="J15"/>
  <c r="E15"/>
  <c r="F126"/>
  <c r="J14"/>
  <c r="J12"/>
  <c r="J124"/>
  <c r="E7"/>
  <c r="E120"/>
  <c i="3" r="J37"/>
  <c r="J36"/>
  <c i="1" r="AY96"/>
  <c i="3" r="J35"/>
  <c i="1" r="AX96"/>
  <c i="3" r="BI489"/>
  <c r="BH489"/>
  <c r="BG489"/>
  <c r="BF489"/>
  <c r="T489"/>
  <c r="T488"/>
  <c r="R489"/>
  <c r="R488"/>
  <c r="P489"/>
  <c r="P488"/>
  <c r="BI482"/>
  <c r="BH482"/>
  <c r="BG482"/>
  <c r="BF482"/>
  <c r="T482"/>
  <c r="R482"/>
  <c r="P482"/>
  <c r="BI472"/>
  <c r="BH472"/>
  <c r="BG472"/>
  <c r="BF472"/>
  <c r="T472"/>
  <c r="R472"/>
  <c r="P472"/>
  <c r="BI464"/>
  <c r="BH464"/>
  <c r="BG464"/>
  <c r="BF464"/>
  <c r="T464"/>
  <c r="T463"/>
  <c r="R464"/>
  <c r="R463"/>
  <c r="P464"/>
  <c r="P463"/>
  <c r="BI456"/>
  <c r="BH456"/>
  <c r="BG456"/>
  <c r="BF456"/>
  <c r="T456"/>
  <c r="T455"/>
  <c r="R456"/>
  <c r="R455"/>
  <c r="P456"/>
  <c r="P455"/>
  <c r="BI443"/>
  <c r="BH443"/>
  <c r="BG443"/>
  <c r="BF443"/>
  <c r="T443"/>
  <c r="T442"/>
  <c r="R443"/>
  <c r="R442"/>
  <c r="P443"/>
  <c r="P442"/>
  <c r="BI437"/>
  <c r="BH437"/>
  <c r="BG437"/>
  <c r="BF437"/>
  <c r="T437"/>
  <c r="R437"/>
  <c r="P437"/>
  <c r="BI433"/>
  <c r="BH433"/>
  <c r="BG433"/>
  <c r="BF433"/>
  <c r="T433"/>
  <c r="R433"/>
  <c r="P433"/>
  <c r="BI428"/>
  <c r="BH428"/>
  <c r="BG428"/>
  <c r="BF428"/>
  <c r="T428"/>
  <c r="R428"/>
  <c r="P428"/>
  <c r="BI424"/>
  <c r="BH424"/>
  <c r="BG424"/>
  <c r="BF424"/>
  <c r="T424"/>
  <c r="R424"/>
  <c r="P424"/>
  <c r="BI417"/>
  <c r="BH417"/>
  <c r="BG417"/>
  <c r="BF417"/>
  <c r="T417"/>
  <c r="R417"/>
  <c r="P417"/>
  <c r="BI406"/>
  <c r="BH406"/>
  <c r="BG406"/>
  <c r="BF406"/>
  <c r="T406"/>
  <c r="R406"/>
  <c r="P406"/>
  <c r="BI397"/>
  <c r="BH397"/>
  <c r="BG397"/>
  <c r="BF397"/>
  <c r="T397"/>
  <c r="R397"/>
  <c r="P397"/>
  <c r="BI386"/>
  <c r="BH386"/>
  <c r="BG386"/>
  <c r="BF386"/>
  <c r="T386"/>
  <c r="R386"/>
  <c r="P386"/>
  <c r="BI381"/>
  <c r="BH381"/>
  <c r="BG381"/>
  <c r="BF381"/>
  <c r="T381"/>
  <c r="R381"/>
  <c r="P381"/>
  <c r="BI376"/>
  <c r="BH376"/>
  <c r="BG376"/>
  <c r="BF376"/>
  <c r="T376"/>
  <c r="R376"/>
  <c r="P376"/>
  <c r="BI368"/>
  <c r="BH368"/>
  <c r="BG368"/>
  <c r="BF368"/>
  <c r="T368"/>
  <c r="R368"/>
  <c r="P368"/>
  <c r="BI363"/>
  <c r="BH363"/>
  <c r="BG363"/>
  <c r="BF363"/>
  <c r="T363"/>
  <c r="R363"/>
  <c r="P363"/>
  <c r="BI356"/>
  <c r="BH356"/>
  <c r="BG356"/>
  <c r="BF356"/>
  <c r="T356"/>
  <c r="R356"/>
  <c r="P356"/>
  <c r="BI351"/>
  <c r="BH351"/>
  <c r="BG351"/>
  <c r="BF351"/>
  <c r="T351"/>
  <c r="R351"/>
  <c r="P351"/>
  <c r="BI346"/>
  <c r="BH346"/>
  <c r="BG346"/>
  <c r="BF346"/>
  <c r="T346"/>
  <c r="R346"/>
  <c r="P346"/>
  <c r="BI342"/>
  <c r="BH342"/>
  <c r="BG342"/>
  <c r="BF342"/>
  <c r="T342"/>
  <c r="R342"/>
  <c r="P342"/>
  <c r="BI337"/>
  <c r="BH337"/>
  <c r="BG337"/>
  <c r="BF337"/>
  <c r="T337"/>
  <c r="R337"/>
  <c r="P337"/>
  <c r="BI332"/>
  <c r="BH332"/>
  <c r="BG332"/>
  <c r="BF332"/>
  <c r="T332"/>
  <c r="R332"/>
  <c r="P332"/>
  <c r="BI329"/>
  <c r="BH329"/>
  <c r="BG329"/>
  <c r="BF329"/>
  <c r="T329"/>
  <c r="T328"/>
  <c r="R329"/>
  <c r="R328"/>
  <c r="P329"/>
  <c r="P328"/>
  <c r="BI324"/>
  <c r="BH324"/>
  <c r="BG324"/>
  <c r="BF324"/>
  <c r="T324"/>
  <c r="R324"/>
  <c r="P324"/>
  <c r="BI319"/>
  <c r="BH319"/>
  <c r="BG319"/>
  <c r="BF319"/>
  <c r="T319"/>
  <c r="R319"/>
  <c r="P319"/>
  <c r="BI312"/>
  <c r="BH312"/>
  <c r="BG312"/>
  <c r="BF312"/>
  <c r="T312"/>
  <c r="R312"/>
  <c r="P312"/>
  <c r="BI307"/>
  <c r="BH307"/>
  <c r="BG307"/>
  <c r="BF307"/>
  <c r="T307"/>
  <c r="R307"/>
  <c r="P307"/>
  <c r="BI303"/>
  <c r="BH303"/>
  <c r="BG303"/>
  <c r="BF303"/>
  <c r="T303"/>
  <c r="R303"/>
  <c r="P303"/>
  <c r="BI298"/>
  <c r="BH298"/>
  <c r="BG298"/>
  <c r="BF298"/>
  <c r="T298"/>
  <c r="R298"/>
  <c r="P298"/>
  <c r="BI294"/>
  <c r="BH294"/>
  <c r="BG294"/>
  <c r="BF294"/>
  <c r="T294"/>
  <c r="R294"/>
  <c r="P294"/>
  <c r="BI290"/>
  <c r="BH290"/>
  <c r="BG290"/>
  <c r="BF290"/>
  <c r="T290"/>
  <c r="R290"/>
  <c r="P290"/>
  <c r="BI286"/>
  <c r="BH286"/>
  <c r="BG286"/>
  <c r="BF286"/>
  <c r="T286"/>
  <c r="R286"/>
  <c r="P286"/>
  <c r="BI282"/>
  <c r="BH282"/>
  <c r="BG282"/>
  <c r="BF282"/>
  <c r="T282"/>
  <c r="R282"/>
  <c r="P282"/>
  <c r="BI278"/>
  <c r="BH278"/>
  <c r="BG278"/>
  <c r="BF278"/>
  <c r="T278"/>
  <c r="R278"/>
  <c r="P278"/>
  <c r="BI274"/>
  <c r="BH274"/>
  <c r="BG274"/>
  <c r="BF274"/>
  <c r="T274"/>
  <c r="R274"/>
  <c r="P274"/>
  <c r="BI270"/>
  <c r="BH270"/>
  <c r="BG270"/>
  <c r="BF270"/>
  <c r="T270"/>
  <c r="R270"/>
  <c r="P270"/>
  <c r="BI266"/>
  <c r="BH266"/>
  <c r="BG266"/>
  <c r="BF266"/>
  <c r="T266"/>
  <c r="R266"/>
  <c r="P266"/>
  <c r="BI263"/>
  <c r="BH263"/>
  <c r="BG263"/>
  <c r="BF263"/>
  <c r="T263"/>
  <c r="R263"/>
  <c r="P263"/>
  <c r="BI257"/>
  <c r="BH257"/>
  <c r="BG257"/>
  <c r="BF257"/>
  <c r="T257"/>
  <c r="R257"/>
  <c r="P257"/>
  <c r="BI254"/>
  <c r="BH254"/>
  <c r="BG254"/>
  <c r="BF254"/>
  <c r="T254"/>
  <c r="R254"/>
  <c r="P254"/>
  <c r="BI250"/>
  <c r="BH250"/>
  <c r="BG250"/>
  <c r="BF250"/>
  <c r="T250"/>
  <c r="R250"/>
  <c r="P250"/>
  <c r="BI245"/>
  <c r="BH245"/>
  <c r="BG245"/>
  <c r="BF245"/>
  <c r="T245"/>
  <c r="R245"/>
  <c r="P245"/>
  <c r="BI241"/>
  <c r="BH241"/>
  <c r="BG241"/>
  <c r="BF241"/>
  <c r="T241"/>
  <c r="R241"/>
  <c r="P241"/>
  <c r="BI237"/>
  <c r="BH237"/>
  <c r="BG237"/>
  <c r="BF237"/>
  <c r="T237"/>
  <c r="R237"/>
  <c r="P237"/>
  <c r="BI232"/>
  <c r="BH232"/>
  <c r="BG232"/>
  <c r="BF232"/>
  <c r="T232"/>
  <c r="R232"/>
  <c r="P232"/>
  <c r="BI228"/>
  <c r="BH228"/>
  <c r="BG228"/>
  <c r="BF228"/>
  <c r="T228"/>
  <c r="R228"/>
  <c r="P228"/>
  <c r="BI223"/>
  <c r="BH223"/>
  <c r="BG223"/>
  <c r="BF223"/>
  <c r="T223"/>
  <c r="R223"/>
  <c r="P223"/>
  <c r="BI218"/>
  <c r="BH218"/>
  <c r="BG218"/>
  <c r="BF218"/>
  <c r="T218"/>
  <c r="R218"/>
  <c r="P218"/>
  <c r="BI211"/>
  <c r="BH211"/>
  <c r="BG211"/>
  <c r="BF211"/>
  <c r="T211"/>
  <c r="R211"/>
  <c r="P211"/>
  <c r="BI207"/>
  <c r="BH207"/>
  <c r="BG207"/>
  <c r="BF207"/>
  <c r="T207"/>
  <c r="R207"/>
  <c r="P207"/>
  <c r="BI202"/>
  <c r="BH202"/>
  <c r="BG202"/>
  <c r="BF202"/>
  <c r="T202"/>
  <c r="R202"/>
  <c r="P202"/>
  <c r="BI194"/>
  <c r="BH194"/>
  <c r="BG194"/>
  <c r="BF194"/>
  <c r="T194"/>
  <c r="R194"/>
  <c r="P194"/>
  <c r="BI188"/>
  <c r="BH188"/>
  <c r="BG188"/>
  <c r="BF188"/>
  <c r="T188"/>
  <c r="R188"/>
  <c r="P188"/>
  <c r="BI183"/>
  <c r="BH183"/>
  <c r="BG183"/>
  <c r="BF183"/>
  <c r="T183"/>
  <c r="R183"/>
  <c r="P183"/>
  <c r="BI179"/>
  <c r="BH179"/>
  <c r="BG179"/>
  <c r="BF179"/>
  <c r="T179"/>
  <c r="R179"/>
  <c r="P179"/>
  <c r="BI173"/>
  <c r="BH173"/>
  <c r="BG173"/>
  <c r="BF173"/>
  <c r="T173"/>
  <c r="R173"/>
  <c r="P173"/>
  <c r="BI168"/>
  <c r="BH168"/>
  <c r="BG168"/>
  <c r="BF168"/>
  <c r="T168"/>
  <c r="R168"/>
  <c r="P168"/>
  <c r="BI163"/>
  <c r="BH163"/>
  <c r="BG163"/>
  <c r="BF163"/>
  <c r="T163"/>
  <c r="R163"/>
  <c r="P163"/>
  <c r="BI158"/>
  <c r="BH158"/>
  <c r="BG158"/>
  <c r="BF158"/>
  <c r="T158"/>
  <c r="R158"/>
  <c r="P158"/>
  <c r="BI154"/>
  <c r="BH154"/>
  <c r="BG154"/>
  <c r="BF154"/>
  <c r="T154"/>
  <c r="R154"/>
  <c r="P154"/>
  <c r="BI147"/>
  <c r="BH147"/>
  <c r="BG147"/>
  <c r="BF147"/>
  <c r="T147"/>
  <c r="R147"/>
  <c r="P147"/>
  <c r="BI143"/>
  <c r="BH143"/>
  <c r="BG143"/>
  <c r="BF143"/>
  <c r="T143"/>
  <c r="R143"/>
  <c r="P143"/>
  <c r="BI138"/>
  <c r="BH138"/>
  <c r="BG138"/>
  <c r="BF138"/>
  <c r="T138"/>
  <c r="R138"/>
  <c r="P138"/>
  <c r="BI133"/>
  <c r="BH133"/>
  <c r="BG133"/>
  <c r="BF133"/>
  <c r="T133"/>
  <c r="R133"/>
  <c r="P133"/>
  <c r="J126"/>
  <c r="F124"/>
  <c r="E122"/>
  <c r="J91"/>
  <c r="F89"/>
  <c r="E87"/>
  <c r="J24"/>
  <c r="E24"/>
  <c r="J127"/>
  <c r="J23"/>
  <c r="J18"/>
  <c r="E18"/>
  <c r="F127"/>
  <c r="J17"/>
  <c r="J15"/>
  <c r="E15"/>
  <c r="F126"/>
  <c r="J14"/>
  <c r="J12"/>
  <c r="J124"/>
  <c r="E7"/>
  <c r="E120"/>
  <c i="2" r="J37"/>
  <c r="J36"/>
  <c i="1" r="AY95"/>
  <c i="2" r="J35"/>
  <c i="1" r="AX95"/>
  <c i="2" r="BI132"/>
  <c r="BH132"/>
  <c r="BG132"/>
  <c r="BF132"/>
  <c r="T132"/>
  <c r="R132"/>
  <c r="P132"/>
  <c r="BI127"/>
  <c r="BH127"/>
  <c r="BG127"/>
  <c r="BF127"/>
  <c r="T127"/>
  <c r="R127"/>
  <c r="P127"/>
  <c r="BI121"/>
  <c r="BH121"/>
  <c r="BG121"/>
  <c r="BF121"/>
  <c r="T121"/>
  <c r="R121"/>
  <c r="P121"/>
  <c r="J114"/>
  <c r="F112"/>
  <c r="E110"/>
  <c r="J91"/>
  <c r="F89"/>
  <c r="E87"/>
  <c r="J24"/>
  <c r="E24"/>
  <c r="J115"/>
  <c r="J23"/>
  <c r="J18"/>
  <c r="E18"/>
  <c r="F115"/>
  <c r="J17"/>
  <c r="J15"/>
  <c r="E15"/>
  <c r="F114"/>
  <c r="J14"/>
  <c r="J12"/>
  <c r="J89"/>
  <c r="E7"/>
  <c r="E108"/>
  <c i="1" r="L90"/>
  <c r="AM90"/>
  <c r="AM89"/>
  <c r="L89"/>
  <c r="AM87"/>
  <c r="L87"/>
  <c r="L85"/>
  <c r="L84"/>
  <c i="2" r="F35"/>
  <c i="3" r="J168"/>
  <c r="BK270"/>
  <c r="J188"/>
  <c r="BK386"/>
  <c r="BK282"/>
  <c r="BK443"/>
  <c r="BK250"/>
  <c r="BK324"/>
  <c r="BK254"/>
  <c r="BK133"/>
  <c r="BK232"/>
  <c i="4" r="J359"/>
  <c r="J651"/>
  <c r="J342"/>
  <c r="BK183"/>
  <c r="J553"/>
  <c r="BK480"/>
  <c r="J138"/>
  <c r="BK684"/>
  <c r="J326"/>
  <c r="BK651"/>
  <c r="BK553"/>
  <c r="J216"/>
  <c r="BK459"/>
  <c r="BK487"/>
  <c r="BK258"/>
  <c r="BK534"/>
  <c r="BK393"/>
  <c r="BK696"/>
  <c i="5" r="J305"/>
  <c r="J278"/>
  <c r="J230"/>
  <c i="6" r="BK626"/>
  <c r="J581"/>
  <c r="J387"/>
  <c r="J947"/>
  <c r="BK615"/>
  <c r="BK448"/>
  <c r="BK202"/>
  <c r="J779"/>
  <c r="J1008"/>
  <c r="J656"/>
  <c r="J1161"/>
  <c r="J699"/>
  <c r="BK1161"/>
  <c r="J850"/>
  <c r="J495"/>
  <c r="BK156"/>
  <c r="J1010"/>
  <c r="J885"/>
  <c r="J811"/>
  <c r="J291"/>
  <c r="BK1089"/>
  <c r="BK987"/>
  <c r="J691"/>
  <c r="BK379"/>
  <c r="J140"/>
  <c r="BK1020"/>
  <c r="J799"/>
  <c r="J247"/>
  <c r="J994"/>
  <c r="BK370"/>
  <c r="BK1003"/>
  <c r="J775"/>
  <c i="10" r="BK279"/>
  <c r="J184"/>
  <c r="BK226"/>
  <c r="BK342"/>
  <c i="2" r="BK132"/>
  <c i="3" r="J472"/>
  <c r="BK376"/>
  <c r="J179"/>
  <c r="BK312"/>
  <c r="J456"/>
  <c r="J294"/>
  <c r="BK183"/>
  <c i="4" r="BK385"/>
  <c r="BK659"/>
  <c r="BK151"/>
  <c r="J480"/>
  <c r="BK614"/>
  <c r="J473"/>
  <c r="BK668"/>
  <c r="BK525"/>
  <c r="BK202"/>
  <c r="J543"/>
  <c r="J197"/>
  <c r="J389"/>
  <c r="BK543"/>
  <c i="5" r="BK278"/>
  <c r="J262"/>
  <c r="BK194"/>
  <c r="BK258"/>
  <c r="BK160"/>
  <c r="J214"/>
  <c r="J186"/>
  <c r="BK170"/>
  <c r="J290"/>
  <c r="BK242"/>
  <c i="6" r="BK1024"/>
  <c r="BK729"/>
  <c r="J589"/>
  <c r="J516"/>
  <c r="BK1012"/>
  <c r="BK652"/>
  <c r="J257"/>
  <c r="J166"/>
  <c r="BK904"/>
  <c r="BK601"/>
  <c r="BK367"/>
  <c r="BK312"/>
  <c r="J276"/>
  <c r="BK228"/>
  <c r="J215"/>
  <c r="J926"/>
  <c r="BK917"/>
  <c r="J825"/>
  <c r="BK783"/>
  <c r="J756"/>
  <c r="BK733"/>
  <c r="J726"/>
  <c r="BK714"/>
  <c r="J664"/>
  <c r="J546"/>
  <c r="J397"/>
  <c r="J343"/>
  <c r="BK247"/>
  <c r="J135"/>
  <c r="BK642"/>
  <c r="BK503"/>
  <c r="BK331"/>
  <c r="J714"/>
  <c r="BK841"/>
  <c r="BK660"/>
  <c r="BK140"/>
  <c r="BK1043"/>
  <c r="BK695"/>
  <c r="BK225"/>
  <c r="J1104"/>
  <c r="J679"/>
  <c r="J467"/>
  <c r="J211"/>
  <c r="BK1051"/>
  <c r="J952"/>
  <c r="J854"/>
  <c r="J710"/>
  <c r="BK430"/>
  <c r="J1140"/>
  <c r="J1031"/>
  <c r="J833"/>
  <c r="J601"/>
  <c r="J304"/>
  <c r="BK1126"/>
  <c r="J983"/>
  <c r="BK808"/>
  <c r="J572"/>
  <c r="BK1094"/>
  <c r="J858"/>
  <c r="J251"/>
  <c r="J913"/>
  <c r="BK1066"/>
  <c r="BK959"/>
  <c r="J845"/>
  <c r="BK495"/>
  <c r="BK193"/>
  <c i="7" r="J34"/>
  <c i="1" r="AW100"/>
  <c i="8" r="BK145"/>
  <c i="10" r="J318"/>
  <c r="J361"/>
  <c r="BK165"/>
  <c r="J197"/>
  <c r="J174"/>
  <c r="BK184"/>
  <c r="BK348"/>
  <c r="BK136"/>
  <c r="J261"/>
  <c r="BK174"/>
  <c i="2" r="J132"/>
  <c i="3" r="BK482"/>
  <c r="J274"/>
  <c r="J342"/>
  <c r="BK363"/>
  <c r="BK489"/>
  <c r="BK368"/>
  <c r="BK424"/>
  <c r="J356"/>
  <c r="BK173"/>
  <c r="BK158"/>
  <c r="BK337"/>
  <c r="J406"/>
  <c r="J133"/>
  <c r="BK290"/>
  <c r="J329"/>
  <c i="4" r="J674"/>
  <c r="BK273"/>
  <c r="J433"/>
  <c r="BK289"/>
  <c r="BK346"/>
  <c r="BK574"/>
  <c r="J610"/>
  <c r="BK342"/>
  <c r="J548"/>
  <c r="J490"/>
  <c r="J614"/>
  <c r="BK145"/>
  <c r="J385"/>
  <c r="J269"/>
  <c r="J366"/>
  <c i="5" r="BK210"/>
  <c r="BK126"/>
  <c r="J258"/>
  <c r="BK146"/>
  <c r="J150"/>
  <c r="BK166"/>
  <c r="J154"/>
  <c r="BK270"/>
  <c r="BK262"/>
  <c r="J238"/>
  <c r="BK158"/>
  <c i="6" r="BK795"/>
  <c r="J618"/>
  <c r="J553"/>
  <c r="BK251"/>
  <c r="BK833"/>
  <c r="J559"/>
  <c r="J668"/>
  <c r="J584"/>
  <c r="J441"/>
  <c r="BK363"/>
  <c r="J243"/>
  <c r="BK764"/>
  <c r="J592"/>
  <c r="BK422"/>
  <c r="J867"/>
  <c r="J976"/>
  <c r="J771"/>
  <c r="J228"/>
  <c r="J1037"/>
  <c r="J414"/>
  <c r="BK1037"/>
  <c r="BK990"/>
  <c r="J671"/>
  <c r="BK326"/>
  <c r="J1066"/>
  <c r="BK837"/>
  <c r="J597"/>
  <c r="J1064"/>
  <c r="BK885"/>
  <c r="BK206"/>
  <c r="BK799"/>
  <c r="J264"/>
  <c r="BK1041"/>
  <c r="BK718"/>
  <c r="J318"/>
  <c i="8" r="J145"/>
  <c r="BK165"/>
  <c r="J131"/>
  <c i="9" r="BK121"/>
  <c i="10" r="J336"/>
  <c r="J264"/>
  <c r="BK145"/>
  <c r="BK284"/>
  <c r="J299"/>
  <c r="BK197"/>
  <c r="J330"/>
  <c r="BK268"/>
  <c r="J145"/>
  <c i="2" r="F34"/>
  <c i="3" r="J147"/>
  <c r="BK319"/>
  <c r="J433"/>
  <c r="BK346"/>
  <c r="BK381"/>
  <c r="J437"/>
  <c r="J332"/>
  <c r="J312"/>
  <c r="BK428"/>
  <c r="BK245"/>
  <c r="BK188"/>
  <c i="4" r="BK437"/>
  <c r="BK158"/>
  <c r="BK473"/>
  <c r="J221"/>
  <c r="BK359"/>
  <c r="BK442"/>
  <c r="J289"/>
  <c r="BK163"/>
  <c r="J708"/>
  <c r="BK529"/>
  <c r="BK708"/>
  <c r="BK338"/>
  <c r="J525"/>
  <c r="J424"/>
  <c r="J605"/>
  <c r="BK378"/>
  <c r="J622"/>
  <c r="BK237"/>
  <c r="J370"/>
  <c r="BK580"/>
  <c i="6" r="BK858"/>
  <c r="J642"/>
  <c r="BK584"/>
  <c r="J171"/>
  <c r="BK618"/>
  <c r="BK472"/>
  <c r="BK257"/>
  <c r="BK921"/>
  <c r="J980"/>
  <c r="J695"/>
  <c r="J1099"/>
  <c r="J683"/>
  <c r="J1126"/>
  <c r="J675"/>
  <c r="J239"/>
  <c r="J803"/>
  <c r="J430"/>
  <c r="J1049"/>
  <c r="J706"/>
  <c r="BK231"/>
  <c r="J904"/>
  <c r="J795"/>
  <c r="J1089"/>
  <c r="BK1049"/>
  <c i="10" r="J286"/>
  <c r="BK286"/>
  <c r="J294"/>
  <c r="J207"/>
  <c r="BK249"/>
  <c r="J324"/>
  <c r="J268"/>
  <c r="BK150"/>
  <c i="2" r="F37"/>
  <c i="3" r="J489"/>
  <c r="J290"/>
  <c r="BK417"/>
  <c r="BK342"/>
  <c r="BK266"/>
  <c r="BK143"/>
  <c r="J232"/>
  <c r="J298"/>
  <c r="J163"/>
  <c r="J158"/>
  <c i="4" r="J534"/>
  <c r="J294"/>
  <c r="J632"/>
  <c r="BK366"/>
  <c r="BK173"/>
  <c r="J419"/>
  <c r="J467"/>
  <c r="J335"/>
  <c r="BK133"/>
  <c r="BK702"/>
  <c r="J564"/>
  <c r="BK208"/>
  <c r="BK655"/>
  <c r="J668"/>
  <c r="BK389"/>
  <c r="BK610"/>
  <c r="BK178"/>
  <c r="BK407"/>
  <c r="BK560"/>
  <c r="BK506"/>
  <c r="BK539"/>
  <c r="J286"/>
  <c r="BK363"/>
  <c r="J574"/>
  <c i="5" r="J226"/>
  <c r="BK206"/>
  <c r="J270"/>
  <c r="J178"/>
  <c r="J166"/>
  <c r="BK218"/>
  <c r="BK150"/>
  <c r="BK274"/>
  <c r="BK182"/>
  <c r="J218"/>
  <c r="J160"/>
  <c i="6" r="BK744"/>
  <c r="J606"/>
  <c r="J434"/>
  <c r="BK161"/>
  <c r="BK671"/>
  <c r="J485"/>
  <c r="BK391"/>
  <c r="J536"/>
  <c r="J379"/>
  <c r="BK304"/>
  <c r="BK239"/>
  <c r="J760"/>
  <c r="J631"/>
  <c r="J448"/>
  <c r="BK944"/>
  <c r="J422"/>
  <c r="J808"/>
  <c r="BK691"/>
  <c r="BK135"/>
  <c r="BK862"/>
  <c r="BK675"/>
  <c r="J1143"/>
  <c r="J990"/>
  <c r="J702"/>
  <c r="J472"/>
  <c r="J225"/>
  <c r="J1130"/>
  <c r="J1012"/>
  <c r="J969"/>
  <c r="J908"/>
  <c r="BK726"/>
  <c r="J331"/>
  <c r="BK1135"/>
  <c r="J1069"/>
  <c r="J1020"/>
  <c r="BK983"/>
  <c r="J718"/>
  <c r="J526"/>
  <c r="J202"/>
  <c r="J1156"/>
  <c r="BK1062"/>
  <c r="J876"/>
  <c r="J783"/>
  <c r="BK409"/>
  <c r="J1108"/>
  <c r="J889"/>
  <c r="BK639"/>
  <c r="J336"/>
  <c r="J917"/>
  <c r="BK779"/>
  <c r="BK463"/>
  <c r="J1043"/>
  <c r="BK1099"/>
  <c r="BK566"/>
  <c r="BK291"/>
  <c i="7" r="F35"/>
  <c i="1" r="BB100"/>
  <c i="8" r="BK169"/>
  <c i="9" r="F35"/>
  <c i="1" r="BB102"/>
  <c i="10" r="BK330"/>
  <c r="J356"/>
  <c r="J249"/>
  <c r="BK217"/>
  <c r="BK131"/>
  <c r="BK299"/>
  <c r="J154"/>
  <c r="BK318"/>
  <c r="BK170"/>
  <c i="2" r="BK127"/>
  <c r="F36"/>
  <c i="3" r="J270"/>
  <c r="J482"/>
  <c r="J218"/>
  <c r="BK241"/>
  <c r="J376"/>
  <c r="BK179"/>
  <c r="J183"/>
  <c r="BK351"/>
  <c r="J443"/>
  <c r="J303"/>
  <c r="BK298"/>
  <c r="J351"/>
  <c i="4" r="J393"/>
  <c r="J476"/>
  <c r="J437"/>
  <c r="BK282"/>
  <c r="BK197"/>
  <c r="BK356"/>
  <c r="BK674"/>
  <c r="J306"/>
  <c r="BK335"/>
  <c i="5" r="BK305"/>
  <c r="J131"/>
  <c r="J210"/>
  <c r="BK164"/>
  <c r="J293"/>
  <c r="J302"/>
  <c r="J311"/>
  <c r="BK202"/>
  <c r="BK302"/>
  <c r="J206"/>
  <c r="BK154"/>
  <c i="6" r="BK854"/>
  <c r="BK664"/>
  <c r="J615"/>
  <c r="J503"/>
  <c r="BK1035"/>
  <c r="BK791"/>
  <c r="J512"/>
  <c r="BK383"/>
  <c r="J507"/>
  <c r="BK441"/>
  <c r="J787"/>
  <c r="BK185"/>
  <c r="BK803"/>
  <c r="BK434"/>
  <c r="J1094"/>
  <c r="BK679"/>
  <c r="J1181"/>
  <c r="J1079"/>
  <c r="BK980"/>
  <c r="BK536"/>
  <c r="J370"/>
  <c r="BK1069"/>
  <c r="J935"/>
  <c r="J862"/>
  <c r="J634"/>
  <c r="BK1156"/>
  <c r="BK1047"/>
  <c r="BK952"/>
  <c r="J687"/>
  <c r="J383"/>
  <c r="J148"/>
  <c r="J1033"/>
  <c r="BK850"/>
  <c r="J748"/>
  <c r="J231"/>
  <c r="BK1058"/>
  <c r="J930"/>
  <c r="J1150"/>
  <c r="BK900"/>
  <c r="J1060"/>
  <c r="BK955"/>
  <c r="J871"/>
  <c r="BK581"/>
  <c r="BK222"/>
  <c i="7" r="F36"/>
  <c i="1" r="BC100"/>
  <c i="9" r="J121"/>
  <c i="10" r="J342"/>
  <c r="J290"/>
  <c r="J217"/>
  <c r="BK261"/>
  <c r="BK235"/>
  <c r="J226"/>
  <c r="BK258"/>
  <c r="J165"/>
  <c r="J192"/>
  <c r="BK290"/>
  <c i="3" r="BK329"/>
  <c r="J202"/>
  <c r="BK294"/>
  <c r="J263"/>
  <c r="J194"/>
  <c r="J143"/>
  <c i="4" r="BK490"/>
  <c r="BK310"/>
  <c r="J644"/>
  <c r="BK597"/>
  <c r="BK314"/>
  <c r="J250"/>
  <c r="J163"/>
  <c r="J560"/>
  <c r="J237"/>
  <c r="BK463"/>
  <c r="BK424"/>
  <c r="BK286"/>
  <c r="BK323"/>
  <c r="J689"/>
  <c r="J459"/>
  <c r="J346"/>
  <c r="J702"/>
  <c r="J510"/>
  <c r="J580"/>
  <c r="J400"/>
  <c r="BK221"/>
  <c r="BK517"/>
  <c r="BK306"/>
  <c r="BK605"/>
  <c r="BK269"/>
  <c r="BK617"/>
  <c r="J527"/>
  <c r="BK216"/>
  <c r="J617"/>
  <c r="BK302"/>
  <c r="BK494"/>
  <c r="J282"/>
  <c r="BK168"/>
  <c i="5" r="BK238"/>
  <c r="BK174"/>
  <c r="BK141"/>
  <c r="BK222"/>
  <c r="J190"/>
  <c r="J284"/>
  <c r="J126"/>
  <c r="BK311"/>
  <c r="BK131"/>
  <c r="BK293"/>
  <c r="J246"/>
  <c r="J242"/>
  <c r="J170"/>
  <c i="6" r="BK829"/>
  <c r="BK631"/>
  <c r="BK592"/>
  <c r="BK414"/>
  <c r="BK935"/>
  <c r="J623"/>
  <c r="BK499"/>
  <c r="BK387"/>
  <c r="BK526"/>
  <c r="J161"/>
  <c r="BK811"/>
  <c r="BK634"/>
  <c r="J816"/>
  <c r="J463"/>
  <c r="J1119"/>
  <c r="BK1022"/>
  <c r="J955"/>
  <c r="BK683"/>
  <c r="BK559"/>
  <c r="BK180"/>
  <c r="J1135"/>
  <c r="J959"/>
  <c r="J752"/>
  <c r="J451"/>
  <c r="J1003"/>
  <c r="BK926"/>
  <c r="J490"/>
  <c r="J193"/>
  <c r="BK889"/>
  <c r="J479"/>
  <c r="J973"/>
  <c r="J1058"/>
  <c r="J459"/>
  <c i="7" r="J121"/>
  <c i="8" r="BK127"/>
  <c r="J158"/>
  <c r="J140"/>
  <c i="10" r="BK361"/>
  <c r="J348"/>
  <c r="BK207"/>
  <c r="BK313"/>
  <c r="J235"/>
  <c r="BK356"/>
  <c r="BK188"/>
  <c r="BK192"/>
  <c i="2" r="J34"/>
  <c i="3" r="BK263"/>
  <c r="BK397"/>
  <c r="BK218"/>
  <c r="BK472"/>
  <c r="BK257"/>
  <c r="J363"/>
  <c r="J424"/>
  <c r="BK163"/>
  <c r="BK286"/>
  <c r="BK228"/>
  <c r="BK237"/>
  <c r="BK168"/>
  <c i="4" r="J506"/>
  <c r="J363"/>
  <c r="BK138"/>
  <c r="BK632"/>
  <c r="J517"/>
  <c r="BK277"/>
  <c r="BK622"/>
  <c r="J310"/>
  <c r="BK429"/>
  <c r="BK294"/>
  <c r="J415"/>
  <c r="J588"/>
  <c r="BK350"/>
  <c r="J659"/>
  <c r="J323"/>
  <c r="BK449"/>
  <c r="J193"/>
  <c r="J463"/>
  <c r="BK254"/>
  <c r="J684"/>
  <c r="J350"/>
  <c r="J539"/>
  <c r="J484"/>
  <c r="J158"/>
  <c r="J487"/>
  <c r="BK521"/>
  <c r="J277"/>
  <c r="J514"/>
  <c i="5" r="BK234"/>
  <c r="J250"/>
  <c r="J281"/>
  <c r="BK287"/>
  <c r="BK136"/>
  <c r="J146"/>
  <c r="BK250"/>
  <c r="J266"/>
  <c r="J174"/>
  <c r="J158"/>
  <c i="6" r="J284"/>
  <c r="J1041"/>
  <c r="J900"/>
  <c r="BK451"/>
  <c r="J326"/>
  <c r="BK307"/>
  <c r="BK264"/>
  <c r="J222"/>
  <c r="BK1039"/>
  <c r="J921"/>
  <c r="J841"/>
  <c r="BK821"/>
  <c r="J768"/>
  <c r="BK740"/>
  <c r="J729"/>
  <c r="J722"/>
  <c r="BK710"/>
  <c r="J660"/>
  <c r="J577"/>
  <c r="BK459"/>
  <c r="J375"/>
  <c r="J294"/>
  <c r="BK166"/>
  <c r="J647"/>
  <c r="BK546"/>
  <c r="J499"/>
  <c r="BK962"/>
  <c r="BK748"/>
  <c r="J829"/>
  <c r="J652"/>
  <c r="BK1190"/>
  <c r="J791"/>
  <c r="BK553"/>
  <c r="BK1150"/>
  <c r="J1035"/>
  <c r="BK706"/>
  <c r="J531"/>
  <c r="J363"/>
  <c r="J185"/>
  <c r="BK1045"/>
  <c r="BK947"/>
  <c r="J837"/>
  <c r="BK687"/>
  <c r="BK336"/>
  <c r="BK1130"/>
  <c r="BK1060"/>
  <c r="BK998"/>
  <c r="BK768"/>
  <c r="BK597"/>
  <c r="BK375"/>
  <c r="J1175"/>
  <c r="BK1108"/>
  <c r="BK894"/>
  <c r="BK787"/>
  <c r="BK343"/>
  <c r="BK148"/>
  <c r="BK976"/>
  <c r="J566"/>
  <c r="BK276"/>
  <c r="BK908"/>
  <c r="BK235"/>
  <c r="BK969"/>
  <c r="BK1053"/>
  <c r="BK606"/>
  <c r="BK294"/>
  <c i="7" r="BK121"/>
  <c i="8" r="J169"/>
  <c r="J123"/>
  <c r="BK152"/>
  <c r="J152"/>
  <c i="9" r="F37"/>
  <c i="1" r="BD102"/>
  <c i="10" r="J241"/>
  <c r="J188"/>
  <c r="BK324"/>
  <c r="BK264"/>
  <c r="BK336"/>
  <c r="BK154"/>
  <c r="J150"/>
  <c r="BK160"/>
  <c i="2" r="BK121"/>
  <c i="3" r="BK437"/>
  <c r="J346"/>
  <c r="BK207"/>
  <c r="J381"/>
  <c r="BK202"/>
  <c r="BK154"/>
  <c r="J386"/>
  <c r="BK211"/>
  <c r="J464"/>
  <c r="BK274"/>
  <c r="BK356"/>
  <c r="J257"/>
  <c r="BK433"/>
  <c r="J207"/>
  <c r="BK332"/>
  <c r="BK138"/>
  <c r="J241"/>
  <c r="J286"/>
  <c r="J319"/>
  <c i="4" r="J429"/>
  <c r="BK588"/>
  <c r="J254"/>
  <c r="J502"/>
  <c r="J178"/>
  <c r="J314"/>
  <c r="J225"/>
  <c r="BK514"/>
  <c r="J696"/>
  <c r="J664"/>
  <c r="BK326"/>
  <c r="BK419"/>
  <c r="J569"/>
  <c r="J494"/>
  <c r="BK569"/>
  <c r="BK644"/>
  <c r="J273"/>
  <c r="BK484"/>
  <c i="5" r="BK298"/>
  <c r="J121"/>
  <c r="J298"/>
  <c r="J141"/>
  <c r="J274"/>
  <c r="J136"/>
  <c r="J234"/>
  <c r="BK266"/>
  <c r="J287"/>
  <c i="6" r="BK1031"/>
  <c r="BK623"/>
  <c r="J206"/>
  <c r="BK940"/>
  <c r="J610"/>
  <c r="J626"/>
  <c r="J1024"/>
  <c r="BK973"/>
  <c r="BK171"/>
  <c r="BK775"/>
  <c r="BK1168"/>
  <c r="BK610"/>
  <c r="J307"/>
  <c r="BK1140"/>
  <c r="J966"/>
  <c r="BK867"/>
  <c r="BK668"/>
  <c r="BK1175"/>
  <c r="BK1064"/>
  <c r="BK913"/>
  <c r="BK589"/>
  <c r="J312"/>
  <c r="BK1143"/>
  <c r="J1047"/>
  <c r="BK825"/>
  <c r="BK736"/>
  <c r="BK1113"/>
  <c r="BK876"/>
  <c r="J235"/>
  <c r="J894"/>
  <c r="BK507"/>
  <c r="BK1079"/>
  <c r="J962"/>
  <c r="BK722"/>
  <c r="BK512"/>
  <c r="BK211"/>
  <c i="8" r="J165"/>
  <c r="BK131"/>
  <c r="BK158"/>
  <c r="J127"/>
  <c r="BK140"/>
  <c i="9" r="F36"/>
  <c i="1" r="BC102"/>
  <c i="10" r="J279"/>
  <c r="J136"/>
  <c r="BK304"/>
  <c r="J304"/>
  <c r="J284"/>
  <c r="BK241"/>
  <c i="2" r="J121"/>
  <c r="J127"/>
  <c i="3" r="J417"/>
  <c r="J368"/>
  <c r="J173"/>
  <c r="BK307"/>
  <c r="J228"/>
  <c r="BK406"/>
  <c r="J223"/>
  <c r="J282"/>
  <c r="BK456"/>
  <c r="J245"/>
  <c r="BK303"/>
  <c r="J154"/>
  <c r="J254"/>
  <c r="J211"/>
  <c r="J337"/>
  <c i="4" r="J442"/>
  <c r="BK400"/>
  <c r="BK225"/>
  <c r="J356"/>
  <c r="BK433"/>
  <c r="BK374"/>
  <c r="J454"/>
  <c r="J521"/>
  <c r="BK564"/>
  <c r="J202"/>
  <c r="J173"/>
  <c r="BK250"/>
  <c r="BK510"/>
  <c r="J145"/>
  <c r="BK476"/>
  <c r="BK415"/>
  <c r="J151"/>
  <c r="J208"/>
  <c i="5" r="BK290"/>
  <c r="BK190"/>
  <c r="J182"/>
  <c r="J164"/>
  <c r="BK226"/>
  <c r="BK121"/>
  <c r="BK284"/>
  <c r="BK178"/>
  <c i="6" r="J1039"/>
  <c r="J639"/>
  <c r="J297"/>
  <c r="BK1008"/>
  <c r="BK531"/>
  <c r="BK318"/>
  <c r="BK1033"/>
  <c r="BK752"/>
  <c r="J821"/>
  <c r="BK297"/>
  <c r="BK771"/>
  <c r="BK404"/>
  <c r="J1113"/>
  <c r="BK756"/>
  <c r="BK485"/>
  <c r="J180"/>
  <c i="1" r="AS94"/>
  <c i="3" r="J138"/>
  <c r="J278"/>
  <c r="J428"/>
  <c r="BK223"/>
  <c r="J237"/>
  <c r="BK278"/>
  <c r="BK464"/>
  <c r="BK147"/>
  <c r="J397"/>
  <c r="BK194"/>
  <c r="J307"/>
  <c r="J250"/>
  <c r="J266"/>
  <c r="J324"/>
  <c i="4" r="BK548"/>
  <c r="J655"/>
  <c r="J378"/>
  <c r="BK232"/>
  <c r="J133"/>
  <c r="J183"/>
  <c r="J407"/>
  <c r="BK527"/>
  <c r="J597"/>
  <c r="J449"/>
  <c r="BK664"/>
  <c r="BK502"/>
  <c r="BK454"/>
  <c r="J232"/>
  <c r="BK467"/>
  <c r="J168"/>
  <c r="J338"/>
  <c r="J529"/>
  <c r="BK370"/>
  <c r="BK689"/>
  <c r="BK193"/>
  <c r="J302"/>
  <c r="J258"/>
  <c r="J374"/>
  <c i="5" r="BK230"/>
  <c r="BK246"/>
  <c r="BK214"/>
  <c r="J202"/>
  <c r="BK186"/>
  <c r="J254"/>
  <c r="J194"/>
  <c r="J198"/>
  <c r="BK198"/>
  <c r="BK281"/>
  <c r="BK254"/>
  <c r="J222"/>
  <c i="6" r="J1022"/>
  <c r="J733"/>
  <c r="BK577"/>
  <c r="J404"/>
  <c r="BK1010"/>
  <c r="BK699"/>
  <c r="BK572"/>
  <c r="BK397"/>
  <c r="BK516"/>
  <c r="BK490"/>
  <c r="BK966"/>
  <c r="BK816"/>
  <c r="J367"/>
  <c r="J744"/>
  <c r="J409"/>
  <c r="BK1181"/>
  <c r="BK702"/>
  <c r="J1190"/>
  <c r="J1045"/>
  <c r="BK845"/>
  <c r="BK656"/>
  <c r="BK479"/>
  <c r="BK243"/>
  <c r="J1062"/>
  <c r="J987"/>
  <c r="BK930"/>
  <c r="BK760"/>
  <c r="BK467"/>
  <c r="J1168"/>
  <c r="J1053"/>
  <c r="BK994"/>
  <c r="J764"/>
  <c r="J391"/>
  <c r="BK284"/>
  <c r="BK1119"/>
  <c r="J944"/>
  <c r="J740"/>
  <c r="J156"/>
  <c r="J998"/>
  <c r="BK871"/>
  <c r="J940"/>
  <c r="J736"/>
  <c r="J1051"/>
  <c r="BK1104"/>
  <c r="BK647"/>
  <c r="BK215"/>
  <c i="7" r="F37"/>
  <c i="1" r="BD100"/>
  <c i="8" r="BK123"/>
  <c i="9" r="J34"/>
  <c i="1" r="AW102"/>
  <c i="10" r="J313"/>
  <c r="BK294"/>
  <c r="J258"/>
  <c r="J170"/>
  <c r="J131"/>
  <c r="J160"/>
  <c i="3" l="1" r="BK262"/>
  <c r="J262"/>
  <c r="J100"/>
  <c r="P396"/>
  <c i="4" r="P355"/>
  <c r="R621"/>
  <c i="8" r="R151"/>
  <c i="3" r="R132"/>
  <c r="BK331"/>
  <c r="J331"/>
  <c r="J102"/>
  <c r="T432"/>
  <c i="4" r="R489"/>
  <c r="P663"/>
  <c i="6" r="P134"/>
  <c i="8" r="T122"/>
  <c i="3" r="BK132"/>
  <c r="J132"/>
  <c r="J98"/>
  <c r="BK249"/>
  <c r="J249"/>
  <c r="J99"/>
  <c r="T249"/>
  <c r="BK396"/>
  <c r="J396"/>
  <c r="J103"/>
  <c i="4" r="T489"/>
  <c r="R663"/>
  <c i="6" r="T134"/>
  <c r="R478"/>
  <c r="R1112"/>
  <c r="BK1139"/>
  <c r="BK1138"/>
  <c r="J1138"/>
  <c r="J108"/>
  <c i="8" r="BK151"/>
  <c r="J151"/>
  <c r="J100"/>
  <c r="T151"/>
  <c i="6" r="R396"/>
  <c i="3" r="P132"/>
  <c r="R249"/>
  <c r="T396"/>
  <c r="P471"/>
  <c r="P441"/>
  <c i="4" r="BK132"/>
  <c r="J132"/>
  <c r="J98"/>
  <c r="P281"/>
  <c r="P313"/>
  <c r="P458"/>
  <c r="T683"/>
  <c r="T682"/>
  <c i="6" r="BK396"/>
  <c r="J396"/>
  <c r="J99"/>
  <c r="T478"/>
  <c r="R1068"/>
  <c r="P1149"/>
  <c r="P1148"/>
  <c i="2" r="BK120"/>
  <c r="BK119"/>
  <c r="BK118"/>
  <c r="J118"/>
  <c r="J96"/>
  <c i="3" r="R262"/>
  <c r="P432"/>
  <c i="4" r="T355"/>
  <c i="8" r="P122"/>
  <c i="2" r="P120"/>
  <c r="P119"/>
  <c r="P118"/>
  <c i="1" r="AU95"/>
  <c i="3" r="P331"/>
  <c i="4" r="R355"/>
  <c r="P621"/>
  <c r="T663"/>
  <c i="5" r="T120"/>
  <c r="T119"/>
  <c r="T118"/>
  <c i="6" r="BK571"/>
  <c r="J571"/>
  <c r="J104"/>
  <c r="BK1112"/>
  <c r="J1112"/>
  <c r="J106"/>
  <c r="P1139"/>
  <c r="P1138"/>
  <c i="2" r="R120"/>
  <c r="R119"/>
  <c r="R118"/>
  <c i="3" r="R331"/>
  <c i="4" r="BK489"/>
  <c r="J489"/>
  <c r="J103"/>
  <c r="BK663"/>
  <c r="J663"/>
  <c r="J105"/>
  <c i="6" r="T571"/>
  <c i="4" r="R132"/>
  <c r="BK313"/>
  <c r="J313"/>
  <c r="J100"/>
  <c r="R458"/>
  <c r="R683"/>
  <c r="R682"/>
  <c i="8" r="BK122"/>
  <c r="J122"/>
  <c r="J98"/>
  <c r="P151"/>
  <c i="6" r="R571"/>
  <c r="P1112"/>
  <c r="T1139"/>
  <c r="T1138"/>
  <c i="2" r="T120"/>
  <c r="T119"/>
  <c r="T118"/>
  <c i="3" r="T262"/>
  <c r="R432"/>
  <c i="4" r="P489"/>
  <c i="6" r="R134"/>
  <c r="BK478"/>
  <c r="J478"/>
  <c r="J101"/>
  <c r="BK1068"/>
  <c r="J1068"/>
  <c r="J105"/>
  <c r="BK1149"/>
  <c r="J1149"/>
  <c r="J111"/>
  <c i="3" r="T331"/>
  <c r="R471"/>
  <c r="R441"/>
  <c i="4" r="P132"/>
  <c r="P131"/>
  <c r="R281"/>
  <c r="T313"/>
  <c r="T621"/>
  <c i="5" r="R120"/>
  <c r="R119"/>
  <c r="R118"/>
  <c i="6" r="BK134"/>
  <c r="J134"/>
  <c r="J98"/>
  <c r="T396"/>
  <c r="P1068"/>
  <c r="R1149"/>
  <c r="R1148"/>
  <c i="10" r="BK130"/>
  <c r="J130"/>
  <c r="J98"/>
  <c i="3" r="P262"/>
  <c r="BK432"/>
  <c r="J432"/>
  <c r="J104"/>
  <c r="T471"/>
  <c r="T441"/>
  <c i="4" r="BK281"/>
  <c r="J281"/>
  <c r="J99"/>
  <c r="R313"/>
  <c r="T458"/>
  <c r="BK683"/>
  <c r="J683"/>
  <c r="J109"/>
  <c i="5" r="BK120"/>
  <c r="J120"/>
  <c r="J98"/>
  <c i="6" r="P396"/>
  <c r="P478"/>
  <c r="T1068"/>
  <c r="R1139"/>
  <c r="R1138"/>
  <c i="10" r="BK196"/>
  <c r="J196"/>
  <c r="J99"/>
  <c r="T130"/>
  <c r="T196"/>
  <c r="T240"/>
  <c r="P278"/>
  <c r="P303"/>
  <c r="T303"/>
  <c i="4" r="BK355"/>
  <c r="J355"/>
  <c r="J101"/>
  <c r="BK621"/>
  <c r="J621"/>
  <c r="J104"/>
  <c i="6" r="P571"/>
  <c r="T1112"/>
  <c r="T1149"/>
  <c r="T1148"/>
  <c i="8" r="R122"/>
  <c r="R121"/>
  <c r="R120"/>
  <c i="10" r="P130"/>
  <c r="P196"/>
  <c r="BK240"/>
  <c r="J240"/>
  <c r="J100"/>
  <c r="R240"/>
  <c r="R278"/>
  <c r="BK303"/>
  <c r="J303"/>
  <c r="J105"/>
  <c r="P317"/>
  <c i="3" r="T132"/>
  <c r="T131"/>
  <c r="P249"/>
  <c r="R396"/>
  <c r="BK471"/>
  <c r="J471"/>
  <c r="J109"/>
  <c i="4" r="T132"/>
  <c r="T131"/>
  <c r="T130"/>
  <c r="T281"/>
  <c r="BK458"/>
  <c r="J458"/>
  <c r="J102"/>
  <c r="P683"/>
  <c r="P682"/>
  <c i="5" r="P120"/>
  <c r="P119"/>
  <c r="P118"/>
  <c i="1" r="AU98"/>
  <c i="10" r="R130"/>
  <c r="R129"/>
  <c r="R196"/>
  <c r="P240"/>
  <c r="BK278"/>
  <c r="J278"/>
  <c r="J102"/>
  <c r="T278"/>
  <c r="R303"/>
  <c r="BK317"/>
  <c r="J317"/>
  <c r="J106"/>
  <c r="R317"/>
  <c r="T317"/>
  <c r="BK355"/>
  <c r="J355"/>
  <c r="J108"/>
  <c r="P355"/>
  <c r="P354"/>
  <c r="R355"/>
  <c r="R354"/>
  <c r="T355"/>
  <c r="T354"/>
  <c i="3" r="BK463"/>
  <c r="J463"/>
  <c r="J108"/>
  <c i="6" r="BK1180"/>
  <c r="J1180"/>
  <c r="J112"/>
  <c i="9" r="BK120"/>
  <c r="J120"/>
  <c r="J98"/>
  <c i="4" r="BK707"/>
  <c r="J707"/>
  <c r="J110"/>
  <c i="3" r="BK442"/>
  <c r="BK488"/>
  <c r="J488"/>
  <c r="J110"/>
  <c i="4" r="BK673"/>
  <c r="BK672"/>
  <c r="J672"/>
  <c r="J106"/>
  <c i="6" r="BK471"/>
  <c r="J471"/>
  <c r="J100"/>
  <c r="BK558"/>
  <c r="J558"/>
  <c r="J102"/>
  <c r="BK1134"/>
  <c r="J1134"/>
  <c r="J107"/>
  <c i="3" r="BK328"/>
  <c r="J328"/>
  <c r="J101"/>
  <c r="BK455"/>
  <c r="J455"/>
  <c r="J107"/>
  <c i="6" r="BK565"/>
  <c r="J565"/>
  <c r="J103"/>
  <c i="8" r="BK144"/>
  <c r="J144"/>
  <c r="J99"/>
  <c i="10" r="BK298"/>
  <c r="J298"/>
  <c r="J103"/>
  <c i="7" r="BK120"/>
  <c r="J120"/>
  <c r="J98"/>
  <c i="10" r="BK257"/>
  <c r="J257"/>
  <c r="J101"/>
  <c r="J122"/>
  <c r="BE131"/>
  <c r="BE145"/>
  <c r="BE249"/>
  <c r="F124"/>
  <c r="BE261"/>
  <c r="BE290"/>
  <c r="BE165"/>
  <c r="BE174"/>
  <c r="BE268"/>
  <c r="F92"/>
  <c r="BE258"/>
  <c r="J92"/>
  <c r="BE226"/>
  <c r="BE170"/>
  <c r="BE279"/>
  <c r="BE160"/>
  <c r="BE241"/>
  <c r="BE299"/>
  <c r="BE324"/>
  <c r="BE235"/>
  <c r="BE286"/>
  <c r="BE313"/>
  <c r="E85"/>
  <c r="BE217"/>
  <c r="BE294"/>
  <c r="BE188"/>
  <c r="BE197"/>
  <c r="BE284"/>
  <c r="BE136"/>
  <c r="BE184"/>
  <c r="BE264"/>
  <c r="BE304"/>
  <c i="9" r="BK119"/>
  <c r="J119"/>
  <c r="J97"/>
  <c i="10" r="BE154"/>
  <c r="BE192"/>
  <c r="BE150"/>
  <c r="BE318"/>
  <c r="BE361"/>
  <c r="BE207"/>
  <c r="BE336"/>
  <c r="BE342"/>
  <c r="BE330"/>
  <c r="BE348"/>
  <c r="BE356"/>
  <c i="9" r="F91"/>
  <c r="J92"/>
  <c r="J112"/>
  <c r="BE121"/>
  <c r="F115"/>
  <c i="8" r="BK121"/>
  <c r="J121"/>
  <c r="J97"/>
  <c i="9" r="E85"/>
  <c i="8" r="F116"/>
  <c r="F117"/>
  <c r="BE131"/>
  <c r="BE158"/>
  <c r="J117"/>
  <c r="BE152"/>
  <c r="E110"/>
  <c i="7" r="BK119"/>
  <c r="BK118"/>
  <c r="J118"/>
  <c i="8" r="BE123"/>
  <c r="BE140"/>
  <c r="BE165"/>
  <c r="J89"/>
  <c r="BE127"/>
  <c r="BE145"/>
  <c r="BE169"/>
  <c i="6" r="J1139"/>
  <c r="J109"/>
  <c r="BK133"/>
  <c r="J133"/>
  <c r="J97"/>
  <c i="7" r="J112"/>
  <c r="J92"/>
  <c r="BE121"/>
  <c i="6" r="BK1148"/>
  <c r="J1148"/>
  <c r="J110"/>
  <c i="7" r="E85"/>
  <c r="F92"/>
  <c r="F91"/>
  <c i="6" r="J129"/>
  <c r="BE225"/>
  <c r="BE297"/>
  <c r="BE592"/>
  <c r="BE610"/>
  <c r="BE631"/>
  <c r="BE683"/>
  <c r="BE691"/>
  <c r="BE726"/>
  <c r="BE1060"/>
  <c r="BE1064"/>
  <c r="BE1069"/>
  <c r="BE1012"/>
  <c r="BE1047"/>
  <c r="BE1053"/>
  <c r="BE1058"/>
  <c r="F92"/>
  <c r="BE193"/>
  <c r="BE228"/>
  <c r="BE387"/>
  <c r="BE441"/>
  <c r="BE467"/>
  <c r="BE485"/>
  <c r="BE702"/>
  <c r="BE744"/>
  <c r="BE752"/>
  <c r="BE768"/>
  <c r="BE783"/>
  <c r="BE837"/>
  <c r="BE976"/>
  <c r="BE1168"/>
  <c r="BE171"/>
  <c r="BE202"/>
  <c r="BE239"/>
  <c r="BE343"/>
  <c r="BE472"/>
  <c r="BE553"/>
  <c r="BE618"/>
  <c r="BE623"/>
  <c r="BE664"/>
  <c r="BE710"/>
  <c r="BE894"/>
  <c r="BE1008"/>
  <c r="BE1024"/>
  <c r="BE1035"/>
  <c r="BE1119"/>
  <c r="E85"/>
  <c r="J126"/>
  <c r="BE370"/>
  <c r="BE434"/>
  <c r="BE490"/>
  <c r="BE584"/>
  <c r="BE601"/>
  <c r="BE760"/>
  <c r="BE829"/>
  <c r="BE885"/>
  <c r="BE913"/>
  <c r="BE962"/>
  <c r="BE1043"/>
  <c r="BE1089"/>
  <c r="BE1104"/>
  <c r="BE1113"/>
  <c r="BE1130"/>
  <c r="BE1135"/>
  <c r="F128"/>
  <c r="BE495"/>
  <c r="BE572"/>
  <c r="BE626"/>
  <c r="BE660"/>
  <c r="BE740"/>
  <c r="BE825"/>
  <c r="BE854"/>
  <c r="BE867"/>
  <c r="BE889"/>
  <c r="BE926"/>
  <c r="BE935"/>
  <c r="BE944"/>
  <c r="BE969"/>
  <c r="BE1003"/>
  <c r="BE1033"/>
  <c r="BE1039"/>
  <c r="BE1049"/>
  <c r="BE1062"/>
  <c r="BE1108"/>
  <c r="BE1126"/>
  <c r="BE1143"/>
  <c r="BE1161"/>
  <c i="5" r="BK119"/>
  <c r="J119"/>
  <c r="J97"/>
  <c i="6" r="BE135"/>
  <c r="BE257"/>
  <c r="BE294"/>
  <c r="BE318"/>
  <c r="BE379"/>
  <c r="BE414"/>
  <c r="BE451"/>
  <c r="BE479"/>
  <c r="BE507"/>
  <c r="BE656"/>
  <c r="BE699"/>
  <c r="BE718"/>
  <c r="BE729"/>
  <c r="BE733"/>
  <c r="BE799"/>
  <c r="BE845"/>
  <c r="BE921"/>
  <c r="BE940"/>
  <c r="BE1041"/>
  <c r="BE1066"/>
  <c r="BE1094"/>
  <c r="BE1099"/>
  <c r="BE1181"/>
  <c r="BE1190"/>
  <c r="BE140"/>
  <c r="BE499"/>
  <c r="BE512"/>
  <c r="BE634"/>
  <c r="BE714"/>
  <c r="BE771"/>
  <c r="BE955"/>
  <c r="BE966"/>
  <c r="BE983"/>
  <c r="BE994"/>
  <c r="BE1010"/>
  <c r="BE1022"/>
  <c r="BE1051"/>
  <c r="BE1140"/>
  <c r="BE1175"/>
  <c r="BE291"/>
  <c r="BE363"/>
  <c r="BE459"/>
  <c r="BE642"/>
  <c r="BE668"/>
  <c r="BE687"/>
  <c r="BE764"/>
  <c r="BE795"/>
  <c r="BE803"/>
  <c r="BE808"/>
  <c r="BE871"/>
  <c r="BE959"/>
  <c r="BE980"/>
  <c r="BE998"/>
  <c r="BE1045"/>
  <c r="BE1079"/>
  <c r="BE1150"/>
  <c r="BE1156"/>
  <c r="BE180"/>
  <c r="BE215"/>
  <c r="BE304"/>
  <c r="BE312"/>
  <c r="BE422"/>
  <c r="BE503"/>
  <c r="BE516"/>
  <c r="BE531"/>
  <c r="BE546"/>
  <c r="BE581"/>
  <c r="BE679"/>
  <c r="BE706"/>
  <c r="BE787"/>
  <c r="BE816"/>
  <c r="BE850"/>
  <c r="BE156"/>
  <c r="BE264"/>
  <c r="BE375"/>
  <c r="BE397"/>
  <c r="BE430"/>
  <c r="BE463"/>
  <c r="BE639"/>
  <c r="BE722"/>
  <c r="BE736"/>
  <c r="BE756"/>
  <c r="BE791"/>
  <c r="BE858"/>
  <c r="BE876"/>
  <c r="BE947"/>
  <c r="BE990"/>
  <c r="BE1020"/>
  <c r="BE166"/>
  <c r="BE235"/>
  <c r="BE336"/>
  <c r="BE367"/>
  <c r="BE566"/>
  <c r="BE748"/>
  <c r="BE775"/>
  <c r="BE148"/>
  <c r="BE251"/>
  <c r="BE284"/>
  <c r="BE307"/>
  <c r="BE383"/>
  <c r="BE409"/>
  <c r="BE448"/>
  <c r="BE526"/>
  <c r="BE589"/>
  <c r="BE652"/>
  <c r="BE671"/>
  <c r="BE695"/>
  <c r="BE833"/>
  <c r="BE908"/>
  <c r="BE1031"/>
  <c r="BE161"/>
  <c r="BE185"/>
  <c r="BE247"/>
  <c r="BE331"/>
  <c r="BE404"/>
  <c r="BE606"/>
  <c r="BE615"/>
  <c r="BE1037"/>
  <c r="BE206"/>
  <c r="BE222"/>
  <c r="BE231"/>
  <c r="BE326"/>
  <c r="BE536"/>
  <c r="BE577"/>
  <c r="BE675"/>
  <c r="BE821"/>
  <c r="BE841"/>
  <c r="BE904"/>
  <c r="BE952"/>
  <c r="BE973"/>
  <c r="BE987"/>
  <c r="BE211"/>
  <c r="BE243"/>
  <c r="BE276"/>
  <c r="BE391"/>
  <c r="BE559"/>
  <c r="BE597"/>
  <c r="BE647"/>
  <c r="BE779"/>
  <c r="BE811"/>
  <c r="BE862"/>
  <c r="BE900"/>
  <c r="BE917"/>
  <c r="BE930"/>
  <c i="5" r="BE121"/>
  <c r="BE146"/>
  <c r="BE166"/>
  <c r="BE194"/>
  <c r="BE198"/>
  <c i="4" r="BK131"/>
  <c r="J131"/>
  <c r="J97"/>
  <c r="J673"/>
  <c r="J107"/>
  <c i="5" r="J89"/>
  <c r="BE131"/>
  <c r="BE136"/>
  <c r="BE150"/>
  <c r="BE174"/>
  <c r="BE230"/>
  <c r="BE254"/>
  <c r="BE266"/>
  <c r="BE210"/>
  <c r="BE160"/>
  <c r="BE246"/>
  <c r="BE258"/>
  <c r="BE287"/>
  <c r="BE158"/>
  <c r="BE141"/>
  <c r="BE190"/>
  <c r="BE238"/>
  <c r="BE281"/>
  <c r="BE305"/>
  <c r="BE126"/>
  <c r="BE206"/>
  <c r="BE218"/>
  <c r="BE270"/>
  <c r="BE284"/>
  <c i="4" r="BK682"/>
  <c r="J682"/>
  <c r="J108"/>
  <c i="5" r="BE222"/>
  <c r="BE234"/>
  <c r="BE262"/>
  <c r="BE298"/>
  <c r="BE311"/>
  <c r="F92"/>
  <c r="BE170"/>
  <c r="BE278"/>
  <c r="E108"/>
  <c r="BE154"/>
  <c r="BE182"/>
  <c r="F114"/>
  <c r="BE178"/>
  <c r="BE214"/>
  <c r="BE226"/>
  <c r="BE250"/>
  <c r="BE274"/>
  <c r="BE293"/>
  <c r="J92"/>
  <c r="BE290"/>
  <c r="BE164"/>
  <c r="BE186"/>
  <c r="BE202"/>
  <c r="BE242"/>
  <c r="BE302"/>
  <c i="4" r="BE310"/>
  <c r="BE356"/>
  <c r="BE378"/>
  <c r="BE463"/>
  <c r="BE476"/>
  <c r="BE517"/>
  <c r="BE553"/>
  <c r="BE617"/>
  <c i="3" r="J442"/>
  <c r="J106"/>
  <c i="4" r="E85"/>
  <c r="BE138"/>
  <c r="BE158"/>
  <c r="BE173"/>
  <c r="BE197"/>
  <c r="BE216"/>
  <c r="BE232"/>
  <c r="BE286"/>
  <c r="BE326"/>
  <c r="BE374"/>
  <c r="BE419"/>
  <c r="BE454"/>
  <c r="BE487"/>
  <c r="BE506"/>
  <c r="BE539"/>
  <c r="BE651"/>
  <c r="BE668"/>
  <c r="F91"/>
  <c r="J127"/>
  <c r="BE225"/>
  <c r="BE250"/>
  <c r="BE269"/>
  <c r="BE289"/>
  <c r="BE385"/>
  <c r="BE389"/>
  <c r="BE415"/>
  <c r="BE424"/>
  <c r="BE442"/>
  <c r="BE490"/>
  <c r="BE521"/>
  <c r="BE632"/>
  <c r="BE168"/>
  <c r="BE346"/>
  <c r="BE400"/>
  <c r="BE429"/>
  <c r="BE574"/>
  <c r="BE610"/>
  <c r="BE622"/>
  <c r="BE659"/>
  <c r="BE684"/>
  <c r="F92"/>
  <c r="BE183"/>
  <c r="BE237"/>
  <c r="BE306"/>
  <c r="BE314"/>
  <c r="BE335"/>
  <c r="BE514"/>
  <c r="BE560"/>
  <c r="BE588"/>
  <c r="BE696"/>
  <c r="BE338"/>
  <c r="BE527"/>
  <c r="BE534"/>
  <c r="BE548"/>
  <c r="BE655"/>
  <c r="BE258"/>
  <c r="BE350"/>
  <c r="BE433"/>
  <c r="BE502"/>
  <c r="BE543"/>
  <c r="BE597"/>
  <c r="BE702"/>
  <c r="BE221"/>
  <c r="BE366"/>
  <c r="BE525"/>
  <c r="BE689"/>
  <c r="BE708"/>
  <c r="BE363"/>
  <c r="BE674"/>
  <c r="BE273"/>
  <c r="BE294"/>
  <c r="BE342"/>
  <c r="BE145"/>
  <c r="BE254"/>
  <c r="BE323"/>
  <c r="BE393"/>
  <c r="BE449"/>
  <c r="BE133"/>
  <c r="BE151"/>
  <c r="BE193"/>
  <c r="BE480"/>
  <c r="BE564"/>
  <c r="BE644"/>
  <c r="J89"/>
  <c r="BE282"/>
  <c r="BE359"/>
  <c r="BE370"/>
  <c r="BE437"/>
  <c r="BE484"/>
  <c r="BE614"/>
  <c i="3" r="BK131"/>
  <c r="J131"/>
  <c r="J97"/>
  <c i="4" r="BE163"/>
  <c r="BE178"/>
  <c r="BE202"/>
  <c r="BE208"/>
  <c r="BE277"/>
  <c r="BE302"/>
  <c r="BE407"/>
  <c r="BE459"/>
  <c r="BE467"/>
  <c r="BE473"/>
  <c r="BE494"/>
  <c r="BE510"/>
  <c r="BE569"/>
  <c r="BE580"/>
  <c r="BE605"/>
  <c r="BE529"/>
  <c r="BE664"/>
  <c i="3" r="F91"/>
  <c r="BE211"/>
  <c r="BE241"/>
  <c r="BE337"/>
  <c i="2" r="J120"/>
  <c r="J98"/>
  <c i="3" r="BE163"/>
  <c r="J92"/>
  <c r="BE147"/>
  <c r="BE254"/>
  <c r="BE406"/>
  <c r="BE143"/>
  <c r="BE154"/>
  <c r="BE173"/>
  <c r="BE270"/>
  <c r="E85"/>
  <c r="BE274"/>
  <c r="BE294"/>
  <c r="BE356"/>
  <c r="BE376"/>
  <c r="BE245"/>
  <c r="BE303"/>
  <c r="BE312"/>
  <c r="BE386"/>
  <c r="J89"/>
  <c r="BE188"/>
  <c r="BE207"/>
  <c r="BE228"/>
  <c r="BE263"/>
  <c r="BE346"/>
  <c r="BE397"/>
  <c r="BE433"/>
  <c r="BE138"/>
  <c r="BE381"/>
  <c r="BE472"/>
  <c i="2" r="J119"/>
  <c r="J97"/>
  <c i="3" r="BE237"/>
  <c r="BE298"/>
  <c r="BE307"/>
  <c r="BE329"/>
  <c r="F92"/>
  <c r="BE179"/>
  <c r="BE202"/>
  <c r="BE223"/>
  <c r="BE286"/>
  <c r="BE290"/>
  <c r="BE363"/>
  <c r="BE266"/>
  <c r="BE319"/>
  <c r="BE351"/>
  <c r="BE424"/>
  <c r="BE133"/>
  <c r="BE194"/>
  <c r="BE342"/>
  <c r="BE368"/>
  <c r="BE417"/>
  <c r="BE437"/>
  <c r="BE482"/>
  <c r="BE489"/>
  <c r="BE250"/>
  <c r="BE282"/>
  <c r="BE324"/>
  <c r="BE332"/>
  <c r="BE428"/>
  <c r="BE168"/>
  <c r="BE218"/>
  <c r="BE232"/>
  <c r="BE257"/>
  <c r="BE158"/>
  <c r="BE183"/>
  <c r="BE278"/>
  <c r="BE443"/>
  <c r="BE456"/>
  <c r="BE464"/>
  <c i="1" r="BC95"/>
  <c i="2" r="BE132"/>
  <c r="E85"/>
  <c r="F91"/>
  <c r="J92"/>
  <c r="J112"/>
  <c r="BE127"/>
  <c i="1" r="AW95"/>
  <c i="2" r="BE121"/>
  <c r="F92"/>
  <c i="1" r="BA95"/>
  <c r="BB95"/>
  <c r="BD95"/>
  <c i="5" r="F36"/>
  <c i="1" r="BC98"/>
  <c i="6" r="F35"/>
  <c i="1" r="BB99"/>
  <c i="4" r="F36"/>
  <c i="1" r="BC97"/>
  <c i="4" r="J34"/>
  <c i="1" r="AW97"/>
  <c i="5" r="F37"/>
  <c i="1" r="BD98"/>
  <c i="7" r="J33"/>
  <c i="1" r="AV100"/>
  <c r="AT100"/>
  <c i="7" r="F34"/>
  <c i="1" r="BA100"/>
  <c i="8" r="J34"/>
  <c i="1" r="AW101"/>
  <c i="10" r="J34"/>
  <c i="1" r="AW103"/>
  <c i="3" r="F36"/>
  <c i="1" r="BC96"/>
  <c i="8" r="F36"/>
  <c i="1" r="BC101"/>
  <c i="10" r="F37"/>
  <c i="1" r="BD103"/>
  <c i="5" r="F34"/>
  <c i="1" r="BA98"/>
  <c i="6" r="J34"/>
  <c i="1" r="AW99"/>
  <c i="3" r="F35"/>
  <c i="1" r="BB96"/>
  <c i="8" r="F34"/>
  <c i="1" r="BA101"/>
  <c i="10" r="F34"/>
  <c i="1" r="BA103"/>
  <c i="4" r="F34"/>
  <c i="1" r="BA97"/>
  <c i="3" r="J34"/>
  <c i="1" r="AW96"/>
  <c i="7" r="J30"/>
  <c i="9" r="F34"/>
  <c i="1" r="BA102"/>
  <c i="9" r="J33"/>
  <c i="1" r="AV102"/>
  <c r="AT102"/>
  <c i="10" r="F35"/>
  <c i="1" r="BB103"/>
  <c i="6" r="F37"/>
  <c i="1" r="BD99"/>
  <c i="3" r="F37"/>
  <c i="1" r="BD96"/>
  <c i="8" r="F37"/>
  <c i="1" r="BD101"/>
  <c i="4" r="F37"/>
  <c i="1" r="BD97"/>
  <c i="2" r="J30"/>
  <c i="5" r="J34"/>
  <c i="1" r="AW98"/>
  <c i="6" r="F36"/>
  <c i="1" r="BC99"/>
  <c i="3" r="F34"/>
  <c i="1" r="BA96"/>
  <c i="8" r="F35"/>
  <c i="1" r="BB101"/>
  <c i="10" r="F36"/>
  <c i="1" r="BC103"/>
  <c i="4" r="F35"/>
  <c i="1" r="BB97"/>
  <c i="5" r="F35"/>
  <c i="1" r="BB98"/>
  <c i="6" r="F34"/>
  <c i="1" r="BA99"/>
  <c i="3" l="1" r="T130"/>
  <c i="10" r="T302"/>
  <c i="4" r="R131"/>
  <c r="R130"/>
  <c i="10" r="P129"/>
  <c r="R302"/>
  <c r="T129"/>
  <c r="T128"/>
  <c i="6" r="R133"/>
  <c r="R132"/>
  <c i="10" r="R128"/>
  <c i="8" r="P121"/>
  <c r="P120"/>
  <c i="1" r="AU101"/>
  <c i="3" r="P131"/>
  <c r="P130"/>
  <c i="1" r="AU96"/>
  <c i="10" r="P302"/>
  <c i="6" r="P133"/>
  <c r="P132"/>
  <c i="1" r="AU99"/>
  <c i="3" r="R131"/>
  <c r="R130"/>
  <c r="BK441"/>
  <c r="J441"/>
  <c r="J105"/>
  <c i="4" r="P130"/>
  <c i="1" r="AU97"/>
  <c i="6" r="T133"/>
  <c r="T132"/>
  <c i="8" r="T121"/>
  <c r="T120"/>
  <c i="10" r="BK129"/>
  <c r="J129"/>
  <c r="J97"/>
  <c r="BK302"/>
  <c r="J302"/>
  <c r="J104"/>
  <c r="BK354"/>
  <c r="J354"/>
  <c r="J107"/>
  <c i="9" r="BK118"/>
  <c r="J118"/>
  <c r="J96"/>
  <c i="8" r="BK120"/>
  <c r="J120"/>
  <c r="J96"/>
  <c i="1" r="AG100"/>
  <c r="AN100"/>
  <c i="7" r="J119"/>
  <c r="J97"/>
  <c r="J96"/>
  <c i="6" r="BK132"/>
  <c r="J132"/>
  <c r="J96"/>
  <c i="7" r="J39"/>
  <c i="5" r="BK118"/>
  <c r="J118"/>
  <c r="J96"/>
  <c i="4" r="BK130"/>
  <c r="J130"/>
  <c i="3" r="BK130"/>
  <c r="J130"/>
  <c i="1" r="AG95"/>
  <c i="2" r="F33"/>
  <c i="1" r="AZ95"/>
  <c i="6" r="J33"/>
  <c i="1" r="AV99"/>
  <c r="AT99"/>
  <c i="3" r="F33"/>
  <c i="1" r="AZ96"/>
  <c i="3" r="J33"/>
  <c i="1" r="AV96"/>
  <c r="AT96"/>
  <c i="2" r="J33"/>
  <c i="1" r="AV95"/>
  <c r="AT95"/>
  <c r="AN95"/>
  <c i="6" r="F33"/>
  <c i="1" r="AZ99"/>
  <c i="5" r="F33"/>
  <c i="1" r="AZ98"/>
  <c i="3" r="J30"/>
  <c i="1" r="AG96"/>
  <c i="4" r="J30"/>
  <c i="1" r="AG97"/>
  <c i="5" r="J33"/>
  <c i="1" r="AV98"/>
  <c r="AT98"/>
  <c i="4" r="F33"/>
  <c i="1" r="AZ97"/>
  <c i="4" r="J33"/>
  <c i="1" r="AV97"/>
  <c r="AT97"/>
  <c i="7" r="F33"/>
  <c i="1" r="AZ100"/>
  <c i="8" r="F33"/>
  <c i="1" r="AZ101"/>
  <c i="10" r="F33"/>
  <c i="1" r="AZ103"/>
  <c i="8" r="J33"/>
  <c i="1" r="AV101"/>
  <c r="AT101"/>
  <c r="BB94"/>
  <c r="W31"/>
  <c r="BC94"/>
  <c r="W32"/>
  <c i="9" r="F33"/>
  <c i="1" r="AZ102"/>
  <c r="BA94"/>
  <c r="W30"/>
  <c i="10" r="J33"/>
  <c i="1" r="AV103"/>
  <c r="AT103"/>
  <c r="BD94"/>
  <c r="W33"/>
  <c i="10" l="1" r="P128"/>
  <c i="1" r="AU103"/>
  <c i="10" r="BK128"/>
  <c r="J128"/>
  <c i="1" r="AN97"/>
  <c i="4" r="J96"/>
  <c i="1" r="AN96"/>
  <c i="3" r="J96"/>
  <c i="4" r="J39"/>
  <c i="3" r="J39"/>
  <c i="2" r="J39"/>
  <c i="1" r="AU94"/>
  <c i="6" r="J30"/>
  <c i="1" r="AG99"/>
  <c r="AN99"/>
  <c r="AX94"/>
  <c r="AW94"/>
  <c r="AK30"/>
  <c i="10" r="J30"/>
  <c i="1" r="AG103"/>
  <c r="AZ94"/>
  <c r="W29"/>
  <c i="5" r="J30"/>
  <c i="1" r="AG98"/>
  <c r="AN98"/>
  <c i="9" r="J30"/>
  <c i="1" r="AG102"/>
  <c r="AN102"/>
  <c r="AY94"/>
  <c i="8" r="J30"/>
  <c i="1" r="AG101"/>
  <c r="AN101"/>
  <c i="10" l="1" r="J39"/>
  <c r="J96"/>
  <c i="9" r="J39"/>
  <c i="8" r="J39"/>
  <c i="6" r="J39"/>
  <c i="5" r="J39"/>
  <c i="1" r="AN103"/>
  <c r="AG94"/>
  <c r="AK26"/>
  <c r="AV94"/>
  <c r="AK29"/>
  <c l="1" r="AK35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<sst xmlns="http://schemas.openxmlformats.org/spreadsheetml/2006/main">
  <si>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</si>
  <si>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</si>
  <si>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</si>
  <si>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</si>
  <si>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</si>
  <si>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{4892f668-a268-4099-b59b-6678c7b5feb9}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</si>
  <si>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</si>
  <si>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</si>
  <si>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</si>
  <si>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</si>
  <si>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</si>
  <si>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</si>
  <si>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</si>
  <si>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</si>
  <si>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20230502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</si>
  <si>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</si>
  <si>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</si>
  <si>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Tovačov, sídliště Zvolenov - revitalizace</t>
  </si>
  <si>
    <t>KSO:</t>
  </si>
  <si>
    <t>CC-CZ:</t>
  </si>
  <si>
    <t>Místo:</t>
  </si>
  <si>
    <t xml:space="preserve"> </t>
  </si>
  <si>
    <t>Datum:</t>
  </si>
  <si>
    <t>16. 5. 2023</t>
  </si>
  <si>
    <t>Zadavatel:</t>
  </si>
  <si>
    <t>IČ:</t>
  </si>
  <si>
    <t>DIČ:</t>
  </si>
  <si>
    <t>Uchazeč:</t>
  </si>
  <si>
    <t>Vyplň údaj</t>
  </si>
  <si>
    <t>Projektant:</t>
  </si>
  <si>
    <t>Ing. Petr Halouzka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</si>
  <si>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</si>
  <si>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</si>
  <si>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</si>
  <si>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</si>
  <si>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</si>
  <si>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</si>
  <si>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</si>
  <si>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</si>
  <si>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</si>
  <si>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</si>
  <si>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</si>
  <si>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</si>
  <si>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</si>
  <si>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</si>
  <si>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</si>
  <si>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</si>
  <si>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</si>
  <si>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</si>
  <si>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</si>
  <si>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</si>
  <si>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</si>
  <si>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</si>
  <si>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</si>
  <si>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</si>
  <si>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</si>
  <si>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</si>
  <si>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</si>
  <si>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</si>
  <si>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</si>
  <si>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</si>
  <si>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</si>
  <si>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</si>
  <si>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</si>
  <si>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</si>
  <si>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</si>
  <si>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</si>
  <si>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</si>
  <si>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</si>
  <si>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</si>
  <si>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</si>
  <si>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</si>
  <si>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</si>
  <si>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</si>
  <si>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</si>
  <si>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</si>
  <si>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</si>
  <si>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</si>
  <si>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</si>
  <si>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VRN</t>
  </si>
  <si>
    <t>Vedlejší rozpočtové náklady</t>
  </si>
  <si>
    <t>STA</t>
  </si>
  <si>
    <t>1</t>
  </si>
  <si>
    <t>{39a5120c-bb97-4704-8bb7-e6971ca31bcf}</t>
  </si>
  <si>
    <t>2</t>
  </si>
  <si>
    <t>IO-100.1</t>
  </si>
  <si>
    <t>Komunikace a zpevněné plochy - uznatelné náklady</t>
  </si>
  <si>
    <t>{e4279f23-b706-4048-b6d3-71544a9de13c}</t>
  </si>
  <si>
    <t>IO-100.2</t>
  </si>
  <si>
    <t>Komunikace a zpevněné plochy - neuznatelné náklady</t>
  </si>
  <si>
    <t>{3dc74004-10e0-43bc-a866-d101f0039e8d}</t>
  </si>
  <si>
    <t>IO-100.3</t>
  </si>
  <si>
    <t>Komunikace a zpevněné plochy - kácení a výsadby</t>
  </si>
  <si>
    <t>{56685ad5-5372-49a0-9b12-f62df4879ac6}</t>
  </si>
  <si>
    <t>IO-300.1, 301.1</t>
  </si>
  <si>
    <t>Odvodnění - dešťová kanalizace a dešťové kanalizační přípojky</t>
  </si>
  <si>
    <t>{daed2bef-ec80-4f13-bf98-993e156ff5f1}</t>
  </si>
  <si>
    <t>IO-300.2</t>
  </si>
  <si>
    <t>Odvodnění - dešťové kanalizace - elektro část</t>
  </si>
  <si>
    <t>{31eca6db-4462-47ad-86e6-62174c76d6d2}</t>
  </si>
  <si>
    <t>IO-300.3, 301.2</t>
  </si>
  <si>
    <t>Odvodnění - dešťová kanalizace a přípojky - provizorní oprava povrchu</t>
  </si>
  <si>
    <t>{127762fd-eab9-4468-9ba1-f19853b4fe59}</t>
  </si>
  <si>
    <t>IO-400</t>
  </si>
  <si>
    <t>Veřejné osvětlení, přeložka VO</t>
  </si>
  <si>
    <t>{fa0f2531-32de-4361-9d0b-18dd612929c8}</t>
  </si>
  <si>
    <t>IO-700</t>
  </si>
  <si>
    <t>Kontejnerová stání</t>
  </si>
  <si>
    <t>{48cee59f-7e4f-4a71-99be-3111f68ac35f}</t>
  </si>
  <si>
    <t>KRYCÍ LIST SOUPISU PRACÍ</t>
  </si>
  <si>
    <t>Objekt:</t>
  </si>
  <si>
    <t>VRN - Vedlejší rozpočtové náklady</t>
  </si>
  <si>
    <t>REKAPITULACE ČLENĚNÍ SOUPISU PRACÍ</t>
  </si>
  <si>
    <t>Kód dílu - Popis</t>
  </si>
  <si>
    <t>Cena celkem [CZK]</t>
  </si>
  <si>
    <t>Náklady ze soupisu prací</t>
  </si>
  <si>
    <t>-1</t>
  </si>
  <si>
    <t xml:space="preserve">    VRN1 - Průzkumné, geodetické a projektové 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</si>
  <si>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</si>
  <si>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</si>
  <si>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</si>
  <si>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</si>
  <si>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</si>
  <si>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</si>
  <si>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</si>
  <si>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</si>
  <si>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</si>
  <si>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</si>
  <si>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</si>
  <si>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</si>
  <si>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</si>
  <si>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5</t>
  </si>
  <si>
    <t>ROZPOCET</t>
  </si>
  <si>
    <t>VRN1</t>
  </si>
  <si>
    <t>Průzkumné, geodetické a projektové práce</t>
  </si>
  <si>
    <t>K</t>
  </si>
  <si>
    <t>011002000</t>
  </si>
  <si>
    <t>Průzkumné práce</t>
  </si>
  <si>
    <t>kpl</t>
  </si>
  <si>
    <t>CS ÚRS 2023 01</t>
  </si>
  <si>
    <t>1024</t>
  </si>
  <si>
    <t>-480470380</t>
  </si>
  <si>
    <t>PP</t>
  </si>
  <si>
    <t>Online PSC</t>
  </si>
  <si>
    <t>https://podminky.urs.cz/item/CS_URS_2023_01/011002000</t>
  </si>
  <si>
    <t>VV</t>
  </si>
  <si>
    <t>Provedení pasportizace stavu dotčených navazujících komunikací, objektů a nemovitostí sousedících bezprostředně se stavbou, včetně fotodokumentace,</t>
  </si>
  <si>
    <t>včetně předání pasportizace komunikace jejímu vlastníkovi (správci)</t>
  </si>
  <si>
    <t>011303000</t>
  </si>
  <si>
    <t>Archeologická činnost bez rozlišení</t>
  </si>
  <si>
    <t>-98688029</t>
  </si>
  <si>
    <t>https://podminky.urs.cz/item/CS_URS_2023_01/011303000</t>
  </si>
  <si>
    <t>archeologický průzkum</t>
  </si>
  <si>
    <t>3</t>
  </si>
  <si>
    <t>012103000</t>
  </si>
  <si>
    <t>Geodetické práce před výstavbou</t>
  </si>
  <si>
    <t>1317735555</t>
  </si>
  <si>
    <t>https://podminky.urs.cz/item/CS_URS_2023_01/012103000</t>
  </si>
  <si>
    <t>vytýčení stávajících inženýrských sítí</t>
  </si>
  <si>
    <t>asfalt</t>
  </si>
  <si>
    <t>m2</t>
  </si>
  <si>
    <t>2451,2</t>
  </si>
  <si>
    <t>bourání_asfalt</t>
  </si>
  <si>
    <t>2751,5</t>
  </si>
  <si>
    <t>bourání_beton</t>
  </si>
  <si>
    <t>1834,333</t>
  </si>
  <si>
    <t>bourání_dl</t>
  </si>
  <si>
    <t>452,7</t>
  </si>
  <si>
    <t>bourání_dl_veg</t>
  </si>
  <si>
    <t>35,2</t>
  </si>
  <si>
    <t>bourání_obrubníky</t>
  </si>
  <si>
    <t>m</t>
  </si>
  <si>
    <t>1002</t>
  </si>
  <si>
    <t>bourání_ŠD200</t>
  </si>
  <si>
    <t>905,4</t>
  </si>
  <si>
    <t>IO-100.1 - Komunikace a zpevněné plochy - uznatelné náklady</t>
  </si>
  <si>
    <t>bourání_ŠD300</t>
  </si>
  <si>
    <t>m3</t>
  </si>
  <si>
    <t>4350,511</t>
  </si>
  <si>
    <t>DL_červená80</t>
  </si>
  <si>
    <t>43,685</t>
  </si>
  <si>
    <t>DL_červená80_inv</t>
  </si>
  <si>
    <t>2,61</t>
  </si>
  <si>
    <t>DL_drenážní80</t>
  </si>
  <si>
    <t>1171,015</t>
  </si>
  <si>
    <t>DL_obdélník80</t>
  </si>
  <si>
    <t>76,69</t>
  </si>
  <si>
    <t>drenáž</t>
  </si>
  <si>
    <t>631</t>
  </si>
  <si>
    <t>hloubení_rýh</t>
  </si>
  <si>
    <t>75,72</t>
  </si>
  <si>
    <t>násyp_zem</t>
  </si>
  <si>
    <t>6,03</t>
  </si>
  <si>
    <t>obrubník_nájezdový</t>
  </si>
  <si>
    <t>376,2</t>
  </si>
  <si>
    <t>obrubník_přechodový</t>
  </si>
  <si>
    <t>39</t>
  </si>
  <si>
    <t>obrubník_s_vysoký</t>
  </si>
  <si>
    <t>716,9</t>
  </si>
  <si>
    <t>odkopávky</t>
  </si>
  <si>
    <t>460,29</t>
  </si>
  <si>
    <t>ohumusování</t>
  </si>
  <si>
    <t>70,55</t>
  </si>
  <si>
    <t>skrývka_ornice</t>
  </si>
  <si>
    <t>147,9</t>
  </si>
  <si>
    <t>výměna_podloží300</t>
  </si>
  <si>
    <t>3962,1</t>
  </si>
  <si>
    <t>zásyp_zem</t>
  </si>
  <si>
    <t>6,64</t>
  </si>
  <si>
    <t>HSV - Práce a dodávky HSV</t>
  </si>
  <si>
    <t xml:space="preserve">    1 - Zemní práce</t>
  </si>
  <si>
    <t xml:space="preserve">    2 - Zakládání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</si>
  <si>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</si>
  <si>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</si>
  <si>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</si>
  <si>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</si>
  <si>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</si>
  <si>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 xml:space="preserve">    VRN3 - Zařízení staveniště</t>
  </si>
  <si>
    <t xml:space="preserve">    VRN4 - Inženýrská činnost</t>
  </si>
  <si>
    <t xml:space="preserve">    VRN6 - Územní vlivy</t>
  </si>
  <si>
    <t xml:space="preserve">    VRN7 - Provozní vlivy</t>
  </si>
  <si>
    <t xml:space="preserve">    VRN9 - Ostatní náklady</t>
  </si>
  <si>
    <t>HSV</t>
  </si>
  <si>
    <t>Práce a dodávky HSV</t>
  </si>
  <si>
    <t>Zemní práce</t>
  </si>
  <si>
    <t>113106142</t>
  </si>
  <si>
    <t>Rozebrání dlažeb z betonových nebo kamenných dlaždic komunikací pro pěší strojně pl přes 50 m2</t>
  </si>
  <si>
    <t>4</t>
  </si>
  <si>
    <t>-81518197</t>
  </si>
  <si>
    <t>Rozebrání dlažeb komunikací pro pěší s přemístěním hmot na skládku na vzdálenost do 3 m nebo s naložením na dopravní prostředek s ložem z kameniva nebo živice a s jakoukoliv výplní spár strojně plochy jednotlivě přes 50 m2 z betonových nebo kameninových dlaždic, desek nebo tvarovek</t>
  </si>
  <si>
    <t>https://podminky.urs.cz/item/CS_URS_2023_01/113106142</t>
  </si>
  <si>
    <t>viz příloha D.1.4, D.1.5 - oměřeno ze situace</t>
  </si>
  <si>
    <t>113106195</t>
  </si>
  <si>
    <t>Rozebrání dlažeb vozovek z vegetační dlažby betonové s ložem z kameniva strojně pl do 50 m2</t>
  </si>
  <si>
    <t>1979011205</t>
  </si>
  <si>
    <t>Rozebrání dlažeb vozovek a ploch s přemístěním hmot na skládku na vzdálenost do 3 m nebo s naložením na dopravní prostředek, s jakoukoliv výplní spár strojně plochy jednotlivě do 50 m2 z vegetační dlažby s ložem z kameniva betonové</t>
  </si>
  <si>
    <t>https://podminky.urs.cz/item/CS_URS_2023_01/113106195</t>
  </si>
  <si>
    <t>113107222</t>
  </si>
  <si>
    <t>Odstranění podkladu z kameniva drceného tl přes 100 do 200 mm strojně pl přes 200 m2</t>
  </si>
  <si>
    <t>767716918</t>
  </si>
  <si>
    <t>Odstranění podkladů nebo krytů strojně plochy jednotlivě přes 200 m2 s přemístěním hmot na skládku na vzdálenost do 20 m nebo s naložením na dopravní prostředek z kameniva hrubého drceného, o tl. vrstvy přes 100 do 200 mm</t>
  </si>
  <si>
    <t>https://podminky.urs.cz/item/CS_URS_2023_01/113107222</t>
  </si>
  <si>
    <t>2*bourání_dl "podkladní štěrkové vrstvy pro celkovou tl.0,4m</t>
  </si>
  <si>
    <t>113107223</t>
  </si>
  <si>
    <t>Odstranění podkladu z kameniva drceného tl přes 200 do 300 mm strojně pl přes 200 m2</t>
  </si>
  <si>
    <t>-1348428432</t>
  </si>
  <si>
    <t>Odstranění podkladů nebo krytů strojně plochy jednotlivě přes 200 m2 s přemístěním hmot na skládku na vzdálenost do 20 m nebo s naložením na dopravní prostředek z kameniva hrubého drceného, o tl. vrstvy přes 200 do 300 mm</t>
  </si>
  <si>
    <t>https://podminky.urs.cz/item/CS_URS_2023_01/113107223</t>
  </si>
  <si>
    <t>bourání_asfalt*2 "podkladní štěrkové vrstvy pro celkovou tl.0,6m</t>
  </si>
  <si>
    <t>-bourání_asfalt*(2/3)*(0,2/0,3) "podkladní betonový vrstva tl.0,2m v části vozovky (uvažováno 2/3 plochy); přepočet z tl. 0,2 na 0,3 pro odečet</t>
  </si>
  <si>
    <t>bourání_dl_veg*2 "podkladní štěrkové vrstvy pro celkovou tl.0,6m</t>
  </si>
  <si>
    <t>Součet</t>
  </si>
  <si>
    <t>113107232</t>
  </si>
  <si>
    <t>Odstranění podkladu z betonu prostého tl přes 150 do 300 mm strojně pl přes 200 m2</t>
  </si>
  <si>
    <t>-815433233</t>
  </si>
  <si>
    <t>Odstranění podkladů nebo krytů strojně plochy jednotlivě přes 200 m2 s přemístěním hmot na skládku na vzdálenost do 20 m nebo s naložením na dopravní prostředek z betonu prostého, o tl. vrstvy přes 150 do 300 mm</t>
  </si>
  <si>
    <t>https://podminky.urs.cz/item/CS_URS_2023_01/113107232</t>
  </si>
  <si>
    <t xml:space="preserve">bourání_asfalt*2/3 "podkladní betonový vrstva tl.0,2m v části vozovky </t>
  </si>
  <si>
    <t>6</t>
  </si>
  <si>
    <t>113107242</t>
  </si>
  <si>
    <t>Odstranění podkladu živičného tl přes 50 do 100 mm strojně pl přes 200 m2</t>
  </si>
  <si>
    <t>503080501</t>
  </si>
  <si>
    <t>Odstranění podkladů nebo krytů strojně plochy jednotlivě přes 200 m2 s přemístěním hmot na skládku na vzdálenost do 20 m nebo s naložením na dopravní prostředek živičných, o tl. vrstvy přes 50 do 100 mm</t>
  </si>
  <si>
    <t>https://podminky.urs.cz/item/CS_URS_2023_01/113107242</t>
  </si>
  <si>
    <t>7</t>
  </si>
  <si>
    <t>113202111</t>
  </si>
  <si>
    <t>Vytrhání obrub krajníků obrubníků stojatých</t>
  </si>
  <si>
    <t>-1324052942</t>
  </si>
  <si>
    <t>Vytrhání obrub s vybouráním lože, s přemístěním hmot na skládku na vzdálenost do 3 m nebo s naložením na dopravní prostředek z krajníků nebo obrubníků stojatých</t>
  </si>
  <si>
    <t>https://podminky.urs.cz/item/CS_URS_2023_01/113202111</t>
  </si>
  <si>
    <t>8</t>
  </si>
  <si>
    <t>121103111</t>
  </si>
  <si>
    <t>Skrývka zemin schopných zúrodnění v rovině a svahu do 1:5</t>
  </si>
  <si>
    <t>-86551019</t>
  </si>
  <si>
    <t>Skrývka zemin schopných zúrodnění v rovině a ve sklonu do 1:5</t>
  </si>
  <si>
    <t>https://podminky.urs.cz/item/CS_URS_2023_01/121103111</t>
  </si>
  <si>
    <t>739,5*0,2</t>
  </si>
  <si>
    <t>9</t>
  </si>
  <si>
    <t>122252206</t>
  </si>
  <si>
    <t>Odkopávky a prokopávky nezapažené pro silnice a dálnice v hornině třídy těžitelnosti I objem do 5000 m3 strojně</t>
  </si>
  <si>
    <t>-715146582</t>
  </si>
  <si>
    <t>Odkopávky a prokopávky nezapažené pro silnice a dálnice strojně v hornině třídy těžitelnosti I přes 1 000 do 5 000 m3</t>
  </si>
  <si>
    <t>https://podminky.urs.cz/item/CS_URS_2023_01/122252206</t>
  </si>
  <si>
    <t>bourání_dl*0,2</t>
  </si>
  <si>
    <t>(skrývka_ornice/0,2)*0,5</t>
  </si>
  <si>
    <t>10</t>
  </si>
  <si>
    <t>132251104</t>
  </si>
  <si>
    <t>Hloubení rýh nezapažených š do 800 mm v hornině třídy těžitelnosti I skupiny 3 objem přes 100 m3 strojně</t>
  </si>
  <si>
    <t>2146654356</t>
  </si>
  <si>
    <t>Hloubení nezapažených rýh šířky do 800 mm strojně s urovnáním dna do předepsaného profilu a spádu v hornině třídy těžitelnosti I skupiny 3 přes 100 m3</t>
  </si>
  <si>
    <t>https://podminky.urs.cz/item/CS_URS_2023_01/132251104</t>
  </si>
  <si>
    <t>drenáž*(0,3+0,5)/2*0,3</t>
  </si>
  <si>
    <t>11</t>
  </si>
  <si>
    <t>162351103</t>
  </si>
  <si>
    <t>Vodorovné přemístění přes 50 do 500 m výkopku/sypaniny z horniny třídy těžitelnosti I skupiny 1 až 3</t>
  </si>
  <si>
    <t>547824812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</si>
  <si>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</si>
  <si>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https://podminky.urs.cz/item/CS_URS_2023_01/162351103</t>
  </si>
  <si>
    <t>na mezideponii a zpět na stavbu</t>
  </si>
  <si>
    <t>2*(zásyp_zem+násyp_zem+ohumusování*0,2)</t>
  </si>
  <si>
    <t>162751117</t>
  </si>
  <si>
    <t>Vodorovné přemístění přes 9 000 do 10000 m výkopku/sypaniny z horniny třídy těžitelnosti I skupiny 1 až 3</t>
  </si>
  <si>
    <t>-1177786125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</si>
  <si>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</si>
  <si>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https://podminky.urs.cz/item/CS_URS_2023_01/162751117</t>
  </si>
  <si>
    <t>hloubení_rýh+odkopávky-zásyp_zem-násyp_zem</t>
  </si>
  <si>
    <t>skrývka_ornice-ohumusování*0,2</t>
  </si>
  <si>
    <t>13</t>
  </si>
  <si>
    <t>162751119</t>
  </si>
  <si>
    <t>Příplatek k vodorovnému přemístění výkopku/sypaniny z horniny třídy těžitelnosti I skupiny 1 až 3 ZKD 1000 m přes 10000 m</t>
  </si>
  <si>
    <t>1124947275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</si>
  <si>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</si>
  <si>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https://podminky.urs.cz/item/CS_URS_2023_01/162751119</t>
  </si>
  <si>
    <t xml:space="preserve">za dalších 6 km do celkové vzdálenosti 16km </t>
  </si>
  <si>
    <t>657,13*6 'Přepočtené koeficientem množství</t>
  </si>
  <si>
    <t>14</t>
  </si>
  <si>
    <t>167151111</t>
  </si>
  <si>
    <t>Nakládání výkopku z hornin třídy těžitelnosti I skupiny 1 až 3 přes 100 m3</t>
  </si>
  <si>
    <t>-812135210</t>
  </si>
  <si>
    <t>Nakládání, skládání a překládání neulehlého výkopku nebo sypaniny strojně nakládání, množství přes 100 m3, z hornin třídy těžitelnosti I, skupiny 1 až 3</t>
  </si>
  <si>
    <t>https://podminky.urs.cz/item/CS_URS_2023_01/167151111</t>
  </si>
  <si>
    <t>naložení z mezideponie</t>
  </si>
  <si>
    <t>zásyp_zem+násyp_zem+ohumusování*0,2</t>
  </si>
  <si>
    <t>15</t>
  </si>
  <si>
    <t>171152101</t>
  </si>
  <si>
    <t>Uložení sypaniny z hornin soudržných do násypů zhutněných silnic a dálnic</t>
  </si>
  <si>
    <t>824407949</t>
  </si>
  <si>
    <t>Uložení sypaniny do zhutněných násypů pro silnice, dálnice a letiště s rozprostřením sypaniny ve vrstvách, s hrubým urovnáním a uzavřením povrchu násypu z hornin soudržných</t>
  </si>
  <si>
    <t>https://podminky.urs.cz/item/CS_URS_2023_01/171152101</t>
  </si>
  <si>
    <t>13,4*(0+0,9)/2 "násyp větev2</t>
  </si>
  <si>
    <t>16</t>
  </si>
  <si>
    <t>171201221</t>
  </si>
  <si>
    <t>Poplatek za uložení na skládce (skládkovné) zeminy a kamení kód odpadu 17 05 04</t>
  </si>
  <si>
    <t>t</t>
  </si>
  <si>
    <t>652670834</t>
  </si>
  <si>
    <t>Poplatek za uložení stavebního odpadu na skládce (skládkovné) zeminy a kamení zatříděného do Katalogu odpadů pod kódem 17 05 04</t>
  </si>
  <si>
    <t>https://podminky.urs.cz/item/CS_URS_2023_01/171201221</t>
  </si>
  <si>
    <t>657,13*1,7 'Přepočtené koeficientem množství</t>
  </si>
  <si>
    <t>17</t>
  </si>
  <si>
    <t>171251201</t>
  </si>
  <si>
    <t>Uložení sypaniny na skládky nebo meziskládky</t>
  </si>
  <si>
    <t>124770230</t>
  </si>
  <si>
    <t>Uložení sypaniny na skládky nebo meziskládky bez hutnění s upravením uložené sypaniny do předepsaného tvaru</t>
  </si>
  <si>
    <t>https://podminky.urs.cz/item/CS_URS_2023_01/171251201</t>
  </si>
  <si>
    <t>uložení na mezideponii</t>
  </si>
  <si>
    <t>(zásyp_zem+násyp_zem+ohumusování*0,2)</t>
  </si>
  <si>
    <t>18</t>
  </si>
  <si>
    <t>174151101</t>
  </si>
  <si>
    <t>Zásyp jam, šachet rýh nebo kolem objektů sypaninou se zhutněním</t>
  </si>
  <si>
    <t>1153483066</t>
  </si>
  <si>
    <t>Zásyp sypaninou z jakékoliv horniny strojně s uložením výkopku ve vrstvách se zhutněním jam, šachet, rýh nebo kolem objektů v těchto vykopávkách</t>
  </si>
  <si>
    <t>https://podminky.urs.cz/item/CS_URS_2023_01/174151101</t>
  </si>
  <si>
    <t>viz příloha D.1.4, D.1.5, D.1.10</t>
  </si>
  <si>
    <t>83*0,08 "zásyp podél obrubníků</t>
  </si>
  <si>
    <t>19</t>
  </si>
  <si>
    <t>181152302</t>
  </si>
  <si>
    <t>Úprava pláně pro silnice a dálnice v zářezech se zhutněním</t>
  </si>
  <si>
    <t>1841880630</t>
  </si>
  <si>
    <t>Úprava pláně na stavbách silnic a dálnic strojně v zářezech mimo skalních se zhutněním</t>
  </si>
  <si>
    <t>https://podminky.urs.cz/item/CS_URS_2023_01/181152302</t>
  </si>
  <si>
    <t>2*výměna_podloží300 "pláň+parapláň</t>
  </si>
  <si>
    <t>20</t>
  </si>
  <si>
    <t>181351103</t>
  </si>
  <si>
    <t>Rozprostření ornice tl vrstvy do 200 mm pl přes 100 do 500 m2 v rovině nebo ve svahu do 1:5 strojně</t>
  </si>
  <si>
    <t>572111883</t>
  </si>
  <si>
    <t>Rozprostření a urovnání ornice v rovině nebo ve svahu sklonu do 1:5 strojně při souvislé ploše přes 100 do 500 m2, tl. vrstvy do 200 mm</t>
  </si>
  <si>
    <t>https://podminky.urs.cz/item/CS_URS_2023_01/181351103</t>
  </si>
  <si>
    <t>83*0,85</t>
  </si>
  <si>
    <t>181411131</t>
  </si>
  <si>
    <t>Založení parkového trávníku výsevem pl do 1000 m2 v rovině a ve svahu do 1:5</t>
  </si>
  <si>
    <t>1543752809</t>
  </si>
  <si>
    <t>Založení trávníku na půdě předem připravené plochy do 1000 m2 výsevem včetně utažení parkového v rovině nebo na svahu do 1:5</t>
  </si>
  <si>
    <t>https://podminky.urs.cz/item/CS_URS_2023_01/181411131</t>
  </si>
  <si>
    <t>22</t>
  </si>
  <si>
    <t>M</t>
  </si>
  <si>
    <t>00572410</t>
  </si>
  <si>
    <t>osivo směs travní parková</t>
  </si>
  <si>
    <t>kg</t>
  </si>
  <si>
    <t>630196249</t>
  </si>
  <si>
    <t>70,55*0,025 'Přepočtené koeficientem množství</t>
  </si>
  <si>
    <t>23</t>
  </si>
  <si>
    <t>181951111</t>
  </si>
  <si>
    <t>Úprava pláně v hornině třídy těžitelnosti I skupiny 1 až 3 bez zhutnění strojně</t>
  </si>
  <si>
    <t>-76274056</t>
  </si>
  <si>
    <t>Úprava pláně vyrovnáním výškových rozdílů strojně v hornině třídy těžitelnosti I, skupiny 1 až 3 bez zhutnění</t>
  </si>
  <si>
    <t>https://podminky.urs.cz/item/CS_URS_2023_01/181951111</t>
  </si>
  <si>
    <t>Zakládání</t>
  </si>
  <si>
    <t>24</t>
  </si>
  <si>
    <t>211971110</t>
  </si>
  <si>
    <t>Zřízení opláštění žeber nebo trativodů geotextilií v rýze nebo zářezu sklonu do 1:2</t>
  </si>
  <si>
    <t>214045124</t>
  </si>
  <si>
    <t>Zřízení opláštění výplně z geotextilie odvodňovacích žeber nebo trativodů v rýze nebo zářezu se stěnami šikmými o sklonu do 1:2</t>
  </si>
  <si>
    <t>https://podminky.urs.cz/item/CS_URS_2023_01/211971110</t>
  </si>
  <si>
    <t>drenáž*(0,3+0,3+0,3+0,5)</t>
  </si>
  <si>
    <t>25</t>
  </si>
  <si>
    <t>69311068</t>
  </si>
  <si>
    <t>geotextilie netkaná separační, ochranná, filtrační, drenážní PP 300g/m2</t>
  </si>
  <si>
    <t>-1857031158</t>
  </si>
  <si>
    <t>26</t>
  </si>
  <si>
    <t>212752112</t>
  </si>
  <si>
    <t>Trativod z drenážních trubek korugovaných PE-HD SN 4 perforace 220° včetně lože otevřený výkop DN 150 pro liniové stavby</t>
  </si>
  <si>
    <t>-63663109</t>
  </si>
  <si>
    <t>Trativody z drenážních trubek pro liniové stavby a komunikace se zřízením štěrkového lože pod trubky a s jejich obsypem v otevřeném výkopu trubka korugovaná sendvičová PE-HD SN 4 perforace 220° DN 150</t>
  </si>
  <si>
    <t>https://podminky.urs.cz/item/CS_URS_2023_01/212752112</t>
  </si>
  <si>
    <t>Komunikace pozemní</t>
  </si>
  <si>
    <t>27</t>
  </si>
  <si>
    <t>564851111.r1</t>
  </si>
  <si>
    <t>Podklad ze štěrkodrtě ŠD plochy přes 100 m2 tl 150 mm, fr.0/32mm</t>
  </si>
  <si>
    <t>-1651165727</t>
  </si>
  <si>
    <t>Podklad ze štěrkodrti ŠD s rozprostřením a zhutněním plochy přes 100 m2, po zhutnění tl. 150 mm, fr.0/32mm</t>
  </si>
  <si>
    <t>DL_drenážní80+DL_červená80</t>
  </si>
  <si>
    <t>28</t>
  </si>
  <si>
    <t>564851111.r2</t>
  </si>
  <si>
    <t>Podklad ze štěrkodrtě ŠD plochy přes 100 m2 tl 150 mm, fr.0/63mm</t>
  </si>
  <si>
    <t>-571547756</t>
  </si>
  <si>
    <t>Podklad ze štěrkodrti ŠD s rozprostřením a zhutněním plochy přes 100 m2, po zhutnění tl. 150 mm, fr.0/63mm</t>
  </si>
  <si>
    <t>1368,7</t>
  </si>
  <si>
    <t>29</t>
  </si>
  <si>
    <t>564861111.r2</t>
  </si>
  <si>
    <t>Podklad ze štěrkodrtě ŠD plochy přes 100 m2 tl 200 mm, fr.0/63mm</t>
  </si>
  <si>
    <t>1513050626</t>
  </si>
  <si>
    <t>Podklad ze štěrkodrti ŠD s rozprostřením a zhutněním plochy přes 100 m2, po zhutnění tl. 200 mm, fr.0/63mm</t>
  </si>
  <si>
    <t>2593,4</t>
  </si>
  <si>
    <t>30</t>
  </si>
  <si>
    <t>564871116.r1</t>
  </si>
  <si>
    <t>Podklad ze štěrkodrtě ŠD plochy přes 100 m2 tl. 300 mm, fr.0/63mm - výměna podloží</t>
  </si>
  <si>
    <t>1910309934</t>
  </si>
  <si>
    <t>Podklad ze štěrkodrti ŠD s rozprostřením a zhutněním plochy přes 100 m2, po zhutnění tl. 300 mm, fr.0/63mm - výměna podloží</t>
  </si>
  <si>
    <t>2593,4+1368,7</t>
  </si>
  <si>
    <t>31</t>
  </si>
  <si>
    <t>565155121</t>
  </si>
  <si>
    <t>Asfaltový beton vrstva podkladní ACP 16 (obalované kamenivo OKS) tl 70 mm š přes 3 m</t>
  </si>
  <si>
    <t>-526856571</t>
  </si>
  <si>
    <t>Asfaltový beton vrstva podkladní ACP 16 (obalované kamenivo střednězrnné - OKS) s rozprostřením a zhutněním v pruhu šířky přes 3 m, po zhutnění tl. 70 mm</t>
  </si>
  <si>
    <t>https://podminky.urs.cz/item/CS_URS_2023_01/565155121</t>
  </si>
  <si>
    <t>32</t>
  </si>
  <si>
    <t>567122112</t>
  </si>
  <si>
    <t>Podklad ze směsi stmelené cementem SC C 8/10 (KSC I) tl 130 mm</t>
  </si>
  <si>
    <t>-1931227890</t>
  </si>
  <si>
    <t>Podklad ze směsi stmelené cementem SC bez dilatačních spár, s rozprostřením a zhutněním SC C 8/10 (KSC I), po zhutnění tl. 130 mm</t>
  </si>
  <si>
    <t>https://podminky.urs.cz/item/CS_URS_2023_01/567122112</t>
  </si>
  <si>
    <t>33</t>
  </si>
  <si>
    <t>567122114</t>
  </si>
  <si>
    <t>Podklad ze směsi stmelené cementem SC C 8/10 (KSC I) tl 150 mm</t>
  </si>
  <si>
    <t>-1741895832</t>
  </si>
  <si>
    <t>Podklad ze směsi stmelené cementem SC bez dilatačních spár, s rozprostřením a zhutněním SC C 8/10 (KSC I), po zhutnění tl. 150 mm</t>
  </si>
  <si>
    <t>https://podminky.urs.cz/item/CS_URS_2023_01/567122114</t>
  </si>
  <si>
    <t>DL_obdélník80+DL_červená80_inv</t>
  </si>
  <si>
    <t>34</t>
  </si>
  <si>
    <t>573191111</t>
  </si>
  <si>
    <t>Postřik infiltrační kationaktivní emulzí v množství 1 kg/m2</t>
  </si>
  <si>
    <t>1347167229</t>
  </si>
  <si>
    <t>Postřik infiltrační kationaktivní emulzí v množství 1,00 kg/m2</t>
  </si>
  <si>
    <t>https://podminky.urs.cz/item/CS_URS_2023_01/573191111</t>
  </si>
  <si>
    <t>35</t>
  </si>
  <si>
    <t>573231108</t>
  </si>
  <si>
    <t>Postřik živičný spojovací ze silniční emulze v množství 0,50 kg/m2</t>
  </si>
  <si>
    <t>1857746657</t>
  </si>
  <si>
    <t>Postřik spojovací PS bez posypu kamenivem ze silniční emulze, v množství 0,50 kg/m2</t>
  </si>
  <si>
    <t>https://podminky.urs.cz/item/CS_URS_2023_01/573231108</t>
  </si>
  <si>
    <t>36</t>
  </si>
  <si>
    <t>577134141</t>
  </si>
  <si>
    <t>Asfaltový beton vrstva obrusná ACO 11 (ABS) tř. I tl 40 mm š přes 3 m z modifikovaného asfaltu</t>
  </si>
  <si>
    <t>-943963426</t>
  </si>
  <si>
    <t>Asfaltový beton vrstva obrusná ACO 11 (ABS) s rozprostřením a se zhutněním z modifikovaného asfaltu v pruhu šířky přes 3 m, po zhutnění tl. 40 mm</t>
  </si>
  <si>
    <t>https://podminky.urs.cz/item/CS_URS_2023_01/577134141</t>
  </si>
  <si>
    <t>37</t>
  </si>
  <si>
    <t>596212213</t>
  </si>
  <si>
    <t>Kladení zámkové dlažby pozemních komunikací ručně tl 80 mm skupiny A pl přes 300 m2</t>
  </si>
  <si>
    <t>-1321270344</t>
  </si>
  <si>
    <t>Kladení dlažby z betonových zámkových dlaždic pozemních komunikací ručně s ložem z kameniva těženého nebo drceného tl. do 50 mm, s vyplněním spár, s dvojitým hutněním vibrováním a se smetením přebytečného materiálu na krajnici tl. 80 mm skupiny A, pro plochy přes 300 m2</t>
  </si>
  <si>
    <t>https://podminky.urs.cz/item/CS_URS_2023_01/596212213</t>
  </si>
  <si>
    <t>DL_obdélník80+DL_drenážní80+DL_červená80+DL_červená80_inv</t>
  </si>
  <si>
    <t>38</t>
  </si>
  <si>
    <t>59245020</t>
  </si>
  <si>
    <t>dlažba tvar obdélník betonová 200x100x80mm přírodní</t>
  </si>
  <si>
    <t>2116123659</t>
  </si>
  <si>
    <t>79,3-DL_červená80_inv "parkovací stání pro invalidy po odečtení dělících proužků z červené dlažby</t>
  </si>
  <si>
    <t>76,69*1,05 'Přepočtené koeficientem množství</t>
  </si>
  <si>
    <t>59245005</t>
  </si>
  <si>
    <t>dlažba tvar obdélník betonová 200x100x80mm barevná</t>
  </si>
  <si>
    <t>-1867176114</t>
  </si>
  <si>
    <t>0,1*(4,35*(3+18+4+18+5+7+14+15+10+1+5)+1,85*1) "pruhy mezi parkovacími stáními</t>
  </si>
  <si>
    <t>0,1*(4,35*(2+2+2)) "pruhy mezi parkovacími stáními pro invalidy</t>
  </si>
  <si>
    <t>46,295*1,05 'Přepočtené koeficientem množství</t>
  </si>
  <si>
    <t>40</t>
  </si>
  <si>
    <t>59245030.r</t>
  </si>
  <si>
    <t>dlažba drenážní tvar čtverec betonová 200x200x80mm přírodní</t>
  </si>
  <si>
    <t>-985577803</t>
  </si>
  <si>
    <t>1214,7-DL_červená80 "parkovací stání po odečtení dělících proužků z červené dlažby</t>
  </si>
  <si>
    <t>1171,015*1,05 'Přepočtené koeficientem množství</t>
  </si>
  <si>
    <t>41</t>
  </si>
  <si>
    <t>596212224</t>
  </si>
  <si>
    <t>Příplatek za kombinaci dvou barev u betonových dlažeb pozemních komunikací ručně tl 80 mm skupiny B</t>
  </si>
  <si>
    <t>212916687</t>
  </si>
  <si>
    <t>Kladení dlažby z betonových zámkových dlaždic pozemních komunikací ručně s ložem z kameniva těženého nebo drceného tl. do 50 mm, s vyplněním spár, s dvojitým hutněním vibrováním a se smetením přebytečného materiálu na krajnici tl. 80 mm skupiny B, pro plochy Příplatek k cenám za dlažbu z prvků dvou barev</t>
  </si>
  <si>
    <t>https://podminky.urs.cz/item/CS_URS_2023_01/596212224</t>
  </si>
  <si>
    <t>DL_obdélník80+DL_drenážní80+DL_červená80_inv+DL_červená80</t>
  </si>
  <si>
    <t>Trubní vedení</t>
  </si>
  <si>
    <t>42</t>
  </si>
  <si>
    <t>R004</t>
  </si>
  <si>
    <t>Přeosazení stávajících poklopů inženýrských sítí včetně případné dobetonávky nebo výměny skruží, vyrovnávacích prstenců a poklopů</t>
  </si>
  <si>
    <t>soubor</t>
  </si>
  <si>
    <t>-980070835</t>
  </si>
  <si>
    <t>Přeosazení stávajících poklopů inženýrských sítí včetně případné dobetonávky nebo výměny vyrovnávacích prstenců a poklopů</t>
  </si>
  <si>
    <t>Ostatní konstrukce a práce, bourání</t>
  </si>
  <si>
    <t>43</t>
  </si>
  <si>
    <t>915131111</t>
  </si>
  <si>
    <t>Vodorovné dopravní značení přechody pro chodce, šipky, symboly základní bílá barva</t>
  </si>
  <si>
    <t>-1380564794</t>
  </si>
  <si>
    <t>Vodorovné dopravní značení stříkané barvou přechody pro chodce, šipky, symboly bílé základní</t>
  </si>
  <si>
    <t>https://podminky.urs.cz/item/CS_URS_2023_01/915131111</t>
  </si>
  <si>
    <t>viz příloha D.1.6</t>
  </si>
  <si>
    <t>6*(2*2) "V10f</t>
  </si>
  <si>
    <t>44</t>
  </si>
  <si>
    <t>915621111</t>
  </si>
  <si>
    <t>Předznačení vodorovného plošného značení</t>
  </si>
  <si>
    <t>-1841395106</t>
  </si>
  <si>
    <t>Předznačení pro vodorovné značení stříkané barvou nebo prováděné z nátěrových hmot plošné šipky, symboly, nápisy</t>
  </si>
  <si>
    <t>https://podminky.urs.cz/item/CS_URS_2023_01/915621111</t>
  </si>
  <si>
    <t>45</t>
  </si>
  <si>
    <t>916131213</t>
  </si>
  <si>
    <t>Osazení silničního obrubníku betonového stojatého s boční opěrou do lože z betonu prostého</t>
  </si>
  <si>
    <t>999646312</t>
  </si>
  <si>
    <t>Osazení silničního obrubníku betonového se zřízením lože, s vyplněním a zatřením spár cementovou maltou stojatého s boční opěrou z betonu prostého, do lože z betonu prostého</t>
  </si>
  <si>
    <t>https://podminky.urs.cz/item/CS_URS_2023_01/916131213</t>
  </si>
  <si>
    <t>obrubník_s_vysoký+obrubník_přechodový+obrubník_nájezdový</t>
  </si>
  <si>
    <t>46</t>
  </si>
  <si>
    <t>59217031</t>
  </si>
  <si>
    <t>obrubník betonový silniční 1000x150x250mm</t>
  </si>
  <si>
    <t>284111676</t>
  </si>
  <si>
    <t>716,9*1,05 'Přepočtené koeficientem množství</t>
  </si>
  <si>
    <t>47</t>
  </si>
  <si>
    <t>59217029</t>
  </si>
  <si>
    <t>obrubník betonový silniční nájezdový 1000x150x150mm</t>
  </si>
  <si>
    <t>-102511484</t>
  </si>
  <si>
    <t>376,2*1,05 'Přepočtené koeficientem množství</t>
  </si>
  <si>
    <t>48</t>
  </si>
  <si>
    <t>59217030</t>
  </si>
  <si>
    <t>obrubník betonový silniční přechodový 1000x150x150-250mm</t>
  </si>
  <si>
    <t>1937750059</t>
  </si>
  <si>
    <t>19 "obrubník přechodový levý</t>
  </si>
  <si>
    <t>20 "obrubník přechodový pravý</t>
  </si>
  <si>
    <t>39*6 'Přepočtené koeficientem množství</t>
  </si>
  <si>
    <t>49</t>
  </si>
  <si>
    <t>919726122</t>
  </si>
  <si>
    <t>Geotextilie pro ochranu, separaci a filtraci netkaná měrná hm přes 200 do 300 g/m2</t>
  </si>
  <si>
    <t>1320193206</t>
  </si>
  <si>
    <t>Geotextilie netkaná pro ochranu, separaci nebo filtraci měrná hmotnost přes 200 do 300 g/m2</t>
  </si>
  <si>
    <t>https://podminky.urs.cz/item/CS_URS_2023_01/919726122</t>
  </si>
  <si>
    <t>výměna_podloží300 "geotextilie 300 g/m2, CBR min. 2,0kN</t>
  </si>
  <si>
    <t>3962,1*1,15 'Přepočtené koeficientem množství</t>
  </si>
  <si>
    <t>50</t>
  </si>
  <si>
    <t>919732211</t>
  </si>
  <si>
    <t>Styčná spára napojení nového živičného povrchu na stávající za tepla š 15 mm hl 25 mm s prořezáním</t>
  </si>
  <si>
    <t>682674779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</si>
  <si>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</si>
  <si>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https://podminky.urs.cz/item/CS_URS_2023_01/919732211</t>
  </si>
  <si>
    <t>(19,1+7)*2 "stávající komunikace</t>
  </si>
  <si>
    <t>(191+88+51)*2 "podélná spára</t>
  </si>
  <si>
    <t>((6+6+6)+(6+6+6)+(6+6+3,5)+(6+6))*2 "příčné spáry křižovatek</t>
  </si>
  <si>
    <t>51</t>
  </si>
  <si>
    <t>919735112</t>
  </si>
  <si>
    <t>Řezání stávajícího živičného krytu hl přes 50 do 100 mm</t>
  </si>
  <si>
    <t>-1189193201</t>
  </si>
  <si>
    <t>Řezání stávajícího živičného krytu nebo podkladu hloubky přes 50 do 100 mm</t>
  </si>
  <si>
    <t>https://podminky.urs.cz/item/CS_URS_2023_01/919735112</t>
  </si>
  <si>
    <t>52</t>
  </si>
  <si>
    <t>919735122</t>
  </si>
  <si>
    <t>Řezání stávajícího betonového krytu hl přes 50 do 100 mm</t>
  </si>
  <si>
    <t>1309007592</t>
  </si>
  <si>
    <t>Řezání stávajícího betonového krytu nebo podkladu hloubky přes 50 do 100 mm</t>
  </si>
  <si>
    <t>https://podminky.urs.cz/item/CS_URS_2023_01/919735122</t>
  </si>
  <si>
    <t>19,1+7 "stávající komunikace</t>
  </si>
  <si>
    <t>53</t>
  </si>
  <si>
    <t>938908411</t>
  </si>
  <si>
    <t>Čištění vozovek splachováním vodou</t>
  </si>
  <si>
    <t>-1807332555</t>
  </si>
  <si>
    <t>Čištění vozovek splachováním vodou povrchu podkladu nebo krytu živičného, betonového nebo dlážděného</t>
  </si>
  <si>
    <t>https://podminky.urs.cz/item/CS_URS_2023_01/938908411</t>
  </si>
  <si>
    <t>očištění povrchu před pokládkou obrusné asfaltové vrstvy</t>
  </si>
  <si>
    <t>očištění stávajících komunikací od nečistot v průběhu stavby a po dokončení stavby - celkem 4x plocha stávající komunikace v celkové délce 500 m</t>
  </si>
  <si>
    <t>4*(500*7,0)</t>
  </si>
  <si>
    <t>"příprava povrchu pro vodorovné značení</t>
  </si>
  <si>
    <t>997</t>
  </si>
  <si>
    <t>Přesun sutě</t>
  </si>
  <si>
    <t>54</t>
  </si>
  <si>
    <t>997221571</t>
  </si>
  <si>
    <t>Vodorovná doprava vybouraných hmot do 1 km</t>
  </si>
  <si>
    <t>-1836223976</t>
  </si>
  <si>
    <t>Vodorovná doprava vybouraných hmot bez naložení, ale se složením a s hrubým urovnáním na vzdálenost do 1 km</t>
  </si>
  <si>
    <t>https://podminky.urs.cz/item/CS_URS_2023_01/997221571</t>
  </si>
  <si>
    <t>bourání_asfalt*0,1*2,4</t>
  </si>
  <si>
    <t>bourání_beton*0,2*2,2</t>
  </si>
  <si>
    <t>bourání_dl*0,1*2,2+bourání_dl_veg*0,1*1,4</t>
  </si>
  <si>
    <t>bourání_obrubníky*0,205</t>
  </si>
  <si>
    <t>bourání_ŠD300*0,3*1,7+bourání_ŠD200*0,2*1,7</t>
  </si>
  <si>
    <t>55</t>
  </si>
  <si>
    <t>997221579</t>
  </si>
  <si>
    <t>Příplatek ZKD 1 km u vodorovné dopravy vybouraných hmot</t>
  </si>
  <si>
    <t>-1742483578</t>
  </si>
  <si>
    <t>Vodorovná doprava vybouraných hmot bez naložení, ale se složením a s hrubým urovnáním na vzdálenost Příplatek k ceně za každý další i započatý 1 km přes 1 km</t>
  </si>
  <si>
    <t>https://podminky.urs.cz/item/CS_URS_2023_01/997221579</t>
  </si>
  <si>
    <t>za dalších 16 km</t>
  </si>
  <si>
    <t>4303,996*16 'Přepočtené koeficientem množství</t>
  </si>
  <si>
    <t>56</t>
  </si>
  <si>
    <t>997221861</t>
  </si>
  <si>
    <t>Poplatek za uložení stavebního odpadu na recyklační skládce (skládkovné) z prostého betonu pod kódem 17 01 01</t>
  </si>
  <si>
    <t>-117509368</t>
  </si>
  <si>
    <t>Poplatek za uložení stavebního odpadu na recyklační skládce (skládkovné) z prostého betonu zatříděného do Katalogu odpadů pod kódem 17 01 01</t>
  </si>
  <si>
    <t>https://podminky.urs.cz/item/CS_URS_2023_01/997221861</t>
  </si>
  <si>
    <t>57</t>
  </si>
  <si>
    <t>997221873</t>
  </si>
  <si>
    <t>Poplatek za uložení stavebního odpadu na recyklační skládce (skládkovné) zeminy a kamení zatříděného do Katalogu odpadů pod kódem 17 05 04</t>
  </si>
  <si>
    <t>-1870059864</t>
  </si>
  <si>
    <t>https://podminky.urs.cz/item/CS_URS_2023_01/997221873</t>
  </si>
  <si>
    <t>58</t>
  </si>
  <si>
    <t>997221875</t>
  </si>
  <si>
    <t>Poplatek za uložení stavebního odpadu na recyklační skládce (skládkovné) asfaltového bez obsahu dehtu zatříděného do Katalogu odpadů pod kódem 17 03 02</t>
  </si>
  <si>
    <t>1403524911</t>
  </si>
  <si>
    <t>https://podminky.urs.cz/item/CS_URS_2023_01/997221875</t>
  </si>
  <si>
    <t>998</t>
  </si>
  <si>
    <t>Přesun hmot</t>
  </si>
  <si>
    <t>59</t>
  </si>
  <si>
    <t>998223011</t>
  </si>
  <si>
    <t>Přesun hmot pro pozemní komunikace s krytem dlážděným</t>
  </si>
  <si>
    <t>1093588175</t>
  </si>
  <si>
    <t>Přesun hmot pro pozemní komunikace s krytem dlážděným dopravní vzdálenost do 200 m jakékoliv délky objektu</t>
  </si>
  <si>
    <t>https://podminky.urs.cz/item/CS_URS_2023_01/998223011</t>
  </si>
  <si>
    <t>798,048*0,35 'Přepočtené koeficientem množství</t>
  </si>
  <si>
    <t>60</t>
  </si>
  <si>
    <t>998225111</t>
  </si>
  <si>
    <t>Přesun hmot pro pozemní komunikace s krytem z kamene, monolitickým betonovým nebo živičným</t>
  </si>
  <si>
    <t>2103802349</t>
  </si>
  <si>
    <t>Přesun hmot pro komunikace s krytem z kameniva, monolitickým betonovým nebo živičným dopravní vzdálenost do 200 m jakékoliv délky objektu</t>
  </si>
  <si>
    <t>https://podminky.urs.cz/item/CS_URS_2023_01/998225111</t>
  </si>
  <si>
    <t>798,048*0,65 'Přepočtené koeficientem množství</t>
  </si>
  <si>
    <t>VRN3</t>
  </si>
  <si>
    <t>Zařízení staveniště</t>
  </si>
  <si>
    <t>61</t>
  </si>
  <si>
    <t>030001000</t>
  </si>
  <si>
    <t>-1503237945</t>
  </si>
  <si>
    <t>https://podminky.urs.cz/item/CS_URS_2023_01/030001000</t>
  </si>
  <si>
    <t>v položce jsou zahrnuty veškeré práce spojené se zařízením staveniště:</t>
  </si>
  <si>
    <t>- dovoz všech unimobuněk a sociálních zařízení</t>
  </si>
  <si>
    <t>- sestavení a osazení zázemí zařízení staveniště</t>
  </si>
  <si>
    <t>- dovoz a montáž oplocení zařízení staveniště</t>
  </si>
  <si>
    <t>- dovoz a montáž veškerého nářadí a mechanizace</t>
  </si>
  <si>
    <t>- případné zpevnění ploch pro zařízení staveniště</t>
  </si>
  <si>
    <t>- zpětná likvidace (demontáž a odvoz) všech zařízení staveniště včetně oplocení</t>
  </si>
  <si>
    <t>- úprava ploch do původního stavu po odstranění zařízení staveniště</t>
  </si>
  <si>
    <t>VRN4</t>
  </si>
  <si>
    <t>Inženýrská činnost</t>
  </si>
  <si>
    <t>62</t>
  </si>
  <si>
    <t>043154000</t>
  </si>
  <si>
    <t>Zkoušky hutnicí</t>
  </si>
  <si>
    <t>1891455501</t>
  </si>
  <si>
    <t>https://podminky.urs.cz/item/CS_URS_2023_01/043154000</t>
  </si>
  <si>
    <t>provedení hutnících zkoušek parapláně, pláně a každé nestmelené konstrukční vrstvě komunikace v rozsahu dle ČSN 72 1006 a dle pokynů uvedených</t>
  </si>
  <si>
    <t>v technické zprávě, s vypracováním a předáním protokolu investorovi stavby</t>
  </si>
  <si>
    <t>1*0,5 'Přepočtené koeficientem množství</t>
  </si>
  <si>
    <t>VRN6</t>
  </si>
  <si>
    <t>Územní vlivy</t>
  </si>
  <si>
    <t>63</t>
  </si>
  <si>
    <t>062002000</t>
  </si>
  <si>
    <t>Ztížené dopravní podmínky</t>
  </si>
  <si>
    <t>875174545</t>
  </si>
  <si>
    <t>https://podminky.urs.cz/item/CS_URS_2023_01/062002000</t>
  </si>
  <si>
    <t>Ztížené podmínky pro provádění prací z důvodu zachování přístupu vlastníků ke svým nemovitostem, průjezdnosti pro vozidla IZS, omezení vyplývajících</t>
  </si>
  <si>
    <t>ze snížení krytí inženýrských sítí v době výstavby komunikace</t>
  </si>
  <si>
    <t xml:space="preserve"> i v úsecích dočasných uzavírek v čase mimo pracovní dobu a v nezbytných případech i v průběhu pracovní doby.</t>
  </si>
  <si>
    <t>VRN7</t>
  </si>
  <si>
    <t>Provozní vlivy</t>
  </si>
  <si>
    <t>64</t>
  </si>
  <si>
    <t>070001000</t>
  </si>
  <si>
    <t>313730425</t>
  </si>
  <si>
    <t>https://podminky.urs.cz/item/CS_URS_2023_01/070001000</t>
  </si>
  <si>
    <t>položka je určená pro zajištění dočasného dopravního značení potřebného pro výstavbu včetně zajištění veškerých povolení a souhlasů souvisejících</t>
  </si>
  <si>
    <t xml:space="preserve">s výstavbou, včetně aktualizace návrhu přechodného dopravního značení, v položce je zahrnuta i likvidace, odvoz a demontáž dočasného dopravního </t>
  </si>
  <si>
    <t>značení, položka zahrnuje i případný pronájem dočasného dopravního značení po celou dobu stavby</t>
  </si>
  <si>
    <t>součástí položky je pronájem, osazení a odstranění lávek se zábradlím pro pěší, ocelových plechů pro přejezd stavebništních vozidel a vozidel IZS,</t>
  </si>
  <si>
    <t xml:space="preserve">zřízení dočasných přístupových cest ke stávajícím nemovitostem, oplocení staveniště, </t>
  </si>
  <si>
    <t>součástí položky je uzavření smlouvy o užití části silničního pozemku krajské silnice</t>
  </si>
  <si>
    <t>65</t>
  </si>
  <si>
    <t>075603000</t>
  </si>
  <si>
    <t>Jiná ochranná pásma</t>
  </si>
  <si>
    <t>-1708459953</t>
  </si>
  <si>
    <t>https://podminky.urs.cz/item/CS_URS_2023_01/075603000</t>
  </si>
  <si>
    <t xml:space="preserve">zajištění stávající mělko uložené jednotné kanalizace a plynovodu v místech přejezdu proti poškození, </t>
  </si>
  <si>
    <t xml:space="preserve"> po dobu snížení jejich krytí (v době vybourání konstrukce vozovky)</t>
  </si>
  <si>
    <t>VRN9</t>
  </si>
  <si>
    <t>Ostatní náklady</t>
  </si>
  <si>
    <t>66</t>
  </si>
  <si>
    <t>091003000</t>
  </si>
  <si>
    <t>Ostatní náklady bez rozlišení</t>
  </si>
  <si>
    <t>-647371083</t>
  </si>
  <si>
    <t>https://podminky.urs.cz/item/CS_URS_2023_01/091003000</t>
  </si>
  <si>
    <t>položka zahrnuje poplatek za pronájem veřejného prostranství a komunikací po celou dobu stavby</t>
  </si>
  <si>
    <t>615,4</t>
  </si>
  <si>
    <t>517,7</t>
  </si>
  <si>
    <t>bourání_asfalt_poch</t>
  </si>
  <si>
    <t>197,8</t>
  </si>
  <si>
    <t>bourání_bet_zákl</t>
  </si>
  <si>
    <t>13,712</t>
  </si>
  <si>
    <t>515,933</t>
  </si>
  <si>
    <t>1204,6</t>
  </si>
  <si>
    <t>996,8</t>
  </si>
  <si>
    <t>IO-100.2 - Komunikace a zpevněné plochy - neuznatelné náklady</t>
  </si>
  <si>
    <t>3233,4</t>
  </si>
  <si>
    <t>805,311</t>
  </si>
  <si>
    <t>bourání_zdivo</t>
  </si>
  <si>
    <t>5,56</t>
  </si>
  <si>
    <t>8,7</t>
  </si>
  <si>
    <t>0,87</t>
  </si>
  <si>
    <t>232,8</t>
  </si>
  <si>
    <t>DL_obdélník60</t>
  </si>
  <si>
    <t>2335,5</t>
  </si>
  <si>
    <t>DL_obdélník60_slepec</t>
  </si>
  <si>
    <t>81,5</t>
  </si>
  <si>
    <t>25,63</t>
  </si>
  <si>
    <t>123,8</t>
  </si>
  <si>
    <t>14,856</t>
  </si>
  <si>
    <t>38,89</t>
  </si>
  <si>
    <t>obrubník_CH_vysoký</t>
  </si>
  <si>
    <t>1508</t>
  </si>
  <si>
    <t>153,5</t>
  </si>
  <si>
    <t>193,8</t>
  </si>
  <si>
    <t>1048,15</t>
  </si>
  <si>
    <t>1539,217</t>
  </si>
  <si>
    <t>419,26</t>
  </si>
  <si>
    <t>výkop_jam</t>
  </si>
  <si>
    <t>60,875</t>
  </si>
  <si>
    <t>výměna_podloží200</t>
  </si>
  <si>
    <t>2709,4</t>
  </si>
  <si>
    <t>995,4</t>
  </si>
  <si>
    <t>zásyp_ŠD</t>
  </si>
  <si>
    <t>19,248</t>
  </si>
  <si>
    <t>251,052</t>
  </si>
  <si>
    <t xml:space="preserve">    4 - Vodorovné konstrukce</t>
  </si>
  <si>
    <t>PSV - Práce a dodávky PSV</t>
  </si>
  <si>
    <t xml:space="preserve">    767 - Konstrukce zámečnické</t>
  </si>
  <si>
    <t>-1397085699</t>
  </si>
  <si>
    <t>1947506464</t>
  </si>
  <si>
    <t>2*170,8 "betonové zpevněné plochy</t>
  </si>
  <si>
    <t>2*43,5 "štěrkové plochy</t>
  </si>
  <si>
    <t>2*(bourání_dl +bourání_asfalt_poch)"podkladní štěrkové vrstvy pro celkovou tl.0,4m</t>
  </si>
  <si>
    <t>-79968295</t>
  </si>
  <si>
    <t>700930369</t>
  </si>
  <si>
    <t>170,8 "betonové zpevněné plochy</t>
  </si>
  <si>
    <t>113107241</t>
  </si>
  <si>
    <t>Odstranění podkladu živičného tl 50 mm strojně pl přes 200 m2</t>
  </si>
  <si>
    <t>-994450706</t>
  </si>
  <si>
    <t>Odstranění podkladů nebo krytů strojně plochy jednotlivě přes 200 m2 s přemístěním hmot na skládku na vzdálenost do 20 m nebo s naložením na dopravní prostředek živičných, o tl. vrstvy do 50 mm</t>
  </si>
  <si>
    <t>https://podminky.urs.cz/item/CS_URS_2023_01/113107241</t>
  </si>
  <si>
    <t>197,8 "pochozí plochy</t>
  </si>
  <si>
    <t>-2130952809</t>
  </si>
  <si>
    <t>589908006</t>
  </si>
  <si>
    <t>-1993140708</t>
  </si>
  <si>
    <t>2096,3*0,2</t>
  </si>
  <si>
    <t>-128762720</t>
  </si>
  <si>
    <t>131251106</t>
  </si>
  <si>
    <t>Hloubení jam nezapažených v hornině třídy těžitelnosti I skupiny 3 objem do 5000 m3 strojně</t>
  </si>
  <si>
    <t>285810292</t>
  </si>
  <si>
    <t>Hloubení nezapažených jam a zářezů strojně s urovnáním dna do předepsaného profilu a spádu v hornině třídy těžitelnosti I skupiny 3 přes 1 000 do 5 000 m3</t>
  </si>
  <si>
    <t>https://podminky.urs.cz/item/CS_URS_2023_01/131251106</t>
  </si>
  <si>
    <t>dopravní značení</t>
  </si>
  <si>
    <t>18*(0,4+0,6+0,6)*(0,4+0,6+0,6)*0,8 "patky svislého dopravního značení</t>
  </si>
  <si>
    <t>schodiště - viz příloha D.1.15</t>
  </si>
  <si>
    <t xml:space="preserve"> 3*(0,6+0,95+0,6)*(2,2+0,6+0,6)*(0,35+0,66)/2 "pro založení základů schodiště 1</t>
  </si>
  <si>
    <t>2*(0,3+0,6+0,6)*(1,5+0,6+0,6)*(0,6)+(0,2+0,6)*(2,15+0,6+0,6)*0,6 "pro založení základů schodiště 2</t>
  </si>
  <si>
    <t>2*(0,3+0,6+0,6)*(1,5+0,6+0,6)*(0,6)+(0,2+0,6)*(2,15+0,6+0,6)*0,6 "pro založení základů schodiště 3</t>
  </si>
  <si>
    <t>-2103419487</t>
  </si>
  <si>
    <t>307427686</t>
  </si>
  <si>
    <t>-759371047</t>
  </si>
  <si>
    <t>výkop_jam+hloubení_rýh+odkopávky-zásyp_zem-násyp_zem</t>
  </si>
  <si>
    <t>888239362</t>
  </si>
  <si>
    <t>945,356*6 'Přepočtené koeficientem množství</t>
  </si>
  <si>
    <t>-155970554</t>
  </si>
  <si>
    <t>1398399915</t>
  </si>
  <si>
    <t xml:space="preserve">17,1*(0,9+1,9)/2+23*(1,3+0)/2  "násyp větev2</t>
  </si>
  <si>
    <t>-1640356313</t>
  </si>
  <si>
    <t>945,356*1,7 'Přepočtené koeficientem množství</t>
  </si>
  <si>
    <t>756063722</t>
  </si>
  <si>
    <t>1157588971</t>
  </si>
  <si>
    <t>1425,7*0,06 "zásyp podél obrubníků</t>
  </si>
  <si>
    <t>551,7*(0,5-0,2)"zásyp vybouraných ploch určených k ohumusování a osetí</t>
  </si>
  <si>
    <t>Mezisoučet</t>
  </si>
  <si>
    <t>3*((0,6+0,95+0,6)*(2,2+0,6+0,6)-(0,95*2,2))*(0,35+0,66)/2 "schodiště 1</t>
  </si>
  <si>
    <t>2*((0,3+0,6+0,6)*(1,5+0,6+0,6)-(0,3*1,5))*(0,6)+((0,2+0,6)*(2,15+0,6+0,6)-(0,2*2,15))*0,6 "schodiště 2</t>
  </si>
  <si>
    <t>2*((0,3+0,6+0,6)*(1,5+0,6+0,6)-(0,3*1,5))*(0,6)+((0,2+0,6)*(2,15+0,6+0,6)-(0,2*2,15))*0,6 "schodiště 3</t>
  </si>
  <si>
    <t>58331200</t>
  </si>
  <si>
    <t>štěrkopísek netříděný</t>
  </si>
  <si>
    <t>-218608836</t>
  </si>
  <si>
    <t>19,248*1,7 'Přepočtené koeficientem množství</t>
  </si>
  <si>
    <t>1361855473</t>
  </si>
  <si>
    <t>2*(výměna_podloží300+výměna_podloží200) "pláň+parapláň</t>
  </si>
  <si>
    <t>174524563</t>
  </si>
  <si>
    <t>podél nových obrub</t>
  </si>
  <si>
    <t>1344,5*0,65</t>
  </si>
  <si>
    <t>43,1*(1+2,45+1)/3</t>
  </si>
  <si>
    <t>38,2*1,3</t>
  </si>
  <si>
    <t>ohumusování v místě vybouraných ploch</t>
  </si>
  <si>
    <t>551,7</t>
  </si>
  <si>
    <t>894565601</t>
  </si>
  <si>
    <t>193596605</t>
  </si>
  <si>
    <t>1539,217*0,025 'Přepočtené koeficientem množství</t>
  </si>
  <si>
    <t>-576573885</t>
  </si>
  <si>
    <t>-2133514515</t>
  </si>
  <si>
    <t>-794659151</t>
  </si>
  <si>
    <t>-93641040</t>
  </si>
  <si>
    <t>99,2+24,6</t>
  </si>
  <si>
    <t>273313911</t>
  </si>
  <si>
    <t>Základové desky z betonu tř. C 30/37</t>
  </si>
  <si>
    <t>574081086</t>
  </si>
  <si>
    <t>Základy z betonu prostého desky z betonu kamenem neprokládaného tř. C 30/37</t>
  </si>
  <si>
    <t>https://podminky.urs.cz/item/CS_URS_2023_01/273313911</t>
  </si>
  <si>
    <t>viz příloha D.1.15</t>
  </si>
  <si>
    <t>3*(1,15*2,2*0,1) "schodiště 1</t>
  </si>
  <si>
    <t>2*(0,5*1,7*0,1)+(0,3*2,15*0,1) "schodiště 2</t>
  </si>
  <si>
    <t>2*(0,5*1,7*0,1)+(0,3*2,15*0,1) "schodiště 3</t>
  </si>
  <si>
    <t>275313911</t>
  </si>
  <si>
    <t>Základové patky z betonu tř. C 30/37</t>
  </si>
  <si>
    <t>-1321406520</t>
  </si>
  <si>
    <t>Základy z betonu prostého patky a bloky z betonu kamenem neprokládaného tř. C 30/37</t>
  </si>
  <si>
    <t>https://podminky.urs.cz/item/CS_URS_2023_01/275313911</t>
  </si>
  <si>
    <t>18*(0,4*0,4*0,8) "patky svislého dopravního značení</t>
  </si>
  <si>
    <t>275351121</t>
  </si>
  <si>
    <t>Zřízení bednění základových patek</t>
  </si>
  <si>
    <t>362574997</t>
  </si>
  <si>
    <t>Bednění základů patek zřízení</t>
  </si>
  <si>
    <t>https://podminky.urs.cz/item/CS_URS_2023_01/275351121</t>
  </si>
  <si>
    <t>18*(0,4+0,4+0,4+0,4)*0,8 "patky svislého dopravního značení</t>
  </si>
  <si>
    <t>275351122</t>
  </si>
  <si>
    <t>Odstranění bednění základových patek</t>
  </si>
  <si>
    <t>2143459752</t>
  </si>
  <si>
    <t>Bednění základů patek odstranění</t>
  </si>
  <si>
    <t>https://podminky.urs.cz/item/CS_URS_2023_01/275351122</t>
  </si>
  <si>
    <t>Vodorovné konstrukce</t>
  </si>
  <si>
    <t>430321616</t>
  </si>
  <si>
    <t>Schodišťová konstrukce a rampa ze ŽB tř. C 30/37</t>
  </si>
  <si>
    <t>-978215794</t>
  </si>
  <si>
    <t>Schodišťové konstrukce a rampy z betonu železového (bez výztuže) stupně, schodnice, ramena, podesty s nosníky tř. C 30/37</t>
  </si>
  <si>
    <t>https://podminky.urs.cz/item/CS_URS_2023_01/430321616</t>
  </si>
  <si>
    <t>3*(2*(0,95*0,60+0,60*0,16+0,30*0,16)+((0,6+0,25)+1,17)/2*0,2*0,95) "schodiště 1</t>
  </si>
  <si>
    <t>3*2*((0,3*0,16)/2*0,2) "klínky schodiště č.1</t>
  </si>
  <si>
    <t>0,954*1,5+0,6*0,2*2,15 "schodiště 2</t>
  </si>
  <si>
    <t>0,954*1,5+0,6*0,2*2,15 "schodiště 3</t>
  </si>
  <si>
    <t>430362021</t>
  </si>
  <si>
    <t>Výztuž schodišťové konstrukce a rampy svařovanými sítěmi Kari</t>
  </si>
  <si>
    <t>-1069969131</t>
  </si>
  <si>
    <t>Výztuž schodišťových konstrukcí a ramp stupňů, schodnic, ramen, podest s nosníky ze svařovaných sítí z drátů typu KARI</t>
  </si>
  <si>
    <t>https://podminky.urs.cz/item/CS_URS_2023_01/430362021</t>
  </si>
  <si>
    <t>431351121</t>
  </si>
  <si>
    <t>Zřízení bednění podest schodišť a ramp přímočarých v do 4 m</t>
  </si>
  <si>
    <t>933919257</t>
  </si>
  <si>
    <t>Bednění podest, podstupňových desek a ramp včetně podpěrné konstrukce výšky do 4 m půdorysně přímočarých zřízení</t>
  </si>
  <si>
    <t>https://podminky.urs.cz/item/CS_URS_2023_01/431351121</t>
  </si>
  <si>
    <t>3*(1,17*(2+2+0,95+0,95)) "schodiště 1</t>
  </si>
  <si>
    <t>3*2*(4*0,16*0,30) "klínky schodiště č.1</t>
  </si>
  <si>
    <t>0,5*(1,5+1,5+0,3+0,3)+0,6*(2,15+2,15+1,5+1,5) "schodiště 2</t>
  </si>
  <si>
    <t>0,5*(1,5+1,5+0,3+0,3)+0,6*(2,15+2,15+1,5+1,5)"schodiště 3</t>
  </si>
  <si>
    <t>431351122</t>
  </si>
  <si>
    <t>Odstranění bednění podest schodišť a ramp přímočarých v do 4 m</t>
  </si>
  <si>
    <t>1604362954</t>
  </si>
  <si>
    <t>Bednění podest, podstupňových desek a ramp včetně podpěrné konstrukce výšky do 4 m půdorysně přímočarých odstranění</t>
  </si>
  <si>
    <t>https://podminky.urs.cz/item/CS_URS_2023_01/431351122</t>
  </si>
  <si>
    <t>434121426</t>
  </si>
  <si>
    <t>Osazení ŽB schodišťových stupňů na desku drsných</t>
  </si>
  <si>
    <t>-570487198</t>
  </si>
  <si>
    <t>Osazování schodišťových stupňů železobetonových s vyspárováním styčných spár, s provizorním dřevěným zábradlím a dočasným zakrytím stupnic prkny na desku, stupňů drsných</t>
  </si>
  <si>
    <t>https://podminky.urs.cz/item/CS_URS_2023_01/434121426</t>
  </si>
  <si>
    <t>14+9</t>
  </si>
  <si>
    <t>R002</t>
  </si>
  <si>
    <t>Schodišťový blok 150/35/15 barva přírodní protiskluzový pásek</t>
  </si>
  <si>
    <t>kus</t>
  </si>
  <si>
    <t>-781432200</t>
  </si>
  <si>
    <t>7+7 "schodiště 2 a 3</t>
  </si>
  <si>
    <t>R003</t>
  </si>
  <si>
    <t>Schodišťový blok 200/35/15 barva přírodní protiskluzový pásek</t>
  </si>
  <si>
    <t>-179681684</t>
  </si>
  <si>
    <t>3+3+3 "schodiště 1</t>
  </si>
  <si>
    <t>58584121</t>
  </si>
  <si>
    <t>malta sanační tenkovrstvá mrazuvzdorná</t>
  </si>
  <si>
    <t>2112982225</t>
  </si>
  <si>
    <t>P</t>
  </si>
  <si>
    <t>Poznámka k položce:_x000d_
Spotřeba: 1,8 kg/m2, tl. 1 mm</t>
  </si>
  <si>
    <t>viz příloha D.1.1, D.1.15 - pro tloušťku vrstvy 10 mm</t>
  </si>
  <si>
    <t>3*(2*(0,35+0,3+0,3)+2*(0,16+0,16+0,16))*10 "spodní a zadní líc stupňů, pro vrstvu tl.10mm</t>
  </si>
  <si>
    <t>-730827392</t>
  </si>
  <si>
    <t>DL_drenážní80+DL_červená80 "parkovací stání</t>
  </si>
  <si>
    <t>-1790786224</t>
  </si>
  <si>
    <t>292,8 "parkovací stání</t>
  </si>
  <si>
    <t>564861111.r1</t>
  </si>
  <si>
    <t>Podklad ze štěrkodrtě ŠD plochy přes 100 m2 tl 200 mm, fr.0/32mm</t>
  </si>
  <si>
    <t>994899863</t>
  </si>
  <si>
    <t>Podklad ze štěrkodrti ŠD s rozprostřením a zhutněním plochy přes 100 m2, po zhutnění tl. 200 mm, fr.0/32mm</t>
  </si>
  <si>
    <t>DL_obdélník60+DL_obdélník60_slepec "chodníky</t>
  </si>
  <si>
    <t>-2144196392</t>
  </si>
  <si>
    <t>702,6 "komunikace</t>
  </si>
  <si>
    <t>564861111.r3</t>
  </si>
  <si>
    <t>Podklad ze štěrkodrtě ŠD plochy přes 100 m2 tl 200 mm, fr.0/63mm - výměna podloží</t>
  </si>
  <si>
    <t>-662558662</t>
  </si>
  <si>
    <t>Podklad ze štěrkodrti ŠD s rozprostřením a zhutněním plochy přes 100 m2, po zhutnění tl. 200 mm, fr.0/63mm - výměna podloží</t>
  </si>
  <si>
    <t>2709,4 "chodníky</t>
  </si>
  <si>
    <t>320030877</t>
  </si>
  <si>
    <t>702,6+292,8 "komunikace a parkovací stání</t>
  </si>
  <si>
    <t>75699530</t>
  </si>
  <si>
    <t>9,8 "oprava zářezu do stávající komunikace podél parkovacích stání u č.p. 548</t>
  </si>
  <si>
    <t>3,5 "oprava navázání na stávající místní komunikaci</t>
  </si>
  <si>
    <t>-2101713817</t>
  </si>
  <si>
    <t>1631658772</t>
  </si>
  <si>
    <t>-2038806025</t>
  </si>
  <si>
    <t>250949154</t>
  </si>
  <si>
    <t>-669373644</t>
  </si>
  <si>
    <t>596211113</t>
  </si>
  <si>
    <t>Kladení zámkové dlažby komunikací pro pěší ručně tl 60 mm skupiny A pl přes 300 m2</t>
  </si>
  <si>
    <t>1409483491</t>
  </si>
  <si>
    <t>Kladení dlažby z betonových zámkových dlaždic komunikací pro pěší ručně s ložem z kameniva těženého nebo drceného tl. do 40 mm, s vyplněním spár s dvojitým hutněním, vibrováním a se smetením přebytečného materiálu na krajnici tl. 60 mm skupiny A, pro plochy přes 300 m2</t>
  </si>
  <si>
    <t>https://podminky.urs.cz/item/CS_URS_2023_01/596211113</t>
  </si>
  <si>
    <t>DL_obdélník60+DL_obdélník60_slepec</t>
  </si>
  <si>
    <t>59245018</t>
  </si>
  <si>
    <t>dlažba tvar obdélník betonová 200x100x60mm přírodní</t>
  </si>
  <si>
    <t>-473254131</t>
  </si>
  <si>
    <t>2417-DL_obdélník60_slepec "plochy chodníků po odečtení signálních a varovných pásů z červené dlažby pro nevidomé</t>
  </si>
  <si>
    <t>2335,5*1,05 'Přepočtené koeficientem množství</t>
  </si>
  <si>
    <t>59245006</t>
  </si>
  <si>
    <t>dlažba tvar obdélník betonová pro nevidomé 200x100x60mm barevná</t>
  </si>
  <si>
    <t>-598224286</t>
  </si>
  <si>
    <t>81.5 "varovné a signální pásy chodníku</t>
  </si>
  <si>
    <t>81,5*1,05 'Přepočtené koeficientem množství</t>
  </si>
  <si>
    <t>596211114</t>
  </si>
  <si>
    <t>Příplatek za kombinaci dvou barev u kladení betonových dlažeb komunikací pro pěší ručně tl 60 mm skupiny A</t>
  </si>
  <si>
    <t>-887492353</t>
  </si>
  <si>
    <t>Kladení dlažby z betonových zámkových dlaždic komunikací pro pěší ručně s ložem z kameniva těženého nebo drceného tl. do 40 mm, s vyplněním spár s dvojitým hutněním, vibrováním a se smetením přebytečného materiálu na krajnici tl. 60 mm skupiny A, pro plochy Příplatek k cenám za dlažbu z prvků dvou barev</t>
  </si>
  <si>
    <t>https://podminky.urs.cz/item/CS_URS_2023_01/596211114</t>
  </si>
  <si>
    <t>1919155774</t>
  </si>
  <si>
    <t>219522240</t>
  </si>
  <si>
    <t>26,5-DL_červená80_inv "parkovací stání pro invalidy po odečtení dělících proužků z červené dlažby</t>
  </si>
  <si>
    <t>25,63*1,05 'Přepočtené koeficientem množství</t>
  </si>
  <si>
    <t>1990016615</t>
  </si>
  <si>
    <t>0,1*(4,35*(6+7+7)) "pruhy mezi parkovacími stáními</t>
  </si>
  <si>
    <t>0,1*(4,35*(2)) "pruhy mezi parkovacími stáními pro invalidy</t>
  </si>
  <si>
    <t>9,57*1,05 'Přepočtené koeficientem množství</t>
  </si>
  <si>
    <t>57712468</t>
  </si>
  <si>
    <t>241,5-DL_červená80 "parkovací stání po odečtení dělících proužků z červené dlažby</t>
  </si>
  <si>
    <t>232,8*1,05 'Přepočtené koeficientem množství</t>
  </si>
  <si>
    <t>-314188518</t>
  </si>
  <si>
    <t>871251221</t>
  </si>
  <si>
    <t>Montáž potrubí z PE100 SDR 17 otevřený výkop svařovaných elektrotvarovkou D 110 x 6,6 mm</t>
  </si>
  <si>
    <t>1487921636</t>
  </si>
  <si>
    <t>Montáž vodovodního potrubí z plastů v otevřeném výkopu z polyetylenu PE 100 svařovaných elektrotvarovkou SDR 17/PN10 D 110 x 6,6 mm</t>
  </si>
  <si>
    <t>https://podminky.urs.cz/item/CS_URS_2023_01/871251221</t>
  </si>
  <si>
    <t>55,1+97,8</t>
  </si>
  <si>
    <t>34571355</t>
  </si>
  <si>
    <t>trubka elektroinstalační ohebná dvouplášťová korugovaná (chránička) D 94/110mm, HDPE+LDPE</t>
  </si>
  <si>
    <t>737836083</t>
  </si>
  <si>
    <t>viz příloha D.1.1, D.1.4, D.1.5</t>
  </si>
  <si>
    <t>16,6+22,0+8,2+8,3 "rezervní chráničky CETIN</t>
  </si>
  <si>
    <t>34571098</t>
  </si>
  <si>
    <t>trubka elektroinstalační dělená (chránička) D 100/110mm, HDPE</t>
  </si>
  <si>
    <t>-1961997103</t>
  </si>
  <si>
    <t>16,6+22,0+8,2+8,3 "výměna / nadstavení chráničky stávajících kabelů CETIN</t>
  </si>
  <si>
    <t>15,6+19,1+8,0 "výměna / nadstavení chráničky stávajících kabelů Nordic Telecom</t>
  </si>
  <si>
    <t>R006</t>
  </si>
  <si>
    <t>zátka pro korug chráničky D110</t>
  </si>
  <si>
    <t>403333533</t>
  </si>
  <si>
    <t>2+2+2+2</t>
  </si>
  <si>
    <t>871321221</t>
  </si>
  <si>
    <t>Montáž potrubí z PE100 SDR 17 otevřený výkop svařovaných elektrotvarovkou D 160 x 9,5 mm</t>
  </si>
  <si>
    <t>-1813432604</t>
  </si>
  <si>
    <t>Montáž vodovodního potrubí z plastů v otevřeném výkopu z polyetylenu PE 100 svařovaných elektrotvarovkou SDR 17/PN10 D 160 x 9,5 mm</t>
  </si>
  <si>
    <t>https://podminky.urs.cz/item/CS_URS_2023_01/871321221</t>
  </si>
  <si>
    <t>30,6</t>
  </si>
  <si>
    <t>67</t>
  </si>
  <si>
    <t>34571099</t>
  </si>
  <si>
    <t>trubka elektroinstalační dělená (chránička) D 138/160mm, HDPE</t>
  </si>
  <si>
    <t>-1791645370</t>
  </si>
  <si>
    <t>2*15,3 "rezervní chráničky VN E.GD</t>
  </si>
  <si>
    <t>68</t>
  </si>
  <si>
    <t>R005</t>
  </si>
  <si>
    <t>zátka pro korug chráničky D160</t>
  </si>
  <si>
    <t>-1864330101</t>
  </si>
  <si>
    <t>2+2</t>
  </si>
  <si>
    <t>69</t>
  </si>
  <si>
    <t>1794621879</t>
  </si>
  <si>
    <t>70</t>
  </si>
  <si>
    <t>914111112</t>
  </si>
  <si>
    <t>Montáž svislé dopravní značky do velikosti 1 m2 páskováním na sloup</t>
  </si>
  <si>
    <t>-1274869194</t>
  </si>
  <si>
    <t>Montáž svislé dopravní značky základní velikosti do 1 m2 páskováním na sloupy</t>
  </si>
  <si>
    <t>https://podminky.urs.cz/item/CS_URS_2023_01/914111112</t>
  </si>
  <si>
    <t>13+2+5+2</t>
  </si>
  <si>
    <t>71</t>
  </si>
  <si>
    <t>40445625</t>
  </si>
  <si>
    <t>informativní značky provozní IP8, IP9, IP11-IP13 500x700mm</t>
  </si>
  <si>
    <t>-1988329023</t>
  </si>
  <si>
    <t>1 "IP11a</t>
  </si>
  <si>
    <t>7 "IP11b</t>
  </si>
  <si>
    <t>1 "IP11c</t>
  </si>
  <si>
    <t>4 "IP12</t>
  </si>
  <si>
    <t>72</t>
  </si>
  <si>
    <t>40445650</t>
  </si>
  <si>
    <t>dodatkové tabulky E7, E12, E13 500x300mm</t>
  </si>
  <si>
    <t>-1127735997</t>
  </si>
  <si>
    <t>2 "E13</t>
  </si>
  <si>
    <t>73</t>
  </si>
  <si>
    <t>40445619</t>
  </si>
  <si>
    <t>zákazové, příkazové dopravní značky B1-B34, C1-15 500mm</t>
  </si>
  <si>
    <t>-203530140</t>
  </si>
  <si>
    <t>5 "B29</t>
  </si>
  <si>
    <t>74</t>
  </si>
  <si>
    <t>40445649</t>
  </si>
  <si>
    <t>dodatkové tabulky E3-E5, E8, E14-E16 500x150mm</t>
  </si>
  <si>
    <t>107696908</t>
  </si>
  <si>
    <t>2 "E8c</t>
  </si>
  <si>
    <t>75</t>
  </si>
  <si>
    <t>40445256</t>
  </si>
  <si>
    <t>svorka upínací na sloupek dopravní značky D 60mm</t>
  </si>
  <si>
    <t>-1363887975</t>
  </si>
  <si>
    <t>2*(13+5)+2+2</t>
  </si>
  <si>
    <t>76</t>
  </si>
  <si>
    <t>914511112</t>
  </si>
  <si>
    <t>Montáž sloupku dopravních značek délky do 3,5 m s betonovým základem a patkou D 60 mm</t>
  </si>
  <si>
    <t>818428136</t>
  </si>
  <si>
    <t>Montáž sloupku dopravních značek délky do 3,5 m do hliníkové patky pro sloupek D 60 mm</t>
  </si>
  <si>
    <t>https://podminky.urs.cz/item/CS_URS_2023_01/914511112</t>
  </si>
  <si>
    <t>77</t>
  </si>
  <si>
    <t>40445225</t>
  </si>
  <si>
    <t>sloupek pro dopravní značku Zn D 60mm v 3,5m</t>
  </si>
  <si>
    <t>1220983375</t>
  </si>
  <si>
    <t>13+5</t>
  </si>
  <si>
    <t>78</t>
  </si>
  <si>
    <t>40445240</t>
  </si>
  <si>
    <t>patka pro sloupek Al D 60mm</t>
  </si>
  <si>
    <t>1207783057</t>
  </si>
  <si>
    <t>79</t>
  </si>
  <si>
    <t>40445253</t>
  </si>
  <si>
    <t>víčko plastové na sloupek D 60mm</t>
  </si>
  <si>
    <t>-1732837986</t>
  </si>
  <si>
    <t>80</t>
  </si>
  <si>
    <t>-475418445</t>
  </si>
  <si>
    <t>2*(2*2) "V10f</t>
  </si>
  <si>
    <t>81</t>
  </si>
  <si>
    <t>-1666613671</t>
  </si>
  <si>
    <t>82</t>
  </si>
  <si>
    <t>1564192467</t>
  </si>
  <si>
    <t>83</t>
  </si>
  <si>
    <t>-1737389057</t>
  </si>
  <si>
    <t>193,8*1,05 'Přepočtené koeficientem množství</t>
  </si>
  <si>
    <t>84</t>
  </si>
  <si>
    <t>-2111086006</t>
  </si>
  <si>
    <t>153,5*1,05 'Přepočtené koeficientem množství</t>
  </si>
  <si>
    <t>85</t>
  </si>
  <si>
    <t>-701930207</t>
  </si>
  <si>
    <t>5 "obrubník přechodový levý</t>
  </si>
  <si>
    <t>5 "obrubník přechodový pravý</t>
  </si>
  <si>
    <t>10*6 'Přepočtené koeficientem množství</t>
  </si>
  <si>
    <t>86</t>
  </si>
  <si>
    <t>916231213</t>
  </si>
  <si>
    <t>Osazení chodníkového obrubníku betonového stojatého s boční opěrou do lože z betonu prostého</t>
  </si>
  <si>
    <t>486383241</t>
  </si>
  <si>
    <t>Osazení chodníkového obrubníku betonového se zřízením lože, s vyplněním a zatřením spár cementovou maltou stojatého s boční opěrou z betonu prostého, do lože z betonu prostého</t>
  </si>
  <si>
    <t>https://podminky.urs.cz/item/CS_URS_2023_01/916231213</t>
  </si>
  <si>
    <t>87</t>
  </si>
  <si>
    <t>59217017</t>
  </si>
  <si>
    <t>obrubník betonový chodníkový 1000x100x250mm</t>
  </si>
  <si>
    <t>87381530</t>
  </si>
  <si>
    <t>1508*1,05 'Přepočtené koeficientem množství</t>
  </si>
  <si>
    <t>88</t>
  </si>
  <si>
    <t>-229657506</t>
  </si>
  <si>
    <t>výměna_podloží300+výměna_podloží200 "geotextilie 300 g/m2, CBR min. 2,0kN</t>
  </si>
  <si>
    <t>3704,8*1,15 'Přepočtené koeficientem množství</t>
  </si>
  <si>
    <t>89</t>
  </si>
  <si>
    <t>-1153291615</t>
  </si>
  <si>
    <t>(40,1)*2 "podélná spára větve2</t>
  </si>
  <si>
    <t>90</t>
  </si>
  <si>
    <t>229835339</t>
  </si>
  <si>
    <t>91</t>
  </si>
  <si>
    <t>961044111</t>
  </si>
  <si>
    <t>Bourání základů z betonu prostého</t>
  </si>
  <si>
    <t>719208640</t>
  </si>
  <si>
    <t>Bourání základů z betonu prostého</t>
  </si>
  <si>
    <t>https://podminky.urs.cz/item/CS_URS_2023_01/961044111</t>
  </si>
  <si>
    <t>(4*1,2)*(0,3+0,2) "přístřešek u č.p.548</t>
  </si>
  <si>
    <t>(7,9*0,8)*(0,3+0,2) "přístřešek u č.p.556</t>
  </si>
  <si>
    <t>(8*1,3)*(0,3+0,2) "přístřešek u č.p.547</t>
  </si>
  <si>
    <t>(1,6+6,5+4,2)*0,3*0,8 "pozůstatky přístřešku u č.p.589</t>
  </si>
  <si>
    <t>92</t>
  </si>
  <si>
    <t>962032241</t>
  </si>
  <si>
    <t>Bourání zdiva z cihel pálených nebo vápenopískových na MC přes 1 m3</t>
  </si>
  <si>
    <t>1053787085</t>
  </si>
  <si>
    <t>Bourání zdiva nadzákladového z cihel nebo tvárnic z cihel pálených nebo vápenopískových, na maltu cementovou, objemu přes 1 m3</t>
  </si>
  <si>
    <t>https://podminky.urs.cz/item/CS_URS_2023_01/962032241</t>
  </si>
  <si>
    <t>(4+1,2+1,2)*0,2 "přístřešek u č.p.548</t>
  </si>
  <si>
    <t>(7,9+0,8+0,8)*0,2 "přístřešek u č.p.556</t>
  </si>
  <si>
    <t>(8+1,3+1,3+1,3)*0,2 "přístřešek u č.p.547</t>
  </si>
  <si>
    <t>93</t>
  </si>
  <si>
    <t>966006132</t>
  </si>
  <si>
    <t>Odstranění značek dopravních nebo orientačních se sloupky s betonovými patkami</t>
  </si>
  <si>
    <t>965095324</t>
  </si>
  <si>
    <t>Odstranění dopravních nebo orientačních značek se sloupkem s uložením hmot na vzdálenost do 20 m nebo s naložením na dopravní prostředek, se zásypem jam a jeho zhutněním s betonovou patkou</t>
  </si>
  <si>
    <t>https://podminky.urs.cz/item/CS_URS_2023_01/966006132</t>
  </si>
  <si>
    <t>viz příloha D.1.4, D.1.5</t>
  </si>
  <si>
    <t>94</t>
  </si>
  <si>
    <t>966006132.r</t>
  </si>
  <si>
    <t>Přeosazení značek dopravních nebo orientačních se sloupky s betonovými patkami</t>
  </si>
  <si>
    <t>767346912</t>
  </si>
  <si>
    <t>Přeosazení dopravních nebo orientačních značek se sloupkem a betonovou parkou s dočasným uložením a znovuosazením do původního místa</t>
  </si>
  <si>
    <t>stávající značka "STOP" u napojení větve 1 na krajskou silnici</t>
  </si>
  <si>
    <t>95</t>
  </si>
  <si>
    <t>R001</t>
  </si>
  <si>
    <t>Demontáž a likvidace ocelových klepačů na koberce</t>
  </si>
  <si>
    <t>-1026997699</t>
  </si>
  <si>
    <t>3 "chodník, větev 1</t>
  </si>
  <si>
    <t>96</t>
  </si>
  <si>
    <t>Demontáž a zpětné osazení drobných objektů</t>
  </si>
  <si>
    <t>2073378268</t>
  </si>
  <si>
    <t>Položka je určena pro demontáž, dočasné uskladnění a zpětné osazení drobného mobiliáře typu parkové odpadkové koše na sloupku</t>
  </si>
  <si>
    <t>97</t>
  </si>
  <si>
    <t>-681992461</t>
  </si>
  <si>
    <t>bourání_asfalt*0,1*2,4+bourání_asfalt_poch*0,05*2,4</t>
  </si>
  <si>
    <t>bourání_beton*0,2*2,2+bourání_bet_zákl*2,2</t>
  </si>
  <si>
    <t>bourání_zdivo*2</t>
  </si>
  <si>
    <t>bourání_dl*0,1*2,2</t>
  </si>
  <si>
    <t>98</t>
  </si>
  <si>
    <t>-2043250014</t>
  </si>
  <si>
    <t>2395,702*16 'Přepočtené koeficientem množství</t>
  </si>
  <si>
    <t>99</t>
  </si>
  <si>
    <t>-624845313</t>
  </si>
  <si>
    <t>100</t>
  </si>
  <si>
    <t>150612572</t>
  </si>
  <si>
    <t>101</t>
  </si>
  <si>
    <t>732207012</t>
  </si>
  <si>
    <t>102</t>
  </si>
  <si>
    <t>997013869</t>
  </si>
  <si>
    <t>Poplatek za uložení stavebního odpadu na recyklační skládce (skládkovné) ze směsí betonu, cihel a keramických výrobků kód odpadu 17 01 07</t>
  </si>
  <si>
    <t>-1559668471</t>
  </si>
  <si>
    <t>Poplatek za uložení stavebního odpadu na recyklační skládce (skládkovné) ze směsí nebo oddělených frakcí betonu, cihel a keramických výrobků zatříděného do Katalogu odpadů pod kódem 17 01 07</t>
  </si>
  <si>
    <t>https://podminky.urs.cz/item/CS_URS_2023_01/997013869</t>
  </si>
  <si>
    <t>103</t>
  </si>
  <si>
    <t>-815925588</t>
  </si>
  <si>
    <t>1095,302*0,8 'Přepočtené koeficientem množství</t>
  </si>
  <si>
    <t>104</t>
  </si>
  <si>
    <t>-547844065</t>
  </si>
  <si>
    <t>1095,302*0,2 'Přepočtené koeficientem množství</t>
  </si>
  <si>
    <t>PSV</t>
  </si>
  <si>
    <t>Práce a dodávky PSV</t>
  </si>
  <si>
    <t>767</t>
  </si>
  <si>
    <t>Konstrukce zámečnické</t>
  </si>
  <si>
    <t>105</t>
  </si>
  <si>
    <t>767165111.r</t>
  </si>
  <si>
    <t>Kompletní dodávka a montáž dvojitého madla včetně sloupků a patek z trubek nebo tenkostěnných profilů šroubovaného</t>
  </si>
  <si>
    <t>789838326</t>
  </si>
  <si>
    <t>viz příloha D.1.1, D.1.15 - dvojité madlo na sloupcích, ocelové trubky průměru 42,4mm tl. stěny 2 mm, povrchová úprava žárový pozink</t>
  </si>
  <si>
    <t>součástí položky je zpracování dílenské dokumentace</t>
  </si>
  <si>
    <t>součástí položky je veškerý spojovací a kotevní materiál</t>
  </si>
  <si>
    <t>1,2+1,2+1,2 "schodiště 1</t>
  </si>
  <si>
    <t>2,5+2,5 "schodiště 2 a 3</t>
  </si>
  <si>
    <t>106</t>
  </si>
  <si>
    <t>012203000</t>
  </si>
  <si>
    <t>Geodetické práce při provádění stavby</t>
  </si>
  <si>
    <t>341958957</t>
  </si>
  <si>
    <t>https://podminky.urs.cz/item/CS_URS_2023_01/012203000</t>
  </si>
  <si>
    <t>položka je určená pro vytýčení stavby (případně pozemků nebo provedení jiných geodetických prací)</t>
  </si>
  <si>
    <t>107</t>
  </si>
  <si>
    <t>012203000.r1</t>
  </si>
  <si>
    <t>Geodetické práce při provádění stavby - zaměření chrániček</t>
  </si>
  <si>
    <t>-410283869</t>
  </si>
  <si>
    <t>https://podminky.urs.cz/item/CS_URS_2023_01/012203000.r1</t>
  </si>
  <si>
    <t xml:space="preserve">položka je určená pro geodetické zaměření nově osazených chrániček pro kabely NN, VN a sdělovací kabely před zásypem </t>
  </si>
  <si>
    <t>odborně způsobilou osobou v oboru zeměměřičství,</t>
  </si>
  <si>
    <t>včetně předání zaměření v elektronické podobě na nosiči CD a 3x tištěné podobě správci kabelového vedení</t>
  </si>
  <si>
    <t>108</t>
  </si>
  <si>
    <t>012303000</t>
  </si>
  <si>
    <t>Geodetické práce po výstavbě</t>
  </si>
  <si>
    <t>1854928962</t>
  </si>
  <si>
    <t>https://podminky.urs.cz/item/CS_URS_2023_01/012303000</t>
  </si>
  <si>
    <t>Zpracování geodetického zaměření provedené stavby odborně způsobilou osobou v oboru zeměměřičství</t>
  </si>
  <si>
    <t xml:space="preserve"> v počtu 3 paré a na datovém nosiči CD</t>
  </si>
  <si>
    <t>109</t>
  </si>
  <si>
    <t>013254000</t>
  </si>
  <si>
    <t>Dokumentace skutečného provedení stavby</t>
  </si>
  <si>
    <t>-1145314047</t>
  </si>
  <si>
    <t>https://podminky.urs.cz/item/CS_URS_2023_01/013254000</t>
  </si>
  <si>
    <t>Zpracování dokumentace skutečného provedení stavby včetně fotodokumentace stavby, odevzdání v počtu 3 paré a na datovém nosiči CD</t>
  </si>
  <si>
    <t>110</t>
  </si>
  <si>
    <t>-695428153</t>
  </si>
  <si>
    <t xml:space="preserve">provedení hutnících zkoušek parapláně, pláně a každé nestmelěné konstrukční vrstvě komunikace v rozsahu dle ČSN 72 1006 a dle pokynů uvedených </t>
  </si>
  <si>
    <t>IO-100.3 - Komunikace a zpevněné plochy - kácení a výsadby</t>
  </si>
  <si>
    <t>111251101</t>
  </si>
  <si>
    <t>Odstranění křovin a stromů průměru kmene do 100 mm i s kořeny sklonu terénu do 1:5 z celkové plochy do 100 m2 strojně</t>
  </si>
  <si>
    <t>862939711</t>
  </si>
  <si>
    <t>Odstranění křovin a stromů s odstraněním kořenů strojně průměru kmene do 100 mm v rovině nebo ve svahu sklonu terénu do 1:5, při celkové ploše do 100 m2</t>
  </si>
  <si>
    <t>https://podminky.urs.cz/item/CS_URS_2023_01/111251101</t>
  </si>
  <si>
    <t>viz příloha B, D.1.4, D.1.5</t>
  </si>
  <si>
    <t>112101101</t>
  </si>
  <si>
    <t>Odstranění stromů listnatých průměru kmene přes 100 do 300 mm</t>
  </si>
  <si>
    <t>-1690720802</t>
  </si>
  <si>
    <t>Odstranění stromů s odřezáním kmene a s odvětvením listnatých, průměru kmene přes 100 do 300 mm</t>
  </si>
  <si>
    <t>https://podminky.urs.cz/item/CS_URS_2023_01/112101101</t>
  </si>
  <si>
    <t>112101102</t>
  </si>
  <si>
    <t>Odstranění stromů listnatých průměru kmene přes 300 do 500 mm</t>
  </si>
  <si>
    <t>1691062959</t>
  </si>
  <si>
    <t>Odstranění stromů s odřezáním kmene a s odvětvením listnatých, průměru kmene přes 300 do 500 mm</t>
  </si>
  <si>
    <t>https://podminky.urs.cz/item/CS_URS_2023_01/112101102</t>
  </si>
  <si>
    <t>112101121</t>
  </si>
  <si>
    <t>Odstranění stromů jehličnatých průměru kmene přes 100 do 300 mm</t>
  </si>
  <si>
    <t>488272992</t>
  </si>
  <si>
    <t>Odstranění stromů s odřezáním kmene a s odvětvením jehličnatých bez odkornění, průměru kmene přes 100 do 300 mm</t>
  </si>
  <si>
    <t>https://podminky.urs.cz/item/CS_URS_2023_01/112101121</t>
  </si>
  <si>
    <t>112101122</t>
  </si>
  <si>
    <t>Odstranění stromů jehličnatých průměru kmene přes 300 do 500 mm</t>
  </si>
  <si>
    <t>-1046751786</t>
  </si>
  <si>
    <t>Odstranění stromů s odřezáním kmene a s odvětvením jehličnatých bez odkornění, průměru kmene přes 300 do 500 mm</t>
  </si>
  <si>
    <t>https://podminky.urs.cz/item/CS_URS_2023_01/112101122</t>
  </si>
  <si>
    <t>112155115</t>
  </si>
  <si>
    <t>Štěpkování stromků a větví v zapojeném porostu průměru kmene do 300 mm s naložením</t>
  </si>
  <si>
    <t>-1332114450</t>
  </si>
  <si>
    <t>Štěpkování s naložením na dopravní prostředek a odvozem do 20 km stromků a větví v zapojeném porostu, průměru kmene do 300 mm</t>
  </si>
  <si>
    <t>https://podminky.urs.cz/item/CS_URS_2023_01/112155115</t>
  </si>
  <si>
    <t>4+6</t>
  </si>
  <si>
    <t>112155121</t>
  </si>
  <si>
    <t>Štěpkování stromků a větví v zapojeném porostu průměru kmene přes 300 do 500 mm s naložením</t>
  </si>
  <si>
    <t>-138856411</t>
  </si>
  <si>
    <t>Štěpkování s naložením na dopravní prostředek a odvozem do 20 km stromků a větví v zapojeném porostu, průměru kmene přes 300 do 500 mm</t>
  </si>
  <si>
    <t>https://podminky.urs.cz/item/CS_URS_2023_01/112155121</t>
  </si>
  <si>
    <t>2+1</t>
  </si>
  <si>
    <t>112155311</t>
  </si>
  <si>
    <t>Štěpkování keřového porostu středně hustého s naložením</t>
  </si>
  <si>
    <t>-2061639031</t>
  </si>
  <si>
    <t>Štěpkování s naložením na dopravní prostředek a odvozem do 20 km keřového porostu středně hustého</t>
  </si>
  <si>
    <t>https://podminky.urs.cz/item/CS_URS_2023_01/112155311</t>
  </si>
  <si>
    <t>Odvoz a likvidace štěpky</t>
  </si>
  <si>
    <t>-1903791194</t>
  </si>
  <si>
    <t>183151111</t>
  </si>
  <si>
    <t>Hloubení jam pro výsadbu dřevin strojně v rovině nebo ve svahu do 1:5 obj jamky do 0,2 m3</t>
  </si>
  <si>
    <t>-280639013</t>
  </si>
  <si>
    <t>Hloubení jam pro výsadbu dřevin strojně v rovině nebo ve svahu do 1:5, objem do 0,20 m3</t>
  </si>
  <si>
    <t>https://podminky.urs.cz/item/CS_URS_2023_01/183151111</t>
  </si>
  <si>
    <t>5+210</t>
  </si>
  <si>
    <t>odvoz a likvidace vykopané zeminy z jamek pro výsadbu (uložení na skládku)</t>
  </si>
  <si>
    <t>115832706</t>
  </si>
  <si>
    <t>112211111</t>
  </si>
  <si>
    <t>Spálení pařezu D do 0,3 m</t>
  </si>
  <si>
    <t>-744081356</t>
  </si>
  <si>
    <t>Spálení pařezů na hromadách průměru přes 0,10 do 0,30 m</t>
  </si>
  <si>
    <t>https://podminky.urs.cz/item/CS_URS_2023_01/112211111</t>
  </si>
  <si>
    <t>112211112</t>
  </si>
  <si>
    <t>Spálení pařezu D do 0,5 m</t>
  </si>
  <si>
    <t>-849789117</t>
  </si>
  <si>
    <t>Spálení pařezů na hromadách průměru přes 0,30 do 0,50 m</t>
  </si>
  <si>
    <t>https://podminky.urs.cz/item/CS_URS_2023_01/112211112</t>
  </si>
  <si>
    <t>1+2</t>
  </si>
  <si>
    <t>112251101</t>
  </si>
  <si>
    <t>Odstranění pařezů průměru přes 100 do 300 mm</t>
  </si>
  <si>
    <t>440589923</t>
  </si>
  <si>
    <t>Odstranění pařezů strojně s jejich vykopáním nebo vytrháním průměru přes 100 do 300 mm</t>
  </si>
  <si>
    <t>https://podminky.urs.cz/item/CS_URS_2023_01/112251101</t>
  </si>
  <si>
    <t>112251102</t>
  </si>
  <si>
    <t>Odstranění pařezů průměru přes 300 do 500 mm</t>
  </si>
  <si>
    <t>-1634434638</t>
  </si>
  <si>
    <t>Odstranění pařezů strojně s jejich vykopáním nebo vytrháním průměru přes 300 do 500 mm</t>
  </si>
  <si>
    <t>https://podminky.urs.cz/item/CS_URS_2023_01/112251102</t>
  </si>
  <si>
    <t>162201401</t>
  </si>
  <si>
    <t>Vodorovné přemístění větví stromů listnatých do 1 km D kmene přes 100 do 300 mm</t>
  </si>
  <si>
    <t>802800592</t>
  </si>
  <si>
    <t>Vodorovné přemístění větví, kmenů nebo pařezů s naložením, složením a dopravou do 1000 m větví stromů listnatých, průměru kmene přes 100 do 300 mm</t>
  </si>
  <si>
    <t>https://podminky.urs.cz/item/CS_URS_2023_01/162201401</t>
  </si>
  <si>
    <t>162201402</t>
  </si>
  <si>
    <t>Vodorovné přemístění větví stromů listnatých do 1 km D kmene přes 300 do 500 mm</t>
  </si>
  <si>
    <t>-1793386937</t>
  </si>
  <si>
    <t>Vodorovné přemístění větví, kmenů nebo pařezů s naložením, složením a dopravou do 1000 m větví stromů listnatých, průměru kmene přes 300 do 500 mm</t>
  </si>
  <si>
    <t>https://podminky.urs.cz/item/CS_URS_2023_01/162201402</t>
  </si>
  <si>
    <t>162201405</t>
  </si>
  <si>
    <t>Vodorovné přemístění větví stromů jehličnatých do 1 km D kmene přes 100 do 300 mm</t>
  </si>
  <si>
    <t>1056914241</t>
  </si>
  <si>
    <t>Vodorovné přemístění větví, kmenů nebo pařezů s naložením, složením a dopravou do 1000 m větví stromů jehličnatých, průměru kmene přes 100 do 300 mm</t>
  </si>
  <si>
    <t>https://podminky.urs.cz/item/CS_URS_2023_01/162201405</t>
  </si>
  <si>
    <t>162201406</t>
  </si>
  <si>
    <t>Vodorovné přemístění větví stromů jehličnatých do 1 km D kmene přes 300 do 500 mm</t>
  </si>
  <si>
    <t>1662562924</t>
  </si>
  <si>
    <t>Vodorovné přemístění větví, kmenů nebo pařezů s naložením, složením a dopravou do 1000 m větví stromů jehličnatých, průměru kmene přes 300 do 500 mm</t>
  </si>
  <si>
    <t>https://podminky.urs.cz/item/CS_URS_2023_01/162201406</t>
  </si>
  <si>
    <t>162201411</t>
  </si>
  <si>
    <t>Vodorovné přemístění kmenů stromů listnatých do 1 km D kmene přes 100 do 300 mm</t>
  </si>
  <si>
    <t>965418417</t>
  </si>
  <si>
    <t>Vodorovné přemístění větví, kmenů nebo pařezů s naložením, složením a dopravou do 1000 m kmenů stromů listnatých, průměru přes 100 do 300 mm</t>
  </si>
  <si>
    <t>https://podminky.urs.cz/item/CS_URS_2023_01/162201411</t>
  </si>
  <si>
    <t>162201412</t>
  </si>
  <si>
    <t>Vodorovné přemístění kmenů stromů listnatých do 1 km D kmene přes 300 do 500 mm</t>
  </si>
  <si>
    <t>1168555286</t>
  </si>
  <si>
    <t>Vodorovné přemístění větví, kmenů nebo pařezů s naložením, složením a dopravou do 1000 m kmenů stromů listnatých, průměru přes 300 do 500 mm</t>
  </si>
  <si>
    <t>https://podminky.urs.cz/item/CS_URS_2023_01/162201412</t>
  </si>
  <si>
    <t>162201415</t>
  </si>
  <si>
    <t>Vodorovné přemístění kmenů stromů jehličnatých do 1 km D kmene přes 100 do 300 mm</t>
  </si>
  <si>
    <t>-1546316012</t>
  </si>
  <si>
    <t>Vodorovné přemístění větví, kmenů nebo pařezů s naložením, složením a dopravou do 1000 m kmenů stromů jehličnatých, průměru přes 100 do 300 mm</t>
  </si>
  <si>
    <t>https://podminky.urs.cz/item/CS_URS_2023_01/162201415</t>
  </si>
  <si>
    <t>162201416</t>
  </si>
  <si>
    <t>Vodorovné přemístění kmenů stromů jehličnatých do 1 km D kmene přes 300 do 500 mm</t>
  </si>
  <si>
    <t>-1555430375</t>
  </si>
  <si>
    <t>Vodorovné přemístění větví, kmenů nebo pařezů s naložením, složením a dopravou do 1000 m kmenů stromů jehličnatých, průměru přes 300 do 500 mm</t>
  </si>
  <si>
    <t>https://podminky.urs.cz/item/CS_URS_2023_01/162201416</t>
  </si>
  <si>
    <t>162201421</t>
  </si>
  <si>
    <t>Vodorovné přemístění pařezů do 1 km D přes 100 do 300 mm</t>
  </si>
  <si>
    <t>-686584337</t>
  </si>
  <si>
    <t>Vodorovné přemístění větví, kmenů nebo pařezů s naložením, složením a dopravou do 1000 m pařezů kmenů, průměru přes 100 do 300 mm</t>
  </si>
  <si>
    <t>https://podminky.urs.cz/item/CS_URS_2023_01/162201421</t>
  </si>
  <si>
    <t>162201422</t>
  </si>
  <si>
    <t>Vodorovné přemístění pařezů do 1 km D přes 300 do 500 mm</t>
  </si>
  <si>
    <t>-578238195</t>
  </si>
  <si>
    <t>Vodorovné přemístění větví, kmenů nebo pařezů s naložením, složením a dopravou do 1000 m pařezů kmenů, průměru přes 300 do 500 mm</t>
  </si>
  <si>
    <t>https://podminky.urs.cz/item/CS_URS_2023_01/162201422</t>
  </si>
  <si>
    <t>162301501</t>
  </si>
  <si>
    <t>Vodorovné přemístění křovin do 5 km D kmene do 100 mm</t>
  </si>
  <si>
    <t>-179271266</t>
  </si>
  <si>
    <t>Vodorovné přemístění smýcených křovin do průměru kmene 100 mm na vzdálenost do 5 000 m</t>
  </si>
  <si>
    <t>https://podminky.urs.cz/item/CS_URS_2023_01/162301501</t>
  </si>
  <si>
    <t>162301931</t>
  </si>
  <si>
    <t>Příplatek k vodorovnému přemístění větví stromů listnatých D kmene přes 100 do 300 mm ZKD 1 km</t>
  </si>
  <si>
    <t>-1912780974</t>
  </si>
  <si>
    <t>Vodorovné přemístění větví, kmenů nebo pařezů s naložením, složením a dopravou Příplatek k cenám za každých dalších i započatých 1000 m přes 1000 m větví stromů listnatých, průměru kmene přes 100 do 300 mm</t>
  </si>
  <si>
    <t>https://podminky.urs.cz/item/CS_URS_2023_01/162301931</t>
  </si>
  <si>
    <t>162301932</t>
  </si>
  <si>
    <t>Příplatek k vodorovnému přemístění větví stromů listnatých D kmene přes 300 do 500 mm ZKD 1 km</t>
  </si>
  <si>
    <t>1637824933</t>
  </si>
  <si>
    <t>Vodorovné přemístění větví, kmenů nebo pařezů s naložením, složením a dopravou Příplatek k cenám za každých dalších i započatých 1000 m přes 1000 m větví stromů listnatých, průměru kmene přes 300 do 500 mm</t>
  </si>
  <si>
    <t>https://podminky.urs.cz/item/CS_URS_2023_01/162301932</t>
  </si>
  <si>
    <t>162301941</t>
  </si>
  <si>
    <t>Příplatek k vodorovnému přemístění větví stromů jehličnatých D kmene přes 100 do 300 mm ZKD 1 km</t>
  </si>
  <si>
    <t>-1309961426</t>
  </si>
  <si>
    <t>Vodorovné přemístění větví, kmenů nebo pařezů s naložením, složením a dopravou Příplatek k cenám za každých dalších i započatých 1000 m přes 1000 m větví stromů jehličnatých, o průměru kmene přes 100 do 300 mm</t>
  </si>
  <si>
    <t>https://podminky.urs.cz/item/CS_URS_2023_01/162301941</t>
  </si>
  <si>
    <t>162301942</t>
  </si>
  <si>
    <t>Příplatek k vodorovnému přemístění větví stromů jehličnatých D kmene přes 300 do 500 mm ZKD 1 km</t>
  </si>
  <si>
    <t>1930884684</t>
  </si>
  <si>
    <t>Vodorovné přemístění větví, kmenů nebo pařezů s naložením, složením a dopravou Příplatek k cenám za každých dalších i započatých 1000 m přes 1000 m větví stromů jehličnatých, o průměru kmene přes 300 do 500 mm</t>
  </si>
  <si>
    <t>https://podminky.urs.cz/item/CS_URS_2023_01/162301942</t>
  </si>
  <si>
    <t>162301951</t>
  </si>
  <si>
    <t>Příplatek k vodorovnému přemístění kmenů stromů listnatých D kmene přes 100 do 300 mm ZKD 1 km</t>
  </si>
  <si>
    <t>198687274</t>
  </si>
  <si>
    <t>Vodorovné přemístění větví, kmenů nebo pařezů s naložením, složením a dopravou Příplatek k cenám za každých dalších i započatých 1000 m přes 1000 m kmenů stromů listnatých, o průměru přes 100 do 300 mm</t>
  </si>
  <si>
    <t>https://podminky.urs.cz/item/CS_URS_2023_01/162301951</t>
  </si>
  <si>
    <t>162301952</t>
  </si>
  <si>
    <t>Příplatek k vodorovnému přemístění kmenů stromů listnatých D kmene přes 300 do 500 mm ZKD 1 km</t>
  </si>
  <si>
    <t>1953245470</t>
  </si>
  <si>
    <t>Vodorovné přemístění větví, kmenů nebo pařezů s naložením, složením a dopravou Příplatek k cenám za každých dalších i započatých 1000 m přes 1000 m kmenů stromů listnatých, o průměru přes 300 do 500 mm</t>
  </si>
  <si>
    <t>https://podminky.urs.cz/item/CS_URS_2023_01/162301952</t>
  </si>
  <si>
    <t>162301961</t>
  </si>
  <si>
    <t>Příplatek k vodorovnému přemístění kmenů stromů jehličnatých D kmene přes 100 do 300 mm ZKD 1 km</t>
  </si>
  <si>
    <t>161612270</t>
  </si>
  <si>
    <t>Vodorovné přemístění větví, kmenů nebo pařezů s naložením, složením a dopravou Příplatek k cenám za každých dalších i započatých 1000 m přes 1000 m kmenů stromů jehličnatých, průměru přes 100 do 300 mm</t>
  </si>
  <si>
    <t>https://podminky.urs.cz/item/CS_URS_2023_01/162301961</t>
  </si>
  <si>
    <t>162301962</t>
  </si>
  <si>
    <t>Příplatek k vodorovnému přemístění kmenů stromů jehličnatých D kmene přes 300 do 500 mm ZKD 1 km</t>
  </si>
  <si>
    <t>1517003353</t>
  </si>
  <si>
    <t>Vodorovné přemístění větví, kmenů nebo pařezů s naložením, složením a dopravou Příplatek k cenám za každých dalších i započatých 1000 m přes 1000 m kmenů stromů jehličnatých, průměru přes 300 do 500 mm</t>
  </si>
  <si>
    <t>https://podminky.urs.cz/item/CS_URS_2023_01/162301962</t>
  </si>
  <si>
    <t>184102115</t>
  </si>
  <si>
    <t>Výsadba dřeviny s balem D přes 0,5 do 0,6 m do jamky se zalitím v rovině a svahu do 1:5</t>
  </si>
  <si>
    <t>-2062586597</t>
  </si>
  <si>
    <t>Výsadba dřeviny s balem do předem vyhloubené jamky se zalitím v rovině nebo na svahu do 1:5, při průměru balu přes 500 do 600 mm</t>
  </si>
  <si>
    <t>https://podminky.urs.cz/item/CS_URS_2023_01/184102115</t>
  </si>
  <si>
    <t>3+1+1</t>
  </si>
  <si>
    <t>02650442.r1</t>
  </si>
  <si>
    <t>habr obecný /Carpinus betulus/ 200-220cm, obvod kmene 18-20 cm ve výšce 1,3 m nad zemí</t>
  </si>
  <si>
    <t>1821638687</t>
  </si>
  <si>
    <t>02650442.r2</t>
  </si>
  <si>
    <t>lípa malolistá /Tilia cordata/ 200-220cm, obvod kmene 18-20 cm ve výšce 1,3 m nad zemí</t>
  </si>
  <si>
    <t>-876744996</t>
  </si>
  <si>
    <t>02650442.r3</t>
  </si>
  <si>
    <t>jeřáb obecný /Sorbus aucuparia/ 200-250cm, obvod kmene 18-20 cm ve výšce 1,3 m nad zemí</t>
  </si>
  <si>
    <t>784374842</t>
  </si>
  <si>
    <t>184102211</t>
  </si>
  <si>
    <t>Výsadba keře bez balu v do 1 m do jamky se zalitím v rovině a svahu do 1:5</t>
  </si>
  <si>
    <t>-1894804707</t>
  </si>
  <si>
    <t>Výsadba keře bez balu do předem vyhloubené jamky se zalitím v rovině nebo na svahu do 1:5 výšky do 1 m v terénu</t>
  </si>
  <si>
    <t>https://podminky.urs.cz/item/CS_URS_2023_01/184102211</t>
  </si>
  <si>
    <t>40+40+40+50+40</t>
  </si>
  <si>
    <t>02652025.r1</t>
  </si>
  <si>
    <t>šeřík malolistý /Syringa microphylla/, výška keře 60-90 cm</t>
  </si>
  <si>
    <t>307963828</t>
  </si>
  <si>
    <t>02652025.r2</t>
  </si>
  <si>
    <t>svída krvavá /Cornus sanguinea/, výška keře 60-90 cm</t>
  </si>
  <si>
    <t>468687206</t>
  </si>
  <si>
    <t>02652025.r3</t>
  </si>
  <si>
    <t>brslen evropský /Euonymus europaeus/, výška keře 60-90 cm</t>
  </si>
  <si>
    <t>677511900</t>
  </si>
  <si>
    <t>02652025.r4</t>
  </si>
  <si>
    <t>Ptačí zob obecný /Ligustrum vulgare/, výška keře 60-90 cm</t>
  </si>
  <si>
    <t>724048904</t>
  </si>
  <si>
    <t>02652025.r5</t>
  </si>
  <si>
    <t>Pámelník /Symphoricarpos/, výška keře 60-90 cm</t>
  </si>
  <si>
    <t>-1074079900</t>
  </si>
  <si>
    <t>184502117</t>
  </si>
  <si>
    <t>Vyzvednutí dřeviny k přesazení s balem D přes 1,2 do 1,4 m v rovině a svahu do 1:5</t>
  </si>
  <si>
    <t>1889983855</t>
  </si>
  <si>
    <t>Vyzvednutí dřeviny k přesazení s balem v rovině nebo na svahu do 1:5, při průměru balu přes 1200 do 1400 mm</t>
  </si>
  <si>
    <t>https://podminky.urs.cz/item/CS_URS_2023_01/184502117</t>
  </si>
  <si>
    <t>Položka je určena pro kompletní zajištění přesazení stávajícího jeřábu na parcele 916/2 s obvodem kmenu cca 16 cm přesazen do vzdálenosti cca 3 m</t>
  </si>
  <si>
    <t>184215138</t>
  </si>
  <si>
    <t>Ukotvení kmene dřevin na svahu přes 1:2 třemi kůly D do 0,1 m dl přes 1 do 2 m</t>
  </si>
  <si>
    <t>-1713253274</t>
  </si>
  <si>
    <t>Ukotvení dřeviny kůly na svahu přes 1:2 třemi kůly, délky přes 1 do 2 m</t>
  </si>
  <si>
    <t>https://podminky.urs.cz/item/CS_URS_2023_01/184215138</t>
  </si>
  <si>
    <t>3+1+1+1</t>
  </si>
  <si>
    <t>60591253</t>
  </si>
  <si>
    <t>kůl vyvazovací dřevěný impregnovaný D 8cm dl 2m</t>
  </si>
  <si>
    <t>1847640489</t>
  </si>
  <si>
    <t>6*3 'Přepočtené koeficientem množství</t>
  </si>
  <si>
    <t>184801121</t>
  </si>
  <si>
    <t>Ošetřování vysazených dřevin soliterních v rovině a svahu do 1:5</t>
  </si>
  <si>
    <t>-1747395046</t>
  </si>
  <si>
    <t>Ošetření vysazených dřevin solitérních v rovině nebo na svahu do 1:5</t>
  </si>
  <si>
    <t>https://podminky.urs.cz/item/CS_URS_2023_01/184801121</t>
  </si>
  <si>
    <t>následná péče o výsadbu 2x za rok po dobu 5ti let, výchovný řez, oprava úvazů, případná výměna kůlů (a jejich včasné odstranění),</t>
  </si>
  <si>
    <t>ošetřování mechanických poškození, ale také případnou výměnu uhynulých jedinců v nejbližším vhodném období</t>
  </si>
  <si>
    <t>2*5*(3+1+1+1)</t>
  </si>
  <si>
    <t>184801131</t>
  </si>
  <si>
    <t>Ošetřování vysazených dřevin ve skupinách v rovině a svahu do 1:5</t>
  </si>
  <si>
    <t>-151803313</t>
  </si>
  <si>
    <t>Ošetření vysazených dřevin ve skupinách v rovině nebo na svahu do 1:5</t>
  </si>
  <si>
    <t>https://podminky.urs.cz/item/CS_URS_2023_01/184801131</t>
  </si>
  <si>
    <t>následná péče o výsadbu keřů 2x za rok po dobu 5ti let, výchovný řez</t>
  </si>
  <si>
    <t>2*5*180</t>
  </si>
  <si>
    <t>bourání_přípojky</t>
  </si>
  <si>
    <t>77,5</t>
  </si>
  <si>
    <t>bourání_stoka</t>
  </si>
  <si>
    <t>hloubení_jam</t>
  </si>
  <si>
    <t>1020,57</t>
  </si>
  <si>
    <t>1877,2</t>
  </si>
  <si>
    <t>ornice</t>
  </si>
  <si>
    <t>19,062</t>
  </si>
  <si>
    <t>přepážky</t>
  </si>
  <si>
    <t>8,97</t>
  </si>
  <si>
    <t>sjezd_ŠD</t>
  </si>
  <si>
    <t>35,7</t>
  </si>
  <si>
    <t>IO-300.1, 301.1 - Odvodnění - dešťová kanalizace a dešťové kanalizační přípojky</t>
  </si>
  <si>
    <t>1358,1</t>
  </si>
  <si>
    <t>139,772</t>
  </si>
  <si>
    <t>štětovnice</t>
  </si>
  <si>
    <t>722,3</t>
  </si>
  <si>
    <t>počet_kotev</t>
  </si>
  <si>
    <t>ks</t>
  </si>
  <si>
    <t>délka_kotev</t>
  </si>
  <si>
    <t>420</t>
  </si>
  <si>
    <t xml:space="preserve">    3 - Svislé a kompletní konstrukce</t>
  </si>
  <si>
    <t xml:space="preserve">    6 - Úpravy povrchů, podlahy a osazování výplní</t>
  </si>
  <si>
    <t xml:space="preserve">    711 - Izolace proti vodě, vlhkosti a plynům</t>
  </si>
  <si>
    <t>113107325</t>
  </si>
  <si>
    <t>Odstranění podkladu z kameniva drceného tl přes 400 do 500 mm strojně pl do 50 m2</t>
  </si>
  <si>
    <t>-2039796211</t>
  </si>
  <si>
    <t>Odstranění podkladů nebo krytů strojně plochy jednotlivě do 50 m2 s přemístěním hmot na skládku na vzdálenost do 3 m nebo s naložením na dopravní prostředek z kameniva hrubého drceného, o tl. vrstvy přes 400 do 500 mm</t>
  </si>
  <si>
    <t>https://podminky.urs.cz/item/CS_URS_2023_01/113107325</t>
  </si>
  <si>
    <t>viz příloha D.2.1.11, D.2.1.12 - odstranění zpevnění povrchu sjezdu do jámy retenční nádrže</t>
  </si>
  <si>
    <t>115101201</t>
  </si>
  <si>
    <t>Čerpání vody na dopravní výšku do 10 m průměrný přítok do 500 l/min</t>
  </si>
  <si>
    <t>hod</t>
  </si>
  <si>
    <t>1259984320</t>
  </si>
  <si>
    <t>Čerpání vody na dopravní výšku do 10 m s uvažovaným průměrným přítokem do 500 l/min</t>
  </si>
  <si>
    <t>https://podminky.urs.cz/item/CS_URS_2023_01/115101201</t>
  </si>
  <si>
    <t>čerpání z jámy retenční nádrže</t>
  </si>
  <si>
    <t>60*24</t>
  </si>
  <si>
    <t>čerpání z rýh kanalizace</t>
  </si>
  <si>
    <t>30*24</t>
  </si>
  <si>
    <t>115101301</t>
  </si>
  <si>
    <t>Pohotovost čerpací soupravy pro dopravní výšku do 10 m přítok do 500 l/min</t>
  </si>
  <si>
    <t>den</t>
  </si>
  <si>
    <t>331816680</t>
  </si>
  <si>
    <t>Pohotovost záložní čerpací soupravy pro dopravní výšku do 10 m s uvažovaným průměrným přítokem do 500 l/min</t>
  </si>
  <si>
    <t>https://podminky.urs.cz/item/CS_URS_2023_01/115101301</t>
  </si>
  <si>
    <t>60*4</t>
  </si>
  <si>
    <t>119001401</t>
  </si>
  <si>
    <t>Dočasné zajištění potrubí ocelového nebo litinového DN do 200 mm</t>
  </si>
  <si>
    <t>754962216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</si>
  <si>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ocelového nebo litinového, jmenovité světlosti DN do 200 mm</t>
  </si>
  <si>
    <t>https://podminky.urs.cz/item/CS_URS_2023_01/119001401</t>
  </si>
  <si>
    <t>viz příloha D.2.1.3, D.2.1.4, D.2.1.5</t>
  </si>
  <si>
    <t>2*1,2+8*0,8 "vodovod</t>
  </si>
  <si>
    <t>119001405</t>
  </si>
  <si>
    <t>Dočasné zajištění potrubí z PE DN do 200 mm</t>
  </si>
  <si>
    <t>-195616255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</si>
  <si>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</si>
  <si>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https://podminky.urs.cz/item/CS_URS_2023_01/119001405</t>
  </si>
  <si>
    <t>3*1,2+1*0,8 "plynovod</t>
  </si>
  <si>
    <t>119001411</t>
  </si>
  <si>
    <t>Dočasné zajištění potrubí betonového, ŽB nebo kameninového DN do 200 mm</t>
  </si>
  <si>
    <t>1841448974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</si>
  <si>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betonového, kameninového nebo železobetonového, světlosti DN do 200 mm</t>
  </si>
  <si>
    <t>https://podminky.urs.cz/item/CS_URS_2023_01/119001411</t>
  </si>
  <si>
    <t>3*1,2+15*0,8 "kanalizace</t>
  </si>
  <si>
    <t>119001421</t>
  </si>
  <si>
    <t>Dočasné zajištění kabelů a kabelových tratí ze 3 volně ložených kabelů</t>
  </si>
  <si>
    <t>1566471888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</si>
  <si>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</si>
  <si>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https://podminky.urs.cz/item/CS_URS_2023_01/119001421</t>
  </si>
  <si>
    <t>2*1,2+8*0,8 "Nordic Telecom</t>
  </si>
  <si>
    <t>6*1,2+6*0,8 "CETIN</t>
  </si>
  <si>
    <t>6*1,2+1*0,8 "ČEZ</t>
  </si>
  <si>
    <t>1*1,2+9*0,8 "veřejné osvětlení</t>
  </si>
  <si>
    <t>-615909312</t>
  </si>
  <si>
    <t>viz příloha D.2.1.3, D.2.1.6, D.2.1.14</t>
  </si>
  <si>
    <t>(13,78+11,7+18,3+51,53)*0,2</t>
  </si>
  <si>
    <t>131251207</t>
  </si>
  <si>
    <t>Hloubení jam zapažených v hornině třídy těžitelnosti I skupiny 3 objem přes 5000 m3 strojně</t>
  </si>
  <si>
    <t>1521194303</t>
  </si>
  <si>
    <t>Hloubení zapažených jam a zářezů strojně s urovnáním dna do předepsaného profilu a spádu v hornině třídy těžitelnosti I skupiny 3 přes 5 000 m3</t>
  </si>
  <si>
    <t>https://podminky.urs.cz/item/CS_URS_2023_01/131251207</t>
  </si>
  <si>
    <t>viz. příloha D.2.1.11, D.2.1.12</t>
  </si>
  <si>
    <t>14,3*10,26*4,6+0,67*10,26*(4,6+5,5)+4,05*(4,42+2,18)*5,5 "retenční nádrž mimo sjezd</t>
  </si>
  <si>
    <t>3,5*10,2*(0,5+(4,25+0,5))/2+2*(5*2,2*2,2/2) "retenční nádrž v prostoru sjezdu</t>
  </si>
  <si>
    <t>3*2,9*(0,5+2,1)/2 "výustní objekt</t>
  </si>
  <si>
    <t>153112112</t>
  </si>
  <si>
    <t>Nastražení ocelových štětovnic dl přes 10 m ve standardních podmínkách z terénu</t>
  </si>
  <si>
    <t>985877771</t>
  </si>
  <si>
    <t>Zřízení beraněných stěn z ocelových štětovnic z terénu nastražení štětovnic ve standardních podmínkách, délky přes 10 m</t>
  </si>
  <si>
    <t>https://podminky.urs.cz/item/CS_URS_2023_01/153112112</t>
  </si>
  <si>
    <t>Pažení jámy retenční nádrže</t>
  </si>
  <si>
    <t>140*0,4*12 "štětovnice délky 12m</t>
  </si>
  <si>
    <t>11*0,4*9,25 "štětovnice délky 9,25m</t>
  </si>
  <si>
    <t>2*0,2*12 "rohová spojka LLS170 délky 12m</t>
  </si>
  <si>
    <t>2*0,2*12 "rohová spojka ULTRA -S délky 12m</t>
  </si>
  <si>
    <t>153112123</t>
  </si>
  <si>
    <t>Zaberanění ocelových štětovnic na dl do 12 m ve standardních podmínkách z terénu</t>
  </si>
  <si>
    <t>1669186066</t>
  </si>
  <si>
    <t>Zřízení beraněných stěn z ocelových štětovnic z terénu zaberanění štětovnic ve standardních podmínkách, délky do 12 m</t>
  </si>
  <si>
    <t>https://podminky.urs.cz/item/CS_URS_2023_01/153112123</t>
  </si>
  <si>
    <t>R010</t>
  </si>
  <si>
    <t>štětovnice IIIn, včetně rohových spojek</t>
  </si>
  <si>
    <t>1402556058</t>
  </si>
  <si>
    <t>Poznámka k položce:_x000d_
hmotnost na plochu 62,2 kg/m_x000d_
hmotnost plošná 155,5 kg/m2</t>
  </si>
  <si>
    <t>uvažováno s cenou při započtení obrátkovosti 50% materiálu</t>
  </si>
  <si>
    <t>153113113</t>
  </si>
  <si>
    <t>Vytažení ocelových štětovnic dl do 12 m zaberaněných do hl 12 m z terénu ve standardnich podmínkách</t>
  </si>
  <si>
    <t>-1570390951</t>
  </si>
  <si>
    <t>Vytažení stěn z ocelových štětovnic zaberaněných z terénu délky do 12 m ve standardních podmínkách, zaberaněných na hloubku do 12 m</t>
  </si>
  <si>
    <t>https://podminky.urs.cz/item/CS_URS_2023_01/153113113</t>
  </si>
  <si>
    <t>153821112</t>
  </si>
  <si>
    <t>Osazení kotvy kabelové z pramenců nebo drátů pro nosnost přes 0,16 do 0,31 MN</t>
  </si>
  <si>
    <t>-1888511651</t>
  </si>
  <si>
    <t>Osazení kotev kabelových z popouštěných pramenců nebo drátů pro nosnost přes 0,16 do 0,31 MN</t>
  </si>
  <si>
    <t>https://podminky.urs.cz/item/CS_URS_2023_01/153821112</t>
  </si>
  <si>
    <t>3+5+10+10</t>
  </si>
  <si>
    <t>(3+5+10+10)*(10+5)</t>
  </si>
  <si>
    <t>31459101</t>
  </si>
  <si>
    <t>lano předpínací ocelové poplastované D 15,7 mm</t>
  </si>
  <si>
    <t>1305363197</t>
  </si>
  <si>
    <t>3*(délka_kotev+0,6*počet_kotev) "3ks lana pro 1 pramencovou kotvu</t>
  </si>
  <si>
    <t>16240001</t>
  </si>
  <si>
    <t>čelist předpínacího lana</t>
  </si>
  <si>
    <t>427637551</t>
  </si>
  <si>
    <t>16240000</t>
  </si>
  <si>
    <t>kotevní objímka předpínacího lana</t>
  </si>
  <si>
    <t>1873760271</t>
  </si>
  <si>
    <t>153822112</t>
  </si>
  <si>
    <t>Napnutí kabelových kotev při únosnosti kotvy přes 0,16 do 0,31 MN</t>
  </si>
  <si>
    <t>549364591</t>
  </si>
  <si>
    <t>https://podminky.urs.cz/item/CS_URS_2023_01/153822112</t>
  </si>
  <si>
    <t>153891112</t>
  </si>
  <si>
    <t>Osazení ocelové roznášecí konstrukce hmotnosti přes 40 do 200 kg</t>
  </si>
  <si>
    <t>-1006357395</t>
  </si>
  <si>
    <t>Osazení a rozebrání ocelové roznášecí konstrukce z válcovaných profilů a plechů pod kotvy, trny nebo táhla při osazení, o hmotnosti jednotlivých částí konstrukce přes 40 do 200 kg</t>
  </si>
  <si>
    <t>https://podminky.urs.cz/item/CS_URS_2023_01/153891112</t>
  </si>
  <si>
    <t>2*(2,18+4,42+19,036+10,26+19,036)*17,9 "převázka pažení retenční nádrže</t>
  </si>
  <si>
    <t>13010748</t>
  </si>
  <si>
    <t>ocel profilová jakost S235JR (11 375) průřez IPE 160</t>
  </si>
  <si>
    <t>672000007</t>
  </si>
  <si>
    <t>Poznámka k položce:_x000d_
Hmotnost: 17,90 kg/m</t>
  </si>
  <si>
    <t>2*(2,18+4,42+19,036+10,26+19,036)*17,9*0,001</t>
  </si>
  <si>
    <t>153891121</t>
  </si>
  <si>
    <t>Rozebrání ocelové roznášecí konstrukce do 200 kg</t>
  </si>
  <si>
    <t>438805802</t>
  </si>
  <si>
    <t>Osazení a rozebrání ocelové roznášecí konstrukce z válcovaných profilů a plechů pod kotvy, trny nebo táhla rozebrání, o hmotnosti do 200 kg</t>
  </si>
  <si>
    <t>https://podminky.urs.cz/item/CS_URS_2023_01/153891121</t>
  </si>
  <si>
    <t>2*(2,18+4,42+19,036+10,26+19,036)*17,9</t>
  </si>
  <si>
    <t>153891311</t>
  </si>
  <si>
    <t>Opěrné desky do 30x30 cm tl do 30 mm</t>
  </si>
  <si>
    <t>555751188</t>
  </si>
  <si>
    <t>Opěrné desky z oceli velikosti do 300/300 mm, tloušťky do 30 mm</t>
  </si>
  <si>
    <t>https://podminky.urs.cz/item/CS_URS_2023_01/153891311</t>
  </si>
  <si>
    <t>42 "opěrné desky kotev pažení retenční nádrže</t>
  </si>
  <si>
    <t>171201231</t>
  </si>
  <si>
    <t>Poplatek za uložení zeminy a kamení na recyklační skládce (skládkovné) kód odpadu 17 05 04</t>
  </si>
  <si>
    <t>652119080</t>
  </si>
  <si>
    <t>https://podminky.urs.cz/item/CS_URS_2023_01/171201231</t>
  </si>
  <si>
    <t>hloubení_jam+hloubení_rýh</t>
  </si>
  <si>
    <t>-(zásyp_zem+přepážky)</t>
  </si>
  <si>
    <t>132254207</t>
  </si>
  <si>
    <t>Hloubení zapažených rýh š do 2000 mm v hornině třídy těžitelnosti I skupiny 3 objem přes 5000 m3</t>
  </si>
  <si>
    <t>-389927520</t>
  </si>
  <si>
    <t>Hloubení zapažených rýh šířky přes 800 do 2 000 mm strojně s urovnáním dna do předepsaného profilu a spádu v hornině třídy těžitelnosti I skupiny 3 přes 5 000 m3</t>
  </si>
  <si>
    <t>https://podminky.urs.cz/item/CS_URS_2023_01/132254207</t>
  </si>
  <si>
    <t>viz příloha D.2.1.14</t>
  </si>
  <si>
    <t>1015,75+188,75 "kanalizační stoky</t>
  </si>
  <si>
    <t>377,68+103,36+191,66 "kanalizační přípojky</t>
  </si>
  <si>
    <t>139001101</t>
  </si>
  <si>
    <t>Příplatek za ztížení vykopávky v blízkosti podzemního vedení</t>
  </si>
  <si>
    <t>-803925052</t>
  </si>
  <si>
    <t>Příplatek k cenám hloubených vykopávek za ztížení vykopávky v blízkosti podzemního vedení nebo výbušnin pro jakoukoliv třídu horniny</t>
  </si>
  <si>
    <t>https://podminky.urs.cz/item/CS_URS_2023_01/139001101</t>
  </si>
  <si>
    <t>viz příloha D.2.1.3, D.2.1.4, D.2.1.5 - položka je určena pro ztížené práce v blízkosti podzemních vedení, včetně provedení ručně kopaných sond</t>
  </si>
  <si>
    <t>(2*1,2+8*0,8)*3*1 "vodovod</t>
  </si>
  <si>
    <t xml:space="preserve">(3*1,2+1*0,8)*2*1  "plynovod</t>
  </si>
  <si>
    <t xml:space="preserve">(3*1,2+15*0,8)*3*1  "kanalizace</t>
  </si>
  <si>
    <t xml:space="preserve">(2*1,2+8*0,8)*2*1  "Nordic Telecom</t>
  </si>
  <si>
    <t xml:space="preserve">(6*1,2+6*0,8)*2*1  "CETIN</t>
  </si>
  <si>
    <t xml:space="preserve">(6*1,2+1*0,8)*2*1  "ČEZ</t>
  </si>
  <si>
    <t>151101101</t>
  </si>
  <si>
    <t>Zřízení příložného pažení a rozepření stěn rýh hl do 2 m</t>
  </si>
  <si>
    <t>-469896536</t>
  </si>
  <si>
    <t>Zřízení pažení a rozepření stěn rýh pro podzemní vedení příložné pro jakoukoliv mezerovitost, hloubky do 2 m</t>
  </si>
  <si>
    <t>https://podminky.urs.cz/item/CS_URS_2023_01/151101101</t>
  </si>
  <si>
    <t>viz příloha D.2.1.6, D.2.1.14</t>
  </si>
  <si>
    <t>25,47+4,16+3,28+182,99+56,87+24,18 "stoky</t>
  </si>
  <si>
    <t>14,43+5,27+13,45+4,92+4,64+12,67+4,8+13,12+30,78+9,21+9,16+8,35+9,31+5,05+5,05+7,62+10,03+4,62 "přípojky</t>
  </si>
  <si>
    <t>23,72+42,48+43,89+44,88+47,25+47,52</t>
  </si>
  <si>
    <t>151101102</t>
  </si>
  <si>
    <t>Zřízení příložného pažení a rozepření stěn rýh hl přes 2 do 4 m</t>
  </si>
  <si>
    <t>510176887</t>
  </si>
  <si>
    <t>Zřízení pažení a rozepření stěn rýh pro podzemní vedení příložné pro jakoukoliv mezerovitost, hloubky přes 2 do 4 m</t>
  </si>
  <si>
    <t>https://podminky.urs.cz/item/CS_URS_2023_01/151101102</t>
  </si>
  <si>
    <t>361,63+159,98+152,68 "stoky</t>
  </si>
  <si>
    <t>51,77+39,53+38,6+24,18+24,06+31,72 "přípojky</t>
  </si>
  <si>
    <t>151101111</t>
  </si>
  <si>
    <t>Odstranění příložného pažení a rozepření stěn rýh hl do 2 m</t>
  </si>
  <si>
    <t>1149816713</t>
  </si>
  <si>
    <t>Odstranění pažení a rozepření stěn rýh pro podzemní vedení s uložením materiálu na vzdálenost do 3 m od kraje výkopu příložné, hloubky do 2 m</t>
  </si>
  <si>
    <t>https://podminky.urs.cz/item/CS_URS_2023_01/151101111</t>
  </si>
  <si>
    <t>151101112</t>
  </si>
  <si>
    <t>Odstranění příložného pažení a rozepření stěn rýh hl přes 2 do 4 m</t>
  </si>
  <si>
    <t>1013626498</t>
  </si>
  <si>
    <t>Odstranění pažení a rozepření stěn rýh pro podzemní vedení s uložením materiálu na vzdálenost do 3 m od kraje výkopu příložné, hloubky přes 2 do 4 m</t>
  </si>
  <si>
    <t>https://podminky.urs.cz/item/CS_URS_2023_01/151101112</t>
  </si>
  <si>
    <t>151301102</t>
  </si>
  <si>
    <t>Zřízení hnaného pažení a rozepření stěn rýh hl přes 2 do 4 m</t>
  </si>
  <si>
    <t>697412661</t>
  </si>
  <si>
    <t>Zřízení pažení a rozepření stěn rýh pro podzemní vedení hnané, hloubky přes 2 do 4 m</t>
  </si>
  <si>
    <t>https://podminky.urs.cz/item/CS_URS_2023_01/151301102</t>
  </si>
  <si>
    <t>697,02 "stoky</t>
  </si>
  <si>
    <t xml:space="preserve"> 263,43 "přípojky</t>
  </si>
  <si>
    <t>151301112</t>
  </si>
  <si>
    <t>Odstranění hnaného pažení a rozepření stěn rýh hl přes 2 do 4 m</t>
  </si>
  <si>
    <t>-1448505442</t>
  </si>
  <si>
    <t>Odstranění pažení a rozepření stěn rýh pro podzemní vedení s uložením materiálu na vzdálenost do 3 m od kraje výkopu hnané, hloubky přes 2 do 4 m</t>
  </si>
  <si>
    <t>https://podminky.urs.cz/item/CS_URS_2023_01/151301112</t>
  </si>
  <si>
    <t>-424062895</t>
  </si>
  <si>
    <t>2*(ornice+přepážky+zásyp_zem+sjezd_ŠD*0,5)</t>
  </si>
  <si>
    <t>-1276788658</t>
  </si>
  <si>
    <t>1675835101</t>
  </si>
  <si>
    <t>2749,028*6 'Přepočtené koeficientem množství</t>
  </si>
  <si>
    <t>-1585063175</t>
  </si>
  <si>
    <t>ornice+přepážky+zásyp_zem+sjezd_ŠD*0,5</t>
  </si>
  <si>
    <t>689675415</t>
  </si>
  <si>
    <t>ornice+přepážky+zásyp_zem</t>
  </si>
  <si>
    <t>172153102</t>
  </si>
  <si>
    <t>Zřízení těsnicího jádra nebo vrstvy š přes 1 do 3 m z hornin třídy těžitelnosti I a II skupiny 1 až 4 zhutněných do 100 % PS C</t>
  </si>
  <si>
    <t>1559763190</t>
  </si>
  <si>
    <t>Zřízení těsnícího jádra nebo těsnící vrstvy zemních a kamenitých hrází přehradních a jiných vodních nádrží z horniny třídy těžitelnosti I a II, skupiny 1 až 4 se zhutněním do 100 % PS - koef. C vodorovné šířky vrstvy přes 1 do 3 m</t>
  </si>
  <si>
    <t>https://podminky.urs.cz/item/CS_URS_2023_01/172153102</t>
  </si>
  <si>
    <t xml:space="preserve">viz příloha D.2.1.1 - zřízení těsnící přepážky rýhy a přerušení drenáže před zásypem v úsecích se spodních vodou </t>
  </si>
  <si>
    <t>2*(1,3*(2+1)/2*1,7) "stoka B</t>
  </si>
  <si>
    <t>1*(1,3*(2+1)/2*1,2) "stoka C</t>
  </si>
  <si>
    <t>223143650</t>
  </si>
  <si>
    <t>viz příloha D.2.1.6, D.2.1.11, D.2.1.12, D.2.1.14</t>
  </si>
  <si>
    <t>zásyp zeminou</t>
  </si>
  <si>
    <t xml:space="preserve">5,48+18,68+18,34+87,9 "zásyp stok a přípojek </t>
  </si>
  <si>
    <t>3*2,9*(0,5+2,1)/2-1,4*1,3*(0,7+1,43)/2 "zásyp výustního objektu</t>
  </si>
  <si>
    <t>zásyp štěrkodrtí</t>
  </si>
  <si>
    <t xml:space="preserve">305,43+115,67+86,71+109,77 "zásyp stok a přípojek </t>
  </si>
  <si>
    <t>14,3*10,26*4,6+0,67*10,26*(4,6+5,5)+4,05*(4,42+2,18)*5,5 "zásyp jámy RN a ČS</t>
  </si>
  <si>
    <t>3,5*10,2*(0,5+(4,25+0,5))/2+2*(5*2,2*2,2/2)"zásyp jámy RN a ČS</t>
  </si>
  <si>
    <t>-(14,986*10,260*0,4+4,05*4,42*0,6) "odečet drenážní vrstvy pod RN</t>
  </si>
  <si>
    <t>-(12,18+0,4+0,4)*8,86*0,25 "odečet ŽB desky pod RN</t>
  </si>
  <si>
    <t>-4,05*4,42*0,25 "odečet ŽB desky pod ČS</t>
  </si>
  <si>
    <t>-(8,860+2*0,5)*14,116*0,1 "odečet podkladního betonu pod RN</t>
  </si>
  <si>
    <t>-(8,06*12,18*1,8-3*3,14*(1,3*1,3/4)*1,35-3,14*(2,3*2,3/4)*4,2) "odečet vstupních šachet RN</t>
  </si>
  <si>
    <t>bourání_přípojky*0,2*0,2+bourání_stoka*0,3*0,3 "zásyp rýhy po vybouraném potrubí</t>
  </si>
  <si>
    <t>58344197</t>
  </si>
  <si>
    <t>štěrkodrť frakce 0/63</t>
  </si>
  <si>
    <t>-72637889</t>
  </si>
  <si>
    <t>1358,1*1,7 'Přepočtené koeficientem množství</t>
  </si>
  <si>
    <t>175151101</t>
  </si>
  <si>
    <t>Obsypání potrubí strojně sypaninou bez prohození, uloženou do 3 m</t>
  </si>
  <si>
    <t>1989890026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</si>
  <si>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</si>
  <si>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https://podminky.urs.cz/item/CS_URS_2023_01/175151101</t>
  </si>
  <si>
    <t>58337302</t>
  </si>
  <si>
    <t>štěrkopísek frakce 0/16</t>
  </si>
  <si>
    <t>1438520169</t>
  </si>
  <si>
    <t>270,6+97,34"stoky a přípojky</t>
  </si>
  <si>
    <t>367,94*1,7 'Přepočtené koeficientem množství</t>
  </si>
  <si>
    <t>-1875189486</t>
  </si>
  <si>
    <t>ornice/0,2</t>
  </si>
  <si>
    <t>2089744694</t>
  </si>
  <si>
    <t>-270192257</t>
  </si>
  <si>
    <t>95,31*0,025 'Přepočtené koeficientem množství</t>
  </si>
  <si>
    <t>600984198</t>
  </si>
  <si>
    <t>Dočasná čerpací jímka</t>
  </si>
  <si>
    <t>1854904963</t>
  </si>
  <si>
    <t>viz přílohy D.2.1.6, D.2.1.11, D.2.1.12</t>
  </si>
  <si>
    <t>vyhloubení, zapažení a zpětné zasypání čerpací jímky do velikosti 1x1x1 m pro osazení mobilního čerpadla v úsecích se spodní vodou</t>
  </si>
  <si>
    <t>3+4</t>
  </si>
  <si>
    <t>211971121</t>
  </si>
  <si>
    <t>Zřízení opláštění žeber nebo trativodů geotextilií v rýze nebo zářezu sklonu přes 1:2 š do 2,5 m</t>
  </si>
  <si>
    <t>1718480472</t>
  </si>
  <si>
    <t>Zřízení opláštění výplně z geotextilie odvodňovacích žeber nebo trativodů v rýze nebo zářezu se stěnami svislými nebo šikmými o sklonu přes 1:2 při rozvinuté šířce opláštění do 2,5 m</t>
  </si>
  <si>
    <t>https://podminky.urs.cz/item/CS_URS_2023_01/211971121</t>
  </si>
  <si>
    <t>viz příloha D.2.1.14, D.2.1.11, D.2.1.12</t>
  </si>
  <si>
    <t>74,5*(0,3+0,3+0,3+0,5) "drenáž jámy RN a ČS</t>
  </si>
  <si>
    <t>703,35+262,61 "drenáž rýhy stok a přípojek</t>
  </si>
  <si>
    <t>212751104</t>
  </si>
  <si>
    <t>Trativod z drenážních trubek flexibilních PVC-U SN 4 perforace 360° včetně lože otevřený výkop DN 100 pro meliorace</t>
  </si>
  <si>
    <t>-495589919</t>
  </si>
  <si>
    <t>Trativody z drenážních a melioračních trubek pro meliorace, dočasné nebo odlehčovací drenáže se zřízením štěrkového lože pod trubky a s jejich obsypem v otevřeném výkopu trubka flexibilní PVC-U SN 4 celoperforovaná 360° DN 100</t>
  </si>
  <si>
    <t>https://podminky.urs.cz/item/CS_URS_2023_01/212751104</t>
  </si>
  <si>
    <t>125,5+16,0+42,4 "stoky a přípojky</t>
  </si>
  <si>
    <t>212751106</t>
  </si>
  <si>
    <t>Trativod z drenážních trubek flexibilních PVC-U SN 4 perforace 360° včetně lože otevřený výkop DN 160 pro meliorace</t>
  </si>
  <si>
    <t>629442531</t>
  </si>
  <si>
    <t>Trativody z drenážních a melioračních trubek pro meliorace, dočasné nebo odlehčovací drenáže se zřízením štěrkového lože pod trubky a s jejich obsypem v otevřeném výkopu trubka flexibilní PVC-U SN 4 celoperforovaná 360° DN 160</t>
  </si>
  <si>
    <t>https://podminky.urs.cz/item/CS_URS_2023_01/212751106</t>
  </si>
  <si>
    <t>74,5 "drenáž jámy RN a ČS</t>
  </si>
  <si>
    <t>213141113</t>
  </si>
  <si>
    <t>Zřízení vrstvy z geotextilie v rovině nebo ve sklonu do 1:5 š přes 6 do 8,5 m</t>
  </si>
  <si>
    <t>-1020766557</t>
  </si>
  <si>
    <t>Zřízení vrstvy z geotextilie filtrační, separační, odvodňovací, ochranné, výztužné nebo protierozní v rovině nebo ve sklonu do 1:5, šířky přes 6 do 8,5 m</t>
  </si>
  <si>
    <t>https://podminky.urs.cz/item/CS_URS_2023_01/213141113</t>
  </si>
  <si>
    <t>viz příloha D.2.1.11, D.2.1.12</t>
  </si>
  <si>
    <t>2*14,986*10,260+0,4*2*(14,986+10,26) "podsyp RN</t>
  </si>
  <si>
    <t>2*4,05*4,42+0,6*2*(4,05*4,42) "podsyp ČS</t>
  </si>
  <si>
    <t>(3,14*2,3*2,3/4-1,25*1,00)+(3,14*2,3*0,75) "ochrana hydroizolace ČS</t>
  </si>
  <si>
    <t>-2107443679</t>
  </si>
  <si>
    <t>393,312*1,1845 'Přepočtené koeficientem množství</t>
  </si>
  <si>
    <t>224411114</t>
  </si>
  <si>
    <t>Vrty maloprofilové D přes 156 do 195 mm úklon do 45° hl 0 až 25 m hornina III a IV</t>
  </si>
  <si>
    <t>1487480838</t>
  </si>
  <si>
    <t>Maloprofilové vrty průběžným sacím vrtáním průměru přes 156 do 195 mm do úklonu 45° v hl 0 až 25 m v hornině tř. III a IV</t>
  </si>
  <si>
    <t>https://podminky.urs.cz/item/CS_URS_2023_01/224411114</t>
  </si>
  <si>
    <t>273322611</t>
  </si>
  <si>
    <t>Základové desky ze ŽB se zvýšenými nároky na prostředí tř. C 30/37</t>
  </si>
  <si>
    <t>-549056887</t>
  </si>
  <si>
    <t>Základy z betonu železového (bez výztuže) desky z betonu se zvýšenými nároky na prostředí tř. C 30/37</t>
  </si>
  <si>
    <t>https://podminky.urs.cz/item/CS_URS_2023_01/273322611</t>
  </si>
  <si>
    <t>(12,18+0,4+0,4)*8,86*0,25</t>
  </si>
  <si>
    <t>4,05*4,42*0,25</t>
  </si>
  <si>
    <t>273351121</t>
  </si>
  <si>
    <t>Zřízení bednění základových desek</t>
  </si>
  <si>
    <t>501719187</t>
  </si>
  <si>
    <t>Bednění základů desek zřízení</t>
  </si>
  <si>
    <t>https://podminky.urs.cz/item/CS_URS_2023_01/273351121</t>
  </si>
  <si>
    <t>2*((12,18+0,4+0,4)+8,86)*0,25</t>
  </si>
  <si>
    <t>2*(4,05+4,42)*0,25</t>
  </si>
  <si>
    <t>273351122</t>
  </si>
  <si>
    <t>Odstranění bednění základových desek</t>
  </si>
  <si>
    <t>1935880381</t>
  </si>
  <si>
    <t>Bednění základů desek odstranění</t>
  </si>
  <si>
    <t>https://podminky.urs.cz/item/CS_URS_2023_01/273351122</t>
  </si>
  <si>
    <t>273362021</t>
  </si>
  <si>
    <t>Výztuž základových desek svařovanými sítěmi Kari</t>
  </si>
  <si>
    <t>430466105</t>
  </si>
  <si>
    <t>Výztuž základů desek ze svařovaných sítí z drátů typu KARI</t>
  </si>
  <si>
    <t>https://podminky.urs.cz/item/CS_URS_2023_01/273362021</t>
  </si>
  <si>
    <t>(2*(12,18+0,4+0,4)*8,86)*12,34/1000 "deska RN - kari 100/100/10</t>
  </si>
  <si>
    <t>(2*4,05*4,42)*7,9/1000 "deska ČS - kari 100/100/8</t>
  </si>
  <si>
    <t>3,121*1,1 'Přepočtené koeficientem množství</t>
  </si>
  <si>
    <t>282603111</t>
  </si>
  <si>
    <t>Injektování vysokotlaké s dvojitým obturátorem tlakem do 8 MPa</t>
  </si>
  <si>
    <t>1477107674</t>
  </si>
  <si>
    <t>Injektování vysokotlaké s dvojitým obturátorem vzestupné nebo sestupné, tlakem do 8,0 MPa</t>
  </si>
  <si>
    <t>https://podminky.urs.cz/item/CS_URS_2023_01/282603111</t>
  </si>
  <si>
    <t>délka_kotev*2/3*15/60 "2/3 délky kotev; 15 min/m</t>
  </si>
  <si>
    <t>R011</t>
  </si>
  <si>
    <t>Injektážní směs z cementu 32,5MPa</t>
  </si>
  <si>
    <t>1998307656</t>
  </si>
  <si>
    <t>injektážní směs na cementové bázi 32,5 MPa pro kořenovou část kotev pažení retenční nádrže</t>
  </si>
  <si>
    <t>R013</t>
  </si>
  <si>
    <t>Injektážní trubky</t>
  </si>
  <si>
    <t>1912829037</t>
  </si>
  <si>
    <t>dodávka a zřízení veškerých injektážních trubek pro kotvy pažení jámy retenční nádrže</t>
  </si>
  <si>
    <t>Svislé a kompletní konstrukce</t>
  </si>
  <si>
    <t>359901211</t>
  </si>
  <si>
    <t>Monitoring stoky jakékoli výšky na nové kanalizaci</t>
  </si>
  <si>
    <t>-728732906</t>
  </si>
  <si>
    <t>Monitoring stok (kamerový systém) jakékoli výšky nová kanalizace</t>
  </si>
  <si>
    <t>https://podminky.urs.cz/item/CS_URS_2023_01/359901211</t>
  </si>
  <si>
    <t>120,1+67,4+84,1+83,2+12</t>
  </si>
  <si>
    <t>57,8+12,5+145,9+11,9</t>
  </si>
  <si>
    <t>451541111.r</t>
  </si>
  <si>
    <t>Lože pod potrubí otevřený výkop ze štěrkodrtě frakce 32-63mm</t>
  </si>
  <si>
    <t>-102270794</t>
  </si>
  <si>
    <t>Lože pod potrubí, stoky a drobné objekty v otevřeném výkopu ze štěrkodrtě 32-63 mm</t>
  </si>
  <si>
    <t>14,986*10,260*0,4+4,05*4,42*0,6 "drenážní vrstva pod retenční nádrží</t>
  </si>
  <si>
    <t>64,12+20,21 "drenážní vrstva stok a přípojek</t>
  </si>
  <si>
    <t>451573111</t>
  </si>
  <si>
    <t>Lože pod potrubí otevřený výkop ze štěrkopísku</t>
  </si>
  <si>
    <t>361973177</t>
  </si>
  <si>
    <t>Lože pod potrubí, stoky a drobné objekty v otevřeném výkopu z písku a štěrkopísku do 63 mm</t>
  </si>
  <si>
    <t>https://podminky.urs.cz/item/CS_URS_2023_01/451573111</t>
  </si>
  <si>
    <t>45,34+19,76 "stoky a přípojky</t>
  </si>
  <si>
    <t>452112112</t>
  </si>
  <si>
    <t>Osazení betonových prstenců nebo rámů v do 100 mm</t>
  </si>
  <si>
    <t>1387604</t>
  </si>
  <si>
    <t>Osazení betonových dílců prstenců nebo rámů pod poklopy a mříže, výšky do 100 mm</t>
  </si>
  <si>
    <t>https://podminky.urs.cz/item/CS_URS_2023_01/452112112</t>
  </si>
  <si>
    <t>viz příloha D.2.1.15, D.2.1.7 - osazení na vrstu cementového lepidla</t>
  </si>
  <si>
    <t>5+7+9</t>
  </si>
  <si>
    <t>59224185</t>
  </si>
  <si>
    <t>prstenec šachtový vyrovnávací betonový 625x120x60mm</t>
  </si>
  <si>
    <t>347247996</t>
  </si>
  <si>
    <t>viz příloha D.2.1.15</t>
  </si>
  <si>
    <t>59224176</t>
  </si>
  <si>
    <t>prstenec šachtový vyrovnávací betonový 625x120x80mm</t>
  </si>
  <si>
    <t>-147747014</t>
  </si>
  <si>
    <t>59224187</t>
  </si>
  <si>
    <t>prstenec šachtový vyrovnávací betonový 625x120x100mm</t>
  </si>
  <si>
    <t>166767759</t>
  </si>
  <si>
    <t>452112122</t>
  </si>
  <si>
    <t>Osazení betonových prstenců nebo rámů v do 200 mm</t>
  </si>
  <si>
    <t>579524311</t>
  </si>
  <si>
    <t>Osazení betonových dílců prstenců nebo rámů pod poklopy a mříže, výšky přes 100 do 200 mm</t>
  </si>
  <si>
    <t>https://podminky.urs.cz/item/CS_URS_2023_01/452112122</t>
  </si>
  <si>
    <t>59224188</t>
  </si>
  <si>
    <t>prstenec šachtový vyrovnávací betonový 625x120x120mm</t>
  </si>
  <si>
    <t>1711284163</t>
  </si>
  <si>
    <t>452311171</t>
  </si>
  <si>
    <t>Podkladní desky z betonu prostého bez zvýšených nároků na prostředí tř. C 30/37 otevřený výkop</t>
  </si>
  <si>
    <t>1100796569</t>
  </si>
  <si>
    <t>Podkladní a zajišťovací konstrukce z betonu prostého v otevřeném výkopu bez zvýšených nároků na prostředí desky pod potrubí, stoky a drobné objekty z betonu tř. C 30/37</t>
  </si>
  <si>
    <t>https://podminky.urs.cz/item/CS_URS_2023_01/452311171</t>
  </si>
  <si>
    <t>viz příloha D.2.1.7</t>
  </si>
  <si>
    <t>14*(1,6*1,6*0,1) "kruhové revizní šachty</t>
  </si>
  <si>
    <t>(2,1*2,1*0,1) "čtvercová revizní šachta</t>
  </si>
  <si>
    <t>24*(1,8*1,8*0,1) "uliční vpusti</t>
  </si>
  <si>
    <t>(8,860+2*0,5)*14,116*0,1 "retenční nádrž</t>
  </si>
  <si>
    <t>(1,4+0,1+0,1)*(1,3+0,1+0,1)*0,1 "výustní objekt</t>
  </si>
  <si>
    <t>452313171</t>
  </si>
  <si>
    <t>Podkladní bloky z betonu prostého bez zvýšených nároků na prostředí tř. C 30/37 otevřený výkop</t>
  </si>
  <si>
    <t>-482805164</t>
  </si>
  <si>
    <t>Podkladní a zajišťovací konstrukce z betonu prostého v otevřeném výkopu bez zvýšených nároků na prostředí bloky pro potrubí z betonu tř. C 30/37</t>
  </si>
  <si>
    <t>https://podminky.urs.cz/item/CS_URS_2023_01/452313171</t>
  </si>
  <si>
    <t>24*(0,6*0,6*1,3) "uliční vpusti</t>
  </si>
  <si>
    <t>452323172</t>
  </si>
  <si>
    <t>Podkladní bloky ze ŽB se zvýšenými nároky na prostředí tř. C 30/37 otevřený výkop</t>
  </si>
  <si>
    <t>1342855323</t>
  </si>
  <si>
    <t>Podkladní a zajišťovací konstrukce z betonu železového v otevřeném výkopu se zvýšenými nároky na prostředí bloky pro potrubí z betonu tř. C 30/37</t>
  </si>
  <si>
    <t>https://podminky.urs.cz/item/CS_URS_2023_01/452323172</t>
  </si>
  <si>
    <t>viz příloha D.2.1.11, D.2.1.12 - výustní objekt</t>
  </si>
  <si>
    <t>1,4*1,3*0,6+0,3*1,3*0,73+2*(1,1*0,73*0,2/2)</t>
  </si>
  <si>
    <t>452351101</t>
  </si>
  <si>
    <t>Bednění podkladních desek nebo sedlového lože otevřený výkop</t>
  </si>
  <si>
    <t>-569868574</t>
  </si>
  <si>
    <t>Bednění podkladních a zajišťovacích konstrukcí v otevřeném výkopu desek nebo sedlových loží pod potrubí, stoky a drobné objekty</t>
  </si>
  <si>
    <t>https://podminky.urs.cz/item/CS_URS_2023_01/452351101</t>
  </si>
  <si>
    <t>14*2*(1,6+1,6)*0,1 "kruhové revizní šachty</t>
  </si>
  <si>
    <t>2*(2,1+2,1)*0,1 "čtvercová revizní šachta</t>
  </si>
  <si>
    <t>24*2*(1,8+1,8)*0,1 "uliční vpusti</t>
  </si>
  <si>
    <t>2*((8,860+2*0,5)+14,116)*0,1 "retenční nádrž</t>
  </si>
  <si>
    <t>2*((1,4+0,1+0,1)+(1,3+0,1+0,1))*0,1 "výustní objekt</t>
  </si>
  <si>
    <t>452353101</t>
  </si>
  <si>
    <t>Bednění podkladních bloků otevřený výkop</t>
  </si>
  <si>
    <t>125307566</t>
  </si>
  <si>
    <t>Bednění podkladních a zajišťovacích konstrukcí v otevřeném výkopu bloků pro potrubí</t>
  </si>
  <si>
    <t>https://podminky.urs.cz/item/CS_URS_2023_01/452353101</t>
  </si>
  <si>
    <t>viz příloha D.2.1.7, D.2.1.11, D.2.1.12</t>
  </si>
  <si>
    <t>24*(0,6+0,6+0,6)*1,3 "uliční vpusti</t>
  </si>
  <si>
    <t>2*(1,4+1,3)*0,6+(0,3+0,3+1,3+0,9)*0,73+ 4*(1,1*0,73/2)+2*0,3*1,32 "výustní objekt</t>
  </si>
  <si>
    <t>452368211</t>
  </si>
  <si>
    <t>Výztuž podkladních desek nebo bloků nebo pražců otevřený výkop ze svařovaných sítí Kari</t>
  </si>
  <si>
    <t>-61163925</t>
  </si>
  <si>
    <t>Výztuž podkladních desek, bloků nebo pražců v otevřeném výkopu ze svařovaných sítí typu Kari</t>
  </si>
  <si>
    <t>https://podminky.urs.cz/item/CS_URS_2023_01/452368211</t>
  </si>
  <si>
    <t>viz příloha D.2.1.11, D.2.1.12 - výustní objekt - kari 100/100/8</t>
  </si>
  <si>
    <t>0,14</t>
  </si>
  <si>
    <t>564871011</t>
  </si>
  <si>
    <t>Podklad ze štěrkodrtě ŠD plochy do 100 m2 tl 250 mm</t>
  </si>
  <si>
    <t>-1066521359</t>
  </si>
  <si>
    <t>Podklad ze štěrkodrti ŠD s rozprostřením a zhutněním plochy jednotlivě do 100 m2, po zhutnění tl. 250 mm</t>
  </si>
  <si>
    <t>https://podminky.urs.cz/item/CS_URS_2023_01/564871011</t>
  </si>
  <si>
    <t>viz příloha D.2.1.11, D.2.1.12 - zpevnění dočasného sjezdu do jámy retenční nádrže, bez dodávky materiálu - bude použita ŠD pro zásyp rýh kanalizace</t>
  </si>
  <si>
    <t>10,2*3,5</t>
  </si>
  <si>
    <t>2*sjezd_ŠD "2x pro celkovou navrženou tl. vrstvy 0,4m</t>
  </si>
  <si>
    <t>Úpravy povrchů, podlahy a osazování výplní</t>
  </si>
  <si>
    <t>632451427</t>
  </si>
  <si>
    <t>Potěr pískocementový tl přes 10 do 20 mm tř. C 30 běžný</t>
  </si>
  <si>
    <t>792482537</t>
  </si>
  <si>
    <t>Potěr pískocementový běžný tl. přes 10 do 20 mm tř. C 30</t>
  </si>
  <si>
    <t>https://podminky.urs.cz/item/CS_URS_2023_01/632451427</t>
  </si>
  <si>
    <t>(12,18+0,4+0,4)*8,86</t>
  </si>
  <si>
    <t>871275811</t>
  </si>
  <si>
    <t>Bourání stávajícího potrubí z PVC nebo PP DN 150</t>
  </si>
  <si>
    <t>-640560582</t>
  </si>
  <si>
    <t>Bourání stávajícího potrubí z PVC nebo polypropylenu PP v otevřeném výkopu DN do 150</t>
  </si>
  <si>
    <t>https://podminky.urs.cz/item/CS_URS_2023_01/871275811</t>
  </si>
  <si>
    <t>viz příloha D.2.1.3 - vybourání stávajících přípojek uličních vpustí obnažených v úrovni parapláně nové komunikace</t>
  </si>
  <si>
    <t>(9,5+7,6+3,3+2,7+11+2,4+2,6+2,6+3,5+2,7+3,3+3+3,4+12,4)+(3,4+4,1)</t>
  </si>
  <si>
    <t>Zaslepení odboček kanalizace</t>
  </si>
  <si>
    <t>-108869604</t>
  </si>
  <si>
    <t>zaslepení odboček stávající jednotné kanalizace, po vybourání stávajících přípojek uličních vpustí - osazení záslepky + zajištění obetonávkou</t>
  </si>
  <si>
    <t>871294301</t>
  </si>
  <si>
    <t>Montáž kanalizačního potrubí z PE SDR17 otevřený výkop sklon do 20 % svařovaných na tupo D 140x8,3 mm</t>
  </si>
  <si>
    <t>833819624</t>
  </si>
  <si>
    <t>Montáž kanalizačního potrubí z plastů z polyetylenu PE 100 svařovaných na tupo v otevřeném výkopu ve sklonu do 20 % SDR 17/PN 10 D 140 x 8,3 mm</t>
  </si>
  <si>
    <t>https://podminky.urs.cz/item/CS_URS_2023_01/871294301</t>
  </si>
  <si>
    <t>28613447</t>
  </si>
  <si>
    <t>potrubí dvouvrstvé PE100 RC se signalizační vrstvou SDR17 140x8,3mm dl 12m</t>
  </si>
  <si>
    <t>-966007701</t>
  </si>
  <si>
    <t>27,9</t>
  </si>
  <si>
    <t>27,9*1,05 'Přepočtené koeficientem množství</t>
  </si>
  <si>
    <t>871310320</t>
  </si>
  <si>
    <t>Montáž kanalizačního potrubí hladkého plnostěnného SN 12 z polypropylenu DN 150</t>
  </si>
  <si>
    <t>-1797838811</t>
  </si>
  <si>
    <t>Montáž kanalizačního potrubí z plastů z polypropylenu PP hladkého plnostěnného SN 12 DN 150</t>
  </si>
  <si>
    <t>https://podminky.urs.cz/item/CS_URS_2023_01/871310320</t>
  </si>
  <si>
    <t>28617031</t>
  </si>
  <si>
    <t>trubka kanalizační PP plnostěnná třívrstvá DN 150x3000mm SN12</t>
  </si>
  <si>
    <t>-499338884</t>
  </si>
  <si>
    <t>57,8</t>
  </si>
  <si>
    <t>57,8*1,05 'Přepočtené koeficientem množství</t>
  </si>
  <si>
    <t>871350320</t>
  </si>
  <si>
    <t>Montáž kanalizačního potrubí hladkého plnostěnného SN 12 z polypropylenu DN 200</t>
  </si>
  <si>
    <t>-379054361</t>
  </si>
  <si>
    <t>Montáž kanalizačního potrubí z plastů z polypropylenu PP hladkého plnostěnného SN 12 DN 200</t>
  </si>
  <si>
    <t>https://podminky.urs.cz/item/CS_URS_2023_01/871350320</t>
  </si>
  <si>
    <t>12,5+145,9</t>
  </si>
  <si>
    <t>28617032</t>
  </si>
  <si>
    <t>trubka kanalizační PP plnostěnná třívrstvá DN 200x3000mm SN12</t>
  </si>
  <si>
    <t>-1789447446</t>
  </si>
  <si>
    <t>158,4*1,05 'Přepočtené koeficientem množství</t>
  </si>
  <si>
    <t>871360320</t>
  </si>
  <si>
    <t>Montáž kanalizačního potrubí hladkého plnostěnného SN 12 z polypropylenu DN 250</t>
  </si>
  <si>
    <t>-189256288</t>
  </si>
  <si>
    <t>Montáž kanalizačního potrubí z plastů z polypropylenu PP hladkého plnostěnného SN 12 DN 250</t>
  </si>
  <si>
    <t>https://podminky.urs.cz/item/CS_URS_2023_01/871360320</t>
  </si>
  <si>
    <t>120,1+11,9</t>
  </si>
  <si>
    <t>28617039</t>
  </si>
  <si>
    <t>trubka kanalizační PP plnostěnná třívrstvá DN 250x6000mm SN12</t>
  </si>
  <si>
    <t>-1795840201</t>
  </si>
  <si>
    <t>132*1,05 'Přepočtené koeficientem množství</t>
  </si>
  <si>
    <t>871360330</t>
  </si>
  <si>
    <t>Montáž kanalizačního potrubí hladkého plnostěnného SN 16 z polypropylenu DN 250</t>
  </si>
  <si>
    <t>367790937</t>
  </si>
  <si>
    <t>Montáž kanalizačního potrubí z plastů z polypropylenu PP hladkého plnostěnného SN 16 DN 250</t>
  </si>
  <si>
    <t>https://podminky.urs.cz/item/CS_URS_2023_01/871360330</t>
  </si>
  <si>
    <t>28617096</t>
  </si>
  <si>
    <t>trubka kanalizační PP plnostěnná třívrstvá DN 250x6000mm SN16</t>
  </si>
  <si>
    <t>-1574513447</t>
  </si>
  <si>
    <t>67,4</t>
  </si>
  <si>
    <t>67,4*1,05 'Přepočtené koeficientem množství</t>
  </si>
  <si>
    <t>871370320</t>
  </si>
  <si>
    <t>Montáž kanalizačního potrubí hladkého plnostěnného SN 12 z polypropylenu DN 300</t>
  </si>
  <si>
    <t>-75196329</t>
  </si>
  <si>
    <t>Montáž kanalizačního potrubí z plastů z polypropylenu PP hladkého plnostěnného SN 12 DN 300</t>
  </si>
  <si>
    <t>https://podminky.urs.cz/item/CS_URS_2023_01/871370320</t>
  </si>
  <si>
    <t>28617040</t>
  </si>
  <si>
    <t>trubka kanalizační PP plnostěnná třívrstvá DN 300x6000mm SN12</t>
  </si>
  <si>
    <t>-313292537</t>
  </si>
  <si>
    <t>84,1</t>
  </si>
  <si>
    <t>84,1*1,05 'Přepočtené koeficientem množství</t>
  </si>
  <si>
    <t>871390320</t>
  </si>
  <si>
    <t>Montáž kanalizačního potrubí hladkého plnostěnného SN 12 z polypropylenu DN 400</t>
  </si>
  <si>
    <t>1112429388</t>
  </si>
  <si>
    <t>Montáž kanalizačního potrubí z plastů z polypropylenu PP hladkého plnostěnného SN 12 DN 400</t>
  </si>
  <si>
    <t>https://podminky.urs.cz/item/CS_URS_2023_01/871390320</t>
  </si>
  <si>
    <t>28617041</t>
  </si>
  <si>
    <t>trubka kanalizační PP plnostěnná třívrstvá DN 400x6000mm SN12</t>
  </si>
  <si>
    <t>-1691727325</t>
  </si>
  <si>
    <t>83,2</t>
  </si>
  <si>
    <t>83,2*1,05 'Přepočtené koeficientem množství</t>
  </si>
  <si>
    <t>871390330</t>
  </si>
  <si>
    <t>Montáž kanalizačního potrubí hladkého plnostěnného SN 16 z polypropylenu DN 400</t>
  </si>
  <si>
    <t>-1318851988</t>
  </si>
  <si>
    <t>Montáž kanalizačního potrubí z plastů z polypropylenu PP hladkého plnostěnného SN 16 DN 400</t>
  </si>
  <si>
    <t>https://podminky.urs.cz/item/CS_URS_2023_01/871390330</t>
  </si>
  <si>
    <t>28617098</t>
  </si>
  <si>
    <t>trubka kanalizační PP plnostěnná třívrstvá DN 400x6000mm SN16</t>
  </si>
  <si>
    <t>241078405</t>
  </si>
  <si>
    <t>12*1,05 'Přepočtené koeficientem množství</t>
  </si>
  <si>
    <t>871395811</t>
  </si>
  <si>
    <t>Bourání stávajícího potrubí z PVC nebo PP DN přes 250 do 400</t>
  </si>
  <si>
    <t>-1764275303</t>
  </si>
  <si>
    <t>Bourání stávajícího potrubí z PVC nebo polypropylenu PP v otevřeném výkopu DN přes 250 do 400</t>
  </si>
  <si>
    <t>https://podminky.urs.cz/item/CS_URS_2023_01/871395811</t>
  </si>
  <si>
    <t>viz příloha D.2.1.3 - vybourání stávající kanalizace obnažené v prostoru parapláně nové komunikace</t>
  </si>
  <si>
    <t>877295201</t>
  </si>
  <si>
    <t>Montáž elektrospojek na kanalizačním potrubí z PE trub d 140</t>
  </si>
  <si>
    <t>-805829730</t>
  </si>
  <si>
    <t>Montáž tvarovek na kanalizačním plastovém potrubí z polyetylenu PE 100 elektrotvarovek SDR 11/PN16 spojek nebo oblouků d 140</t>
  </si>
  <si>
    <t>https://podminky.urs.cz/item/CS_URS_2023_01/877295201</t>
  </si>
  <si>
    <t>6+3+3</t>
  </si>
  <si>
    <t>28615977</t>
  </si>
  <si>
    <t>elektrospojka SDR11 PE 100 PN16 D 140mm</t>
  </si>
  <si>
    <t>-907879297</t>
  </si>
  <si>
    <t>28653138</t>
  </si>
  <si>
    <t>nákružek lemový PE 100 SDR11 140mm</t>
  </si>
  <si>
    <t>1967775812</t>
  </si>
  <si>
    <t>10051.r</t>
  </si>
  <si>
    <t xml:space="preserve">příruba točivá PP-Ocel  d 140/DN125 PN 10-16 / polypropylén s ocelovou výztuhou</t>
  </si>
  <si>
    <t>-1257058014</t>
  </si>
  <si>
    <t>877295301</t>
  </si>
  <si>
    <t>Montáž oblouků svařovaných na tupo na kanalizačním potrubí z PE trub d 140</t>
  </si>
  <si>
    <t>1790712745</t>
  </si>
  <si>
    <t>Montáž tvarovek na kanalizačním plastovém potrubí z polyetylenu PE 100 svařovaných na tupo SDR 11/PN16 oblouků nebo redukcí d 140</t>
  </si>
  <si>
    <t>https://podminky.urs.cz/item/CS_URS_2023_01/877295301</t>
  </si>
  <si>
    <t>28614870</t>
  </si>
  <si>
    <t>oblouk 90° SDR11 PE 100 RC PN16 D 140mm</t>
  </si>
  <si>
    <t>-1717638993</t>
  </si>
  <si>
    <t>877310310</t>
  </si>
  <si>
    <t>Montáž kolen na kanalizačním potrubí z PP trub hladkých plnostěnných DN 150</t>
  </si>
  <si>
    <t>-1136725897</t>
  </si>
  <si>
    <t>Montáž tvarovek na kanalizačním plastovém potrubí z polypropylenu PP hladkého plnostěnného kolen DN 150</t>
  </si>
  <si>
    <t>https://podminky.urs.cz/item/CS_URS_2023_01/877310310</t>
  </si>
  <si>
    <t>24+12+27+46+22</t>
  </si>
  <si>
    <t>28617162</t>
  </si>
  <si>
    <t>koleno kanalizační PP SN16 15° DN 150</t>
  </si>
  <si>
    <t>1713928389</t>
  </si>
  <si>
    <t>28617172</t>
  </si>
  <si>
    <t>koleno kanalizační PP SN16 30° DN 150</t>
  </si>
  <si>
    <t>-2050886827</t>
  </si>
  <si>
    <t>28617182</t>
  </si>
  <si>
    <t>koleno kanalizační PP SN16 45° DN 150</t>
  </si>
  <si>
    <t>1416470796</t>
  </si>
  <si>
    <t>28611362</t>
  </si>
  <si>
    <t>koleno kanalizace PVC KG 160x67°</t>
  </si>
  <si>
    <t>-363978775</t>
  </si>
  <si>
    <t>28611588</t>
  </si>
  <si>
    <t>zátka kanalizace plastové KG DN 150</t>
  </si>
  <si>
    <t>-1000560449</t>
  </si>
  <si>
    <t>viz příloha D.2.1.14, D.2.1.16</t>
  </si>
  <si>
    <t>877310320</t>
  </si>
  <si>
    <t>Montáž odboček na kanalizačním potrubí z PP trub hladkých plnostěnných DN 150</t>
  </si>
  <si>
    <t>-1873033920</t>
  </si>
  <si>
    <t>Montáž tvarovek na kanalizačním plastovém potrubí z polypropylenu PP hladkého plnostěnného odboček DN 150</t>
  </si>
  <si>
    <t>https://podminky.urs.cz/item/CS_URS_2023_01/877310320</t>
  </si>
  <si>
    <t>28617205</t>
  </si>
  <si>
    <t>odbočka kanalizační PP SN16 45° DN 150/150</t>
  </si>
  <si>
    <t>2100421518</t>
  </si>
  <si>
    <t>877350310</t>
  </si>
  <si>
    <t>Montáž kolen na kanalizačním potrubí z PP trub hladkých plnostěnných DN 200</t>
  </si>
  <si>
    <t>-1729877537</t>
  </si>
  <si>
    <t>Montáž tvarovek na kanalizačním plastovém potrubí z polypropylenu PP hladkého plnostěnného kolen DN 200</t>
  </si>
  <si>
    <t>https://podminky.urs.cz/item/CS_URS_2023_01/877350310</t>
  </si>
  <si>
    <t>15+2+15+25</t>
  </si>
  <si>
    <t>111</t>
  </si>
  <si>
    <t>28617163</t>
  </si>
  <si>
    <t>koleno kanalizační PP SN16 15° DN 200</t>
  </si>
  <si>
    <t>-604081195</t>
  </si>
  <si>
    <t>1+14</t>
  </si>
  <si>
    <t>112</t>
  </si>
  <si>
    <t>28617173</t>
  </si>
  <si>
    <t>koleno kanalizační PP SN16 30° DN 200</t>
  </si>
  <si>
    <t>100540836</t>
  </si>
  <si>
    <t>113</t>
  </si>
  <si>
    <t>28617183</t>
  </si>
  <si>
    <t>koleno kanalizační PP SN16 45° DN 200</t>
  </si>
  <si>
    <t>-810608442</t>
  </si>
  <si>
    <t>114</t>
  </si>
  <si>
    <t>28611590</t>
  </si>
  <si>
    <t>zátka kanalizace plastové KG DN 200</t>
  </si>
  <si>
    <t>-1191555479</t>
  </si>
  <si>
    <t>11+14</t>
  </si>
  <si>
    <t>115</t>
  </si>
  <si>
    <t>877350320</t>
  </si>
  <si>
    <t>Montáž odboček na kanalizačním potrubí z PP trub hladkých plnostěnných DN 200</t>
  </si>
  <si>
    <t>-1882013132</t>
  </si>
  <si>
    <t>Montáž tvarovek na kanalizačním plastovém potrubí z polypropylenu PP hladkého plnostěnného odboček DN 200</t>
  </si>
  <si>
    <t>https://podminky.urs.cz/item/CS_URS_2023_01/877350320</t>
  </si>
  <si>
    <t>116</t>
  </si>
  <si>
    <t>28617207</t>
  </si>
  <si>
    <t>odbočka kanalizační PP SN16 45° DN 200/150</t>
  </si>
  <si>
    <t>-1840844242</t>
  </si>
  <si>
    <t>117</t>
  </si>
  <si>
    <t>877350330</t>
  </si>
  <si>
    <t>Montáž spojek na kanalizačním potrubí z PP trub hladkých plnostěnných DN 200</t>
  </si>
  <si>
    <t>-1199246835</t>
  </si>
  <si>
    <t>Montáž tvarovek na kanalizačním plastovém potrubí z polypropylenu PP hladkého plnostěnného spojek nebo redukcí DN 200</t>
  </si>
  <si>
    <t>https://podminky.urs.cz/item/CS_URS_2023_01/877350330</t>
  </si>
  <si>
    <t>118</t>
  </si>
  <si>
    <t>28617245</t>
  </si>
  <si>
    <t>redukce kanalizační PP DN 200/150</t>
  </si>
  <si>
    <t>-1129260792</t>
  </si>
  <si>
    <t>119</t>
  </si>
  <si>
    <t>877360310</t>
  </si>
  <si>
    <t>Montáž kolen na kanalizačním potrubí z PP trub hladkých plnostěnných DN 250</t>
  </si>
  <si>
    <t>-1335237238</t>
  </si>
  <si>
    <t>Montáž tvarovek na kanalizačním plastovém potrubí z polypropylenu PP hladkého plnostěnného kolen DN 250</t>
  </si>
  <si>
    <t>https://podminky.urs.cz/item/CS_URS_2023_01/877360310</t>
  </si>
  <si>
    <t>2+1+2</t>
  </si>
  <si>
    <t>120</t>
  </si>
  <si>
    <t>28617164</t>
  </si>
  <si>
    <t>koleno kanalizační PP SN16 15° DN 250</t>
  </si>
  <si>
    <t>1714953123</t>
  </si>
  <si>
    <t>121</t>
  </si>
  <si>
    <t>28617184</t>
  </si>
  <si>
    <t>koleno kanalizační PP SN16 45° DN 250</t>
  </si>
  <si>
    <t>-336654295</t>
  </si>
  <si>
    <t>122</t>
  </si>
  <si>
    <t>28611592</t>
  </si>
  <si>
    <t>zátka kanalizace plastové KG DN 250</t>
  </si>
  <si>
    <t>-680217530</t>
  </si>
  <si>
    <t>1+1</t>
  </si>
  <si>
    <t>123</t>
  </si>
  <si>
    <t>877360320</t>
  </si>
  <si>
    <t>Montáž odboček na kanalizačním potrubí z PP trub hladkých plnostěnných DN 250</t>
  </si>
  <si>
    <t>1932951401</t>
  </si>
  <si>
    <t>Montáž tvarovek na kanalizačním plastovém potrubí z polypropylenu PP hladkého plnostěnného odboček DN 250</t>
  </si>
  <si>
    <t>https://podminky.urs.cz/item/CS_URS_2023_01/877360320</t>
  </si>
  <si>
    <t>9+5</t>
  </si>
  <si>
    <t>124</t>
  </si>
  <si>
    <t>28617210</t>
  </si>
  <si>
    <t>odbočka kanalizační PP SN16 45° DN 250/150</t>
  </si>
  <si>
    <t>97864789</t>
  </si>
  <si>
    <t>125</t>
  </si>
  <si>
    <t>28617211</t>
  </si>
  <si>
    <t>odbočka kanalizační PP SN16 45° DN 250/200</t>
  </si>
  <si>
    <t>-1417519233</t>
  </si>
  <si>
    <t>126</t>
  </si>
  <si>
    <t>877360330</t>
  </si>
  <si>
    <t>Montáž spojek na kanalizačním potrubí z PP trub hladkých plnostěnných DN 250</t>
  </si>
  <si>
    <t>-917690887</t>
  </si>
  <si>
    <t>Montáž tvarovek na kanalizačním plastovém potrubí z polypropylenu PP hladkého plnostěnného spojek nebo redukcí DN 250</t>
  </si>
  <si>
    <t>https://podminky.urs.cz/item/CS_URS_2023_01/877360330</t>
  </si>
  <si>
    <t>127</t>
  </si>
  <si>
    <t>28617237</t>
  </si>
  <si>
    <t>spojka přesuvná kanalizační PP DN 250</t>
  </si>
  <si>
    <t>505181350</t>
  </si>
  <si>
    <t>128</t>
  </si>
  <si>
    <t>877370320</t>
  </si>
  <si>
    <t>Montáž odboček na kanalizačním potrubí z PP trub hladkých plnostěnných DN 300</t>
  </si>
  <si>
    <t>-553840442</t>
  </si>
  <si>
    <t>Montáž tvarovek na kanalizačním plastovém potrubí z polypropylenu PP hladkého plnostěnného odboček DN 300</t>
  </si>
  <si>
    <t>https://podminky.urs.cz/item/CS_URS_2023_01/877370320</t>
  </si>
  <si>
    <t>6+5+1</t>
  </si>
  <si>
    <t>129</t>
  </si>
  <si>
    <t>28617214</t>
  </si>
  <si>
    <t>odbočka kanalizační PP SN16 45° DN 300/150</t>
  </si>
  <si>
    <t>-855953937</t>
  </si>
  <si>
    <t>130</t>
  </si>
  <si>
    <t>28617215</t>
  </si>
  <si>
    <t>odbočka kanalizační PP SN16 45° DN 300/200</t>
  </si>
  <si>
    <t>-1480590242</t>
  </si>
  <si>
    <t>131</t>
  </si>
  <si>
    <t>28617216</t>
  </si>
  <si>
    <t>odbočka kanalizační PP SN16 45° DN 300/250</t>
  </si>
  <si>
    <t>-85376227</t>
  </si>
  <si>
    <t>132</t>
  </si>
  <si>
    <t>877390320</t>
  </si>
  <si>
    <t>Montáž odboček na kanalizačním potrubí z PP trub hladkých plnostěnných DN 400</t>
  </si>
  <si>
    <t>1936005762</t>
  </si>
  <si>
    <t>Montáž tvarovek na kanalizačním plastovém potrubí z polypropylenu PP hladkého plnostěnného odboček DN 400</t>
  </si>
  <si>
    <t>https://podminky.urs.cz/item/CS_URS_2023_01/877390320</t>
  </si>
  <si>
    <t>7+1</t>
  </si>
  <si>
    <t>133</t>
  </si>
  <si>
    <t>28617219</t>
  </si>
  <si>
    <t>odbočka kanalizační PP SN16 45° DN 400/150</t>
  </si>
  <si>
    <t>192620257</t>
  </si>
  <si>
    <t>134</t>
  </si>
  <si>
    <t>28617220</t>
  </si>
  <si>
    <t>odbočka kanalizační PP SN16 45° DN 400/200</t>
  </si>
  <si>
    <t>-2054378903</t>
  </si>
  <si>
    <t>135</t>
  </si>
  <si>
    <t>890411851</t>
  </si>
  <si>
    <t>Bourání šachet z prefabrikovaných skruží strojně obestavěného prostoru do 1,5 m3</t>
  </si>
  <si>
    <t>-736471771</t>
  </si>
  <si>
    <t>Bourání šachet a jímek strojně velikosti obestavěného prostoru do 1,5 m3 z prefabrikovaných skruží</t>
  </si>
  <si>
    <t>https://podminky.urs.cz/item/CS_URS_2023_01/890411851</t>
  </si>
  <si>
    <t>viz příloha D.2.1.3 - vybourání stávajících uličních vpustí na výšku obnaženou po vybourání stávající komunikace</t>
  </si>
  <si>
    <t>bourání_vpusti</t>
  </si>
  <si>
    <t>16*(3,14*0,6*0,6/4*1,0)</t>
  </si>
  <si>
    <t>136</t>
  </si>
  <si>
    <t>891392421.r</t>
  </si>
  <si>
    <t>Montáž koncových klapek PE-HD na potrubí DN 400</t>
  </si>
  <si>
    <t>1494727412</t>
  </si>
  <si>
    <t>Montáž kanalizačních armatur na potrubí koncových klapek PE-HD na potrubí DN 400</t>
  </si>
  <si>
    <t>137</t>
  </si>
  <si>
    <t>42285009</t>
  </si>
  <si>
    <t>klapka koncová na PVC a PE-HD odpadní potrubí PE-HD DN 400</t>
  </si>
  <si>
    <t>734004127</t>
  </si>
  <si>
    <t>Koncová klapka PE-HD pro potrubí PVC, měkotěsnící, násuvná do hrdla potrubí DN400 s ložiskovým zavěšením talíře</t>
  </si>
  <si>
    <t>138</t>
  </si>
  <si>
    <t>42285111</t>
  </si>
  <si>
    <t>klapka koncová na kolmou betonovou stěnu PE-HD DN 400</t>
  </si>
  <si>
    <t>-398112672</t>
  </si>
  <si>
    <t>Koncová klapka PE-HD pro potrubí PVC, měkotěsnící, pro ukotvení do svislé betonové stěny, s ložiskovým zavěšením talíře</t>
  </si>
  <si>
    <t>139</t>
  </si>
  <si>
    <t>892271111</t>
  </si>
  <si>
    <t>Tlaková zkouška vodou potrubí DN 100 nebo 125</t>
  </si>
  <si>
    <t>725752468</t>
  </si>
  <si>
    <t>Tlakové zkoušky vodou na potrubí DN 100 nebo 125</t>
  </si>
  <si>
    <t>https://podminky.urs.cz/item/CS_URS_2023_01/892271111</t>
  </si>
  <si>
    <t>3*(2,1+9,3) "výtlak ČS</t>
  </si>
  <si>
    <t>140</t>
  </si>
  <si>
    <t>892312121</t>
  </si>
  <si>
    <t>Tlaková zkouška vzduchem potrubí DN 150 těsnícím vakem ucpávkovým</t>
  </si>
  <si>
    <t>úsek</t>
  </si>
  <si>
    <t>-1908084886</t>
  </si>
  <si>
    <t>Tlakové zkoušky vzduchem těsnícími vaky ucpávkovými DN 150</t>
  </si>
  <si>
    <t>https://podminky.urs.cz/item/CS_URS_2023_01/892312121</t>
  </si>
  <si>
    <t>141</t>
  </si>
  <si>
    <t>892352121</t>
  </si>
  <si>
    <t>Tlaková zkouška vzduchem potrubí DN 200 těsnícím vakem ucpávkovým</t>
  </si>
  <si>
    <t>1791369066</t>
  </si>
  <si>
    <t>Tlakové zkoušky vzduchem těsnícími vaky ucpávkovými DN 200</t>
  </si>
  <si>
    <t>https://podminky.urs.cz/item/CS_URS_2023_01/892352121</t>
  </si>
  <si>
    <t>2+14</t>
  </si>
  <si>
    <t>142</t>
  </si>
  <si>
    <t>892362121</t>
  </si>
  <si>
    <t>Tlaková zkouška vzduchem potrubí DN 250 těsnícím vakem ucpávkovým</t>
  </si>
  <si>
    <t>-868349574</t>
  </si>
  <si>
    <t>Tlakové zkoušky vzduchem těsnícími vaky ucpávkovými DN 250</t>
  </si>
  <si>
    <t>https://podminky.urs.cz/item/CS_URS_2023_01/892362121</t>
  </si>
  <si>
    <t>(1+1+1+1+1+1+1)+1</t>
  </si>
  <si>
    <t>143</t>
  </si>
  <si>
    <t>892372121</t>
  </si>
  <si>
    <t>Tlaková zkouška vzduchem potrubí DN 300 těsnícím vakem ucpávkovým</t>
  </si>
  <si>
    <t>-1009566144</t>
  </si>
  <si>
    <t>Tlakové zkoušky vzduchem těsnícími vaky ucpávkovými DN 300</t>
  </si>
  <si>
    <t>https://podminky.urs.cz/item/CS_URS_2023_01/892372121</t>
  </si>
  <si>
    <t>144</t>
  </si>
  <si>
    <t>892392121</t>
  </si>
  <si>
    <t>Tlaková zkouška vzduchem potrubí DN 400 těsnícím vakem ucpávkovým</t>
  </si>
  <si>
    <t>139778300</t>
  </si>
  <si>
    <t>Tlakové zkoušky vzduchem těsnícími vaky ucpávkovými DN 400</t>
  </si>
  <si>
    <t>https://podminky.urs.cz/item/CS_URS_2023_01/892392121</t>
  </si>
  <si>
    <t>1+1+1+1+1+1</t>
  </si>
  <si>
    <t>145</t>
  </si>
  <si>
    <t>894411311</t>
  </si>
  <si>
    <t>Osazení betonových nebo železobetonových dílců pro šachty skruží rovných</t>
  </si>
  <si>
    <t>-1038211424</t>
  </si>
  <si>
    <t>https://podminky.urs.cz/item/CS_URS_2023_01/894411311</t>
  </si>
  <si>
    <t>viz příloha D.2.1.15, D.2.1.7 - včetně zatření spáry speciální maltovou směsí pro spárování spojů kanalizačních šachet</t>
  </si>
  <si>
    <t>4+2+14</t>
  </si>
  <si>
    <t>146</t>
  </si>
  <si>
    <t>59224066</t>
  </si>
  <si>
    <t>skruž betonová DN 1000x250 PS, 100x25x12cm</t>
  </si>
  <si>
    <t>1736981658</t>
  </si>
  <si>
    <t>147</t>
  </si>
  <si>
    <t>59224068</t>
  </si>
  <si>
    <t>skruž betonová DN 1000x500 PS, 100x50x12cm</t>
  </si>
  <si>
    <t>-325922401</t>
  </si>
  <si>
    <t>148</t>
  </si>
  <si>
    <t>59224070</t>
  </si>
  <si>
    <t>skruž betonová DN 1000x1000 PS, 100x100x12cm</t>
  </si>
  <si>
    <t>-308274831</t>
  </si>
  <si>
    <t>149</t>
  </si>
  <si>
    <t>894412411</t>
  </si>
  <si>
    <t>Osazení betonových nebo železobetonových dílců pro šachty skruží přechodových</t>
  </si>
  <si>
    <t>1494181166</t>
  </si>
  <si>
    <t>https://podminky.urs.cz/item/CS_URS_2023_01/894412411</t>
  </si>
  <si>
    <t>150</t>
  </si>
  <si>
    <t>59224312</t>
  </si>
  <si>
    <t>kónus šachetní betonový kapsové plastové stupadlo 100x62,5x58cm</t>
  </si>
  <si>
    <t>366913027</t>
  </si>
  <si>
    <t>151</t>
  </si>
  <si>
    <t>894414111</t>
  </si>
  <si>
    <t>Osazení betonových nebo železobetonových dílců pro šachty skruží základových (dno)</t>
  </si>
  <si>
    <t>-387781403</t>
  </si>
  <si>
    <t>https://podminky.urs.cz/item/CS_URS_2023_01/894414111</t>
  </si>
  <si>
    <t>9+2+1+2+1</t>
  </si>
  <si>
    <t>152</t>
  </si>
  <si>
    <t>59224350</t>
  </si>
  <si>
    <t>dno betonové šachty kanalizační jednolité 100x53x15cm</t>
  </si>
  <si>
    <t>-1870012982</t>
  </si>
  <si>
    <t>2 "dno výšky 532 cm</t>
  </si>
  <si>
    <t>1 "dno výšky 527 cm</t>
  </si>
  <si>
    <t>3 "dno výšky 500 cm</t>
  </si>
  <si>
    <t>2 "dno výšky 510 cm</t>
  </si>
  <si>
    <t>1 "dno výšky 523 cm</t>
  </si>
  <si>
    <t>153</t>
  </si>
  <si>
    <t>59224339</t>
  </si>
  <si>
    <t>dno betonové šachty kanalizační přímé 100x100x60cm</t>
  </si>
  <si>
    <t>-609945983</t>
  </si>
  <si>
    <t>154</t>
  </si>
  <si>
    <t>59224439.r</t>
  </si>
  <si>
    <t>dno betonové šachty kanalizační čtvercové 1500/1500 výšky 100cm přímé</t>
  </si>
  <si>
    <t>339104083</t>
  </si>
  <si>
    <t>viz příloha D.2.1.15 - včetně zatření spáry speciální maltovou směsí pro spárování spojů kanalizačních šachet</t>
  </si>
  <si>
    <t xml:space="preserve">žlab na výšku 3/4 DN  s obložením kameninou</t>
  </si>
  <si>
    <t>155</t>
  </si>
  <si>
    <t>59224352</t>
  </si>
  <si>
    <t>dno betonové šachty kanalizační jednolité 100x63x25cm</t>
  </si>
  <si>
    <t>-544444309</t>
  </si>
  <si>
    <t>1 "dno výšky 631 cm</t>
  </si>
  <si>
    <t>1 "dno výšky 625 cm</t>
  </si>
  <si>
    <t>156</t>
  </si>
  <si>
    <t>59224356</t>
  </si>
  <si>
    <t>dno betonové šachty kanalizační jednolité 100x98x60cm</t>
  </si>
  <si>
    <t>1271473897</t>
  </si>
  <si>
    <t>1 "dno výšky 991 cm</t>
  </si>
  <si>
    <t>157</t>
  </si>
  <si>
    <t>59224348</t>
  </si>
  <si>
    <t>těsnění elastomerové pro spojení šachetních dílů DN 1000</t>
  </si>
  <si>
    <t>-1202492171</t>
  </si>
  <si>
    <t>158</t>
  </si>
  <si>
    <t>894414211</t>
  </si>
  <si>
    <t>Osazení betonových nebo železobetonových dílců pro šachty desek zákrytových</t>
  </si>
  <si>
    <t>834277334</t>
  </si>
  <si>
    <t>https://podminky.urs.cz/item/CS_URS_2023_01/894414211</t>
  </si>
  <si>
    <t>13+1</t>
  </si>
  <si>
    <t>159</t>
  </si>
  <si>
    <t>59224315</t>
  </si>
  <si>
    <t>deska betonová zákrytová pro kruhové šachty 100/62,5x16,5cm</t>
  </si>
  <si>
    <t>-210627522</t>
  </si>
  <si>
    <t>160</t>
  </si>
  <si>
    <t>59224364.r</t>
  </si>
  <si>
    <t>deska betonová zákrytová šachetní čtvercová 150/150x18,0x62,5cm</t>
  </si>
  <si>
    <t>-1678705322</t>
  </si>
  <si>
    <t>161</t>
  </si>
  <si>
    <t>894812205</t>
  </si>
  <si>
    <t>Revizní a čistící šachta z PP šachtové dno DN 425/200 průtočné</t>
  </si>
  <si>
    <t>-160758516</t>
  </si>
  <si>
    <t>Revizní a čistící šachta z polypropylenu PP pro hladké trouby DN 425 šachtové dno (DN šachty / DN trubního vedení) DN 425/200 průtočné</t>
  </si>
  <si>
    <t>https://podminky.urs.cz/item/CS_URS_2023_01/894812205</t>
  </si>
  <si>
    <t>viz příloha D.2.1.16</t>
  </si>
  <si>
    <t>162</t>
  </si>
  <si>
    <t>894812205.r</t>
  </si>
  <si>
    <t>Revizní a čistící šachta z PP šachtové dno DN 425/250 průtočné</t>
  </si>
  <si>
    <t>-78734313</t>
  </si>
  <si>
    <t>Revizní a čistící šachta z polypropylenu PP pro hladké trouby DN 425 šachtové dno (DN šachty / DN trubního vedení) DN 425/250 průtočné</t>
  </si>
  <si>
    <t>163</t>
  </si>
  <si>
    <t>894812231</t>
  </si>
  <si>
    <t>Revizní a čistící šachta z PP DN 425 šachtová roura korugovaná bez hrdla světlé hloubky 1500 mm</t>
  </si>
  <si>
    <t>1413603794</t>
  </si>
  <si>
    <t>Revizní a čistící šachta z polypropylenu PP pro hladké trouby DN 425 roura šachtová korugovaná bez hrdla, světlé hloubky 1500 mm</t>
  </si>
  <si>
    <t>https://podminky.urs.cz/item/CS_URS_2023_01/894812231</t>
  </si>
  <si>
    <t>164</t>
  </si>
  <si>
    <t>894812232</t>
  </si>
  <si>
    <t>Revizní a čistící šachta z PP DN 425 šachtová roura korugovaná bez hrdla světlé hloubky 2000 mm</t>
  </si>
  <si>
    <t>-1852681653</t>
  </si>
  <si>
    <t>Revizní a čistící šachta z polypropylenu PP pro hladké trouby DN 425 roura šachtová korugovaná bez hrdla, světlé hloubky 2000 mm</t>
  </si>
  <si>
    <t>https://podminky.urs.cz/item/CS_URS_2023_01/894812232</t>
  </si>
  <si>
    <t>165</t>
  </si>
  <si>
    <t>28661802</t>
  </si>
  <si>
    <t>těsnění šachtové roury DN 425</t>
  </si>
  <si>
    <t>-917148071</t>
  </si>
  <si>
    <t>166</t>
  </si>
  <si>
    <t>894812249</t>
  </si>
  <si>
    <t>Příplatek k rourám revizní a čistící šachty z PP DN 425 za uříznutí šachtové roury</t>
  </si>
  <si>
    <t>1340856297</t>
  </si>
  <si>
    <t>Revizní a čistící šachta z polypropylenu PP pro hladké trouby DN 425 roura šachtová korugovaná Příplatek k cenám 2231 - 2242 za uříznutí šachtové roury</t>
  </si>
  <si>
    <t>https://podminky.urs.cz/item/CS_URS_2023_01/894812249</t>
  </si>
  <si>
    <t>167</t>
  </si>
  <si>
    <t>894812251</t>
  </si>
  <si>
    <t>Revizní a čistící šachta z PP DN 425 poklop betonový s betonovým konusem pro třídu zatížení B125</t>
  </si>
  <si>
    <t>-297721811</t>
  </si>
  <si>
    <t>Revizní a čistící šachta z polypropylenu PP pro hladké trouby DN 425 poklop betonový (pro třídu zatížení) s betonovým konusem (B125)</t>
  </si>
  <si>
    <t>https://podminky.urs.cz/item/CS_URS_2023_01/894812251</t>
  </si>
  <si>
    <t>168</t>
  </si>
  <si>
    <t>895941343</t>
  </si>
  <si>
    <t>Osazení vpusti uliční DN 500 z betonových dílců dno vysoké s kalištěm</t>
  </si>
  <si>
    <t>-333724143</t>
  </si>
  <si>
    <t>Osazení vpusti uliční z betonových dílců DN 500 dno vysoké s kalištěm</t>
  </si>
  <si>
    <t>https://podminky.urs.cz/item/CS_URS_2023_01/895941343</t>
  </si>
  <si>
    <t>169</t>
  </si>
  <si>
    <t>59224470</t>
  </si>
  <si>
    <t>vpusť uliční DN 500 kaliště vysoké 500/525x65mm</t>
  </si>
  <si>
    <t>484989454</t>
  </si>
  <si>
    <t>170</t>
  </si>
  <si>
    <t>895941351</t>
  </si>
  <si>
    <t>Osazení vpusti uliční DN 500 z betonových dílců skruž horní pro čtvercovou vtokovou mříž</t>
  </si>
  <si>
    <t>-1456311862</t>
  </si>
  <si>
    <t>Osazení vpusti uliční z betonových dílců DN 500 skruž horní pro čtvercovou vtokovou mříž</t>
  </si>
  <si>
    <t>https://podminky.urs.cz/item/CS_URS_2023_01/895941351</t>
  </si>
  <si>
    <t>171</t>
  </si>
  <si>
    <t>59224460</t>
  </si>
  <si>
    <t>vpusť uliční DN 500 betonová 500x190x65mm čtvercový poklop</t>
  </si>
  <si>
    <t>246214835</t>
  </si>
  <si>
    <t>172</t>
  </si>
  <si>
    <t>895941362</t>
  </si>
  <si>
    <t>Osazení vpusti uliční DN 500 z betonových dílců skruž středová 590 mm</t>
  </si>
  <si>
    <t>371503932</t>
  </si>
  <si>
    <t>Osazení vpusti uliční z betonových dílců DN 500 skruž středová 590 mm</t>
  </si>
  <si>
    <t>https://podminky.urs.cz/item/CS_URS_2023_01/895941362</t>
  </si>
  <si>
    <t>173</t>
  </si>
  <si>
    <t>59224462</t>
  </si>
  <si>
    <t>vpusť uliční DN 500 skruž průběžná vysoká betonová 500/590x65mm</t>
  </si>
  <si>
    <t>1031201320</t>
  </si>
  <si>
    <t>174</t>
  </si>
  <si>
    <t>895941366</t>
  </si>
  <si>
    <t>Osazení vpusti uliční DN 500 z betonových dílců skruž průběžná s výtokem</t>
  </si>
  <si>
    <t>1180240723</t>
  </si>
  <si>
    <t>Osazení vpusti uliční z betonových dílců DN 500 skruž průběžná s výtokem</t>
  </si>
  <si>
    <t>https://podminky.urs.cz/item/CS_URS_2023_01/895941366</t>
  </si>
  <si>
    <t>175</t>
  </si>
  <si>
    <t>59224463</t>
  </si>
  <si>
    <t>vpusť uliční DN 500 skruž průběžná 500/590x65mm betonová s odtokem 150mm</t>
  </si>
  <si>
    <t>-1353427956</t>
  </si>
  <si>
    <t>176</t>
  </si>
  <si>
    <t>899104112</t>
  </si>
  <si>
    <t>Osazení poklopů litinových nebo ocelových včetně rámů pro třídu zatížení D400, E600</t>
  </si>
  <si>
    <t>1076791015</t>
  </si>
  <si>
    <t>Osazení poklopů litinových a ocelových včetně rámů pro třídu zatížení D400, E600</t>
  </si>
  <si>
    <t>https://podminky.urs.cz/item/CS_URS_2023_01/899104112</t>
  </si>
  <si>
    <t>177</t>
  </si>
  <si>
    <t>55241014.R</t>
  </si>
  <si>
    <t>poklop šachtový litinový třída D400, kruhový rám s pantem a tlumící vložkou, vstup 600mm, s ventilací</t>
  </si>
  <si>
    <t>-316930262</t>
  </si>
  <si>
    <t>178</t>
  </si>
  <si>
    <t>899204112</t>
  </si>
  <si>
    <t>Osazení mříží litinových včetně rámů a košů na bahno pro třídu zatížení D400, E600</t>
  </si>
  <si>
    <t>-789475769</t>
  </si>
  <si>
    <t>https://podminky.urs.cz/item/CS_URS_2023_01/899204112</t>
  </si>
  <si>
    <t>179</t>
  </si>
  <si>
    <t>55242320</t>
  </si>
  <si>
    <t>mříž vtoková litinová plochá 500x500mm</t>
  </si>
  <si>
    <t>-1741870863</t>
  </si>
  <si>
    <t>180</t>
  </si>
  <si>
    <t>59223871</t>
  </si>
  <si>
    <t>koš vysoký pro uliční vpusti žárově Pz plech pro rám 500/500mm</t>
  </si>
  <si>
    <t>-103052839</t>
  </si>
  <si>
    <t>181</t>
  </si>
  <si>
    <t>899722112</t>
  </si>
  <si>
    <t>Krytí potrubí z plastů výstražnou fólií z PVC 25 cm</t>
  </si>
  <si>
    <t>-379040043</t>
  </si>
  <si>
    <t>Krytí potrubí z plastů výstražnou fólií z PVC šířky 25 cm</t>
  </si>
  <si>
    <t>https://podminky.urs.cz/item/CS_URS_2023_01/899722112</t>
  </si>
  <si>
    <t>182</t>
  </si>
  <si>
    <t>899910211</t>
  </si>
  <si>
    <t>Výplň potrubí pod tlakem cementopopílkovou suspenzí délky potrubí do 50 m</t>
  </si>
  <si>
    <t>-1682693763</t>
  </si>
  <si>
    <t>Výplň potrubí trub betonových, litinových nebo kameninových cementopopílkovou suspenzí pod tlakem, délky do 50 m</t>
  </si>
  <si>
    <t>https://podminky.urs.cz/item/CS_URS_2023_01/899910211</t>
  </si>
  <si>
    <t>viz příloha D.2.1.3</t>
  </si>
  <si>
    <t>3,17*0,2*0,2/4*19</t>
  </si>
  <si>
    <t>183</t>
  </si>
  <si>
    <t>CS001</t>
  </si>
  <si>
    <t>Čerpací stanice - kruhová nádrž z betonových skruží DN2000, výška 4,6m, tl. stěn 15cm, včetně dna, zákrytové desky a napojovací vložky pro potrubí DN400 z výroby</t>
  </si>
  <si>
    <t>134740443</t>
  </si>
  <si>
    <t>184</t>
  </si>
  <si>
    <t>CS002</t>
  </si>
  <si>
    <t>Čerpací stanice - kotvení dna k základové desce proti vyplavání</t>
  </si>
  <si>
    <t>-1862419625</t>
  </si>
  <si>
    <t>čerpací stanice - kotvení dna k základové desce proti vyplavání</t>
  </si>
  <si>
    <t>185</t>
  </si>
  <si>
    <t>CS003</t>
  </si>
  <si>
    <t>Čerpací stanice - ponorné kalové čerpadlo</t>
  </si>
  <si>
    <t>-1159828760</t>
  </si>
  <si>
    <t>viz příloha D.2.1.1, D.2.1.11, D.2.1.12</t>
  </si>
  <si>
    <t>- dvoulopatkové otevřené oběžné kolo, průchodnost 80 mm</t>
  </si>
  <si>
    <t>- čerpané množství Q=13 l/s, při výšce H=10m</t>
  </si>
  <si>
    <t>- motor 2,2kW/2480 ot.min-1, 3F/400V</t>
  </si>
  <si>
    <t>- materiálové provedení litina</t>
  </si>
  <si>
    <t>186</t>
  </si>
  <si>
    <t>CS004</t>
  </si>
  <si>
    <t>Čerpací stanice - spouštěcí zařízení - přírubové patní koleno DN100, vodící hák, držák vodících tyčí a nerezový řetěz</t>
  </si>
  <si>
    <t>-1995899878</t>
  </si>
  <si>
    <t>187</t>
  </si>
  <si>
    <t>CS005</t>
  </si>
  <si>
    <t>Čerpací stanice - vodící tyče z nerezových trubek svařovaných 38x2mm dl.4m, 2ks pro každé čerpadlo, včetně stranové podpěry uprostřed tyčí proti vybočení</t>
  </si>
  <si>
    <t>-85154050</t>
  </si>
  <si>
    <t>188</t>
  </si>
  <si>
    <t>CS006</t>
  </si>
  <si>
    <t>Čerpací stanice - nerezové vnitřní výtlačné potrubí</t>
  </si>
  <si>
    <t>1627475406</t>
  </si>
  <si>
    <t>viz příloha D.2.1.1, D.2.1.11, D.2.1.12 - dodávka a montáž komplet svařeného kusu</t>
  </si>
  <si>
    <t>- navařovací příruba 104mm (DN100), 129mm (DN125)</t>
  </si>
  <si>
    <t>- redukce 129/104x2mm</t>
  </si>
  <si>
    <t>- potrubí 129x2mm (DN125) dl.2,1m</t>
  </si>
  <si>
    <t>189</t>
  </si>
  <si>
    <t>CS007</t>
  </si>
  <si>
    <t>Čerpací stanice - přírubový zpětný ventil s koulí DN125 (těsnící při přetlaku 0 bar)</t>
  </si>
  <si>
    <t>-69946410</t>
  </si>
  <si>
    <t>190</t>
  </si>
  <si>
    <t>CS008</t>
  </si>
  <si>
    <t>Čerpací stanice - šoupě DN125 krátká stavební délka F4, ruční kolo</t>
  </si>
  <si>
    <t>2032976171</t>
  </si>
  <si>
    <t>191</t>
  </si>
  <si>
    <t>CS009</t>
  </si>
  <si>
    <t>Čerpací stanice - litinové přírubové koleno DN125</t>
  </si>
  <si>
    <t>2107186570</t>
  </si>
  <si>
    <t>192</t>
  </si>
  <si>
    <t>CS010</t>
  </si>
  <si>
    <t>Čerpací stanice - vstupní nerezový žebřík dl. 4,2m, kotvení do stěny</t>
  </si>
  <si>
    <t>-1423127341</t>
  </si>
  <si>
    <t>193</t>
  </si>
  <si>
    <t>CS011</t>
  </si>
  <si>
    <t>Čerpací stanice - výsuvné madlo</t>
  </si>
  <si>
    <t>1996085746</t>
  </si>
  <si>
    <t>194</t>
  </si>
  <si>
    <t>CS012</t>
  </si>
  <si>
    <t>Čerpací stanice - zamykatelný kompozitní poklop 1,25x1,00 m s větrací hlavicí, včetně rámu, podbetonování rámu C30/37 XF3</t>
  </si>
  <si>
    <t>502207560</t>
  </si>
  <si>
    <t>195</t>
  </si>
  <si>
    <t>CS015</t>
  </si>
  <si>
    <t>Čerpací stanice - montáž technologického vystrojení a uvedení do provozu</t>
  </si>
  <si>
    <t>576099242</t>
  </si>
  <si>
    <t>196</t>
  </si>
  <si>
    <t>CS016</t>
  </si>
  <si>
    <t>Čerpací stanice - doprava čerpací stanice a vystrojení na stavbu</t>
  </si>
  <si>
    <t>121895147</t>
  </si>
  <si>
    <t>197</t>
  </si>
  <si>
    <t>CS017</t>
  </si>
  <si>
    <t>Čerpací stanice - mobilní zdvihací zařízení, nosnost 150 kg</t>
  </si>
  <si>
    <t>1658236407</t>
  </si>
  <si>
    <t>198</t>
  </si>
  <si>
    <t>CS018</t>
  </si>
  <si>
    <t>Čerpací stanice - patka pro zdvíhací zařízení, nerez</t>
  </si>
  <si>
    <t>108331562</t>
  </si>
  <si>
    <t>199</t>
  </si>
  <si>
    <t>RN001</t>
  </si>
  <si>
    <t>Retenční nádrž - montáž prefabrikovaných dílců včetně jeřábu</t>
  </si>
  <si>
    <t>415592656</t>
  </si>
  <si>
    <t>200</t>
  </si>
  <si>
    <t>RN101</t>
  </si>
  <si>
    <t>prefabrikovaná nádrž rámová 1218/264/180 cm</t>
  </si>
  <si>
    <t>1751836732</t>
  </si>
  <si>
    <t>viz příloha D.2.1.11, D.2.1.12 - komplet materiál rámových prefabrikátů pro 1 komoru nádrže</t>
  </si>
  <si>
    <t>rámová nádrž o vnitř. rozměru 2,4*1,4m, vn. délka 11,9 m síla stěny 14 cm, síla dna a stropu 20 cm, zatížení D400</t>
  </si>
  <si>
    <t>201</t>
  </si>
  <si>
    <t>RN002</t>
  </si>
  <si>
    <t>Retenční nádrž - propojení nádrží DN250</t>
  </si>
  <si>
    <t>1160950898</t>
  </si>
  <si>
    <t>202</t>
  </si>
  <si>
    <t>RN003</t>
  </si>
  <si>
    <t xml:space="preserve">Nátokový a výtokový otvor DN 400 </t>
  </si>
  <si>
    <t>-54522906</t>
  </si>
  <si>
    <t>226</t>
  </si>
  <si>
    <t>RN003.1</t>
  </si>
  <si>
    <t>Nátokový otvor DN 250</t>
  </si>
  <si>
    <t>607736301</t>
  </si>
  <si>
    <t>203</t>
  </si>
  <si>
    <t>RN004</t>
  </si>
  <si>
    <t>Retenční nádrž - kotvení nádrží k základové desce proti vyplavání</t>
  </si>
  <si>
    <t>243334183</t>
  </si>
  <si>
    <t>204</t>
  </si>
  <si>
    <t>RN005</t>
  </si>
  <si>
    <t>Retenční nádrž - doprava materiálu</t>
  </si>
  <si>
    <t>512</t>
  </si>
  <si>
    <t>529344958</t>
  </si>
  <si>
    <t>205</t>
  </si>
  <si>
    <t>286284862</t>
  </si>
  <si>
    <t xml:space="preserve">viz příloha D.2.1.3, D.2.1.6 - tato položka je určena pro zařezání stávajících asfaltových a stmelených povrchů, nezbytných pro provedení rýh a jam </t>
  </si>
  <si>
    <t xml:space="preserve"> potřebných pro zbudování kanalizace</t>
  </si>
  <si>
    <t>- vybourání stávajících povrchů včetně jejich likvidace je předmětem objektu IO100</t>
  </si>
  <si>
    <t>((204,0+80,4+84,1+39,5)+34,7+45,9+4,5)*2 "stoky a výtlak</t>
  </si>
  <si>
    <t>((9,2+1,2+4,1+1,5+4,1+1,5+4,1+1,5+4,1+1,5+4,1+1,5+3,5)+(2,8+2,8+2,6+2,9+1,7+1,7))*2 "přípojky uliční v vpustí</t>
  </si>
  <si>
    <t>((5,4+1,7+7,1+1,7+5,4+1,7+5,4+6,3+13,1+1,7+5,4+5,4)+(3,4+3,4+2,8))*2</t>
  </si>
  <si>
    <t>206</t>
  </si>
  <si>
    <t>919735124</t>
  </si>
  <si>
    <t>Řezání stávajícího betonového krytu hl přes 150 do 200 mm</t>
  </si>
  <si>
    <t>-1360232316</t>
  </si>
  <si>
    <t>Řezání stávajícího betonového krytu nebo podkladu hloubky přes 150 do 200 mm</t>
  </si>
  <si>
    <t>https://podminky.urs.cz/item/CS_URS_2023_01/919735124</t>
  </si>
  <si>
    <t>207</t>
  </si>
  <si>
    <t>-767745571</t>
  </si>
  <si>
    <t>208</t>
  </si>
  <si>
    <t>938909311</t>
  </si>
  <si>
    <t>Čištění vozovek metením strojně podkladu nebo krytu betonového nebo živičného</t>
  </si>
  <si>
    <t>-255190555</t>
  </si>
  <si>
    <t>Čištění vozovek metením bláta, prachu nebo hlinitého nánosu s odklizením na hromady na vzdálenost do 20 m nebo naložením na dopravní prostředek strojně povrchu podkladu nebo krytu betonového nebo živičného</t>
  </si>
  <si>
    <t>https://podminky.urs.cz/item/CS_URS_2023_01/938909311</t>
  </si>
  <si>
    <t>209</t>
  </si>
  <si>
    <t>977151125</t>
  </si>
  <si>
    <t>Jádrové vrty diamantovými korunkami do stavebních materiálů D přes 180 do 200 mm</t>
  </si>
  <si>
    <t>-179679448</t>
  </si>
  <si>
    <t>Jádrové vrty diamantovými korunkami do stavebních materiálů (železobetonu, betonu, cihel, obkladů, dlažeb, kamene) průměru přes 180 do 200 mm</t>
  </si>
  <si>
    <t>https://podminky.urs.cz/item/CS_URS_2023_01/977151125</t>
  </si>
  <si>
    <t>3*0,15+3*0,15</t>
  </si>
  <si>
    <t>210</t>
  </si>
  <si>
    <t>Utěsnění prostupu potrubí d140 mm otvorem d200 mm</t>
  </si>
  <si>
    <t>1191078228</t>
  </si>
  <si>
    <t>Zapravení prostupu potrubí d140 mm otvorem d200 mm</t>
  </si>
  <si>
    <t>viz příloha D.2.1.1, D.2.1.11, D.2.1.12 - utěsnění bobtnavým tmelem naneseným na líc potrubí a líc otvoru, zalití mezikruží expanzní matlou</t>
  </si>
  <si>
    <t>3+3</t>
  </si>
  <si>
    <t>211</t>
  </si>
  <si>
    <t>R012</t>
  </si>
  <si>
    <t>Utěsnění prostupu potrubí d400 mm otvorem d500 mm</t>
  </si>
  <si>
    <t>-1547187370</t>
  </si>
  <si>
    <t>212</t>
  </si>
  <si>
    <t>996606393</t>
  </si>
  <si>
    <t>0,388+0,480 "plastové potrubí přípojek a stok</t>
  </si>
  <si>
    <t>8,682 "betonové uliční vpusti</t>
  </si>
  <si>
    <t>213</t>
  </si>
  <si>
    <t>1093896007</t>
  </si>
  <si>
    <t>9,55*16 'Přepočtené koeficientem množství</t>
  </si>
  <si>
    <t>214</t>
  </si>
  <si>
    <t>-1735121299</t>
  </si>
  <si>
    <t>215</t>
  </si>
  <si>
    <t>997013813</t>
  </si>
  <si>
    <t>Poplatek za uložení na skládce (skládkovné) stavebního odpadu z plastických hmot kód odpadu 17 02 03</t>
  </si>
  <si>
    <t>1293564655</t>
  </si>
  <si>
    <t>Poplatek za uložení stavebního odpadu na skládce (skládkovné) z plastických hmot zatříděného do Katalogu odpadů pod kódem 17 02 03</t>
  </si>
  <si>
    <t>https://podminky.urs.cz/item/CS_URS_2023_01/997013813</t>
  </si>
  <si>
    <t>216</t>
  </si>
  <si>
    <t>998276101</t>
  </si>
  <si>
    <t>Přesun hmot pro trubní vedení z trub z plastických hmot otevřený výkop</t>
  </si>
  <si>
    <t>1255919908</t>
  </si>
  <si>
    <t>Přesun hmot pro trubní vedení hloubené z trub z plastických hmot nebo sklolaminátových pro vodovody nebo kanalizace v otevřeném výkopu dopravní vzdálenost do 15 m</t>
  </si>
  <si>
    <t>https://podminky.urs.cz/item/CS_URS_2023_01/998276101</t>
  </si>
  <si>
    <t>711</t>
  </si>
  <si>
    <t>Izolace proti vodě, vlhkosti a plynům</t>
  </si>
  <si>
    <t>217</t>
  </si>
  <si>
    <t>711541164</t>
  </si>
  <si>
    <t>Provedení hydroizolace potrubí přitavením pásu NAIP</t>
  </si>
  <si>
    <t>-2137662305</t>
  </si>
  <si>
    <t>Provedení izolace potrubí, nádrží, stok a kanalizačních šachet pásy přitavením NAIP</t>
  </si>
  <si>
    <t>https://podminky.urs.cz/item/CS_URS_2023_01/711541164</t>
  </si>
  <si>
    <t>218</t>
  </si>
  <si>
    <t>62832134</t>
  </si>
  <si>
    <t>pás asfaltový natavitelný oxidovaný tl 4,0mm typu V60 S40 s vložkou ze skleněné rohože, s jemnozrnným minerálním posypem</t>
  </si>
  <si>
    <t>640352466</t>
  </si>
  <si>
    <t>2*(3,14*2,3*2,3/4-1,25*1,00)+(3,14*2,3*0,75)</t>
  </si>
  <si>
    <t>11,222*1,221 'Přepočtené koeficientem množství</t>
  </si>
  <si>
    <t>219</t>
  </si>
  <si>
    <t>011114000</t>
  </si>
  <si>
    <t>Inženýrsko-geologický průzkum</t>
  </si>
  <si>
    <t>489662535</t>
  </si>
  <si>
    <t>https://podminky.urs.cz/item/CS_URS_2023_01/011114000</t>
  </si>
  <si>
    <t>provedení IG průzkumu za účelem zpřesnění ověření aktuálních charakteristických vlastností zemin a úrovně hladiny podzemní vody</t>
  </si>
  <si>
    <t>pro účely realizační dokumentace pažení jámy retenční nádrže</t>
  </si>
  <si>
    <t>220</t>
  </si>
  <si>
    <t>974729363</t>
  </si>
  <si>
    <t>221</t>
  </si>
  <si>
    <t>-1645208895</t>
  </si>
  <si>
    <t>Zpracování geodetického zaměření provedené stavby odborně způsobilou osobou v oboru zeměměřičství, včetně křížení ostatních inženýrských sítí,</t>
  </si>
  <si>
    <t xml:space="preserve">dle podmínek uvedených ve stanoviscích dotčených správců, v počtu min. 3 paré a na datovém nosiči CD pro investora a dalších vyhotoveních pro správce </t>
  </si>
  <si>
    <t>inženýrských sítí</t>
  </si>
  <si>
    <t>222</t>
  </si>
  <si>
    <t>013244000</t>
  </si>
  <si>
    <t>Realizační dokumentace stavby</t>
  </si>
  <si>
    <t>-1308220330</t>
  </si>
  <si>
    <t>https://podminky.urs.cz/item/CS_URS_2023_01/013244000</t>
  </si>
  <si>
    <t>Zpracování realizační dokumentace, min. v rozsahu pažení jámy retenční nádrže včetně statického posouzení odborně způsobilou osobou pro zohlednění</t>
  </si>
  <si>
    <t>zatížení od skutečně použité stavební techniky a pro zohlednění aktuálních geotechnických podmínek, úrovně hladiny podzemní vody apod.</t>
  </si>
  <si>
    <t>Aktualizace křížení s vodovodem a jednotnou kanalizací po jejich rekonstrukci (plánováno jiným stavebníkem v průběhu roku 2023).</t>
  </si>
  <si>
    <t>223</t>
  </si>
  <si>
    <t>-628121662</t>
  </si>
  <si>
    <t>224</t>
  </si>
  <si>
    <t>094104000</t>
  </si>
  <si>
    <t>Náklady na opatření BOZP</t>
  </si>
  <si>
    <t>505198441</t>
  </si>
  <si>
    <t>https://podminky.urs.cz/item/CS_URS_2023_01/094104000</t>
  </si>
  <si>
    <t xml:space="preserve">Instalace bezpečnostních prvků při výstavbě. Vlastní výkopy musí být zajištěny zábranami proti pádu osob, </t>
  </si>
  <si>
    <t>za snížené viditelnosti musí být opatřeny osvětlením</t>
  </si>
  <si>
    <t>Veškeré prostory stavby musí být zajištěny proti vstupu nepovolaných osob. Rozsah dle konkrétního postupu prací.</t>
  </si>
  <si>
    <t>Zajištění dalších opatření dle zpracovaného Plánu BOZP.</t>
  </si>
  <si>
    <t>1*0,89 'Přepočtené koeficientem množství</t>
  </si>
  <si>
    <t>225</t>
  </si>
  <si>
    <t>094104000.r</t>
  </si>
  <si>
    <t>Povodňový a Havarijní plán včetně provedení vyplývajících realizačních opatření</t>
  </si>
  <si>
    <t>-47225258</t>
  </si>
  <si>
    <t>https://podminky.urs.cz/item/CS_URS_2023_01/094104000.r</t>
  </si>
  <si>
    <t>Zpracování povodňového a havarijního plánu, včetně provedení opatření vyplývajících z tohoto plánu</t>
  </si>
  <si>
    <t>Zajištění schválení havarijního plánu příslušným správním úřadem</t>
  </si>
  <si>
    <t>Zajištění schválení povodňového plánu příslušným správním úřadem</t>
  </si>
  <si>
    <t>IO-300.2 - Odvodnění - dešťové kanalizace - elektro část</t>
  </si>
  <si>
    <t>M - Práce a dodávky M</t>
  </si>
  <si>
    <t xml:space="preserve">    21-M - Elektromontáže</t>
  </si>
  <si>
    <t>Práce a dodávky M</t>
  </si>
  <si>
    <t>21-M</t>
  </si>
  <si>
    <t>Elektromontáže</t>
  </si>
  <si>
    <t>IO-300 Odvodnění - dešťová kanalizace - elektro část, dle samostatně zpracovaného rozpočtu</t>
  </si>
  <si>
    <t>308338960</t>
  </si>
  <si>
    <t>plocha_opravy</t>
  </si>
  <si>
    <t>861,93</t>
  </si>
  <si>
    <t>IO-300.3, 301.2 - Odvodnění - dešťová kanalizace a přípojky - provizorní oprava povrchu</t>
  </si>
  <si>
    <t>-60809727</t>
  </si>
  <si>
    <t>2*plocha_opravy "přepočet na tl. vrstvy 0,6m</t>
  </si>
  <si>
    <t>709481542</t>
  </si>
  <si>
    <t>779947841</t>
  </si>
  <si>
    <t>zásyp recyklátem - provizorní oprava povrchů do doby zahájení rekonstrukce komunikace</t>
  </si>
  <si>
    <t>(439,63+70,35+179,33+87,12) "plocha opravy povrchu v trase stok a přípojek</t>
  </si>
  <si>
    <t>4,5*19 "plocha opravy v prostoru jámy RN a ČS</t>
  </si>
  <si>
    <t>plocha_opravy*0,6 "přepočet na objem zásypu</t>
  </si>
  <si>
    <t>58981108</t>
  </si>
  <si>
    <t>recyklát směsný frakce 0/32</t>
  </si>
  <si>
    <t>1901854619</t>
  </si>
  <si>
    <t>517,158*1,7 'Přepočtené koeficientem množství</t>
  </si>
  <si>
    <t>564931412</t>
  </si>
  <si>
    <t>Podklad z asfaltového recyklátu plochy přes 100 m2 tl 100 mm</t>
  </si>
  <si>
    <t>-1788902912</t>
  </si>
  <si>
    <t>Podklad nebo podsyp z asfaltového recyklátu s rozprostřením a zhutněním plochy přes 100 m2, po zhutnění tl. 100 mm</t>
  </si>
  <si>
    <t>https://podminky.urs.cz/item/CS_URS_2023_01/564931412</t>
  </si>
  <si>
    <t>dočasné zapravení povrchu výkopových rýh do doby rekonstrukce komunikace a zpevněných ploch</t>
  </si>
  <si>
    <t>1303870602</t>
  </si>
  <si>
    <t>189,625 "asfaltový recyklát</t>
  </si>
  <si>
    <t>879,169 "zásypový recyklát směsný</t>
  </si>
  <si>
    <t>1250523216</t>
  </si>
  <si>
    <t>1068,794*16 'Přepočtené koeficientem množství</t>
  </si>
  <si>
    <t>790821603</t>
  </si>
  <si>
    <t>928016534</t>
  </si>
  <si>
    <t>IO-400 - Veřejné osvětlení, přeložka VO</t>
  </si>
  <si>
    <t>IO-400 Veřejné osvětlení, Přeložka VO dle samostatně zpracovaného rozpočtu</t>
  </si>
  <si>
    <t>718797506</t>
  </si>
  <si>
    <t>89,419</t>
  </si>
  <si>
    <t>1,5</t>
  </si>
  <si>
    <t>19,59</t>
  </si>
  <si>
    <t>IO-700 - Kontejnerová stání</t>
  </si>
  <si>
    <t>131213701</t>
  </si>
  <si>
    <t>Hloubení nezapažených jam v soudržných horninách třídy těžitelnosti I skupiny 3 ručně</t>
  </si>
  <si>
    <t>779586471</t>
  </si>
  <si>
    <t>Hloubení nezapažených jam ručně s urovnáním dna do předepsaného profilu a spádu v hornině třídy těžitelnosti I skupiny 3 soudržných</t>
  </si>
  <si>
    <t>https://podminky.urs.cz/item/CS_URS_2023_01/131213701</t>
  </si>
  <si>
    <t xml:space="preserve">viz příloha D.4.1 - D.4.8 </t>
  </si>
  <si>
    <t>6*(0,2+0,6+0,2)*0,5*0,5 "stání č.1</t>
  </si>
  <si>
    <t>1560091302</t>
  </si>
  <si>
    <t>(0,6+0,2+0,2)*0,5*(2*(0,5+0,5+2,1+6,3)) "stání č.2</t>
  </si>
  <si>
    <t xml:space="preserve">(0,6+0,2+0,2)*0,5*(2*(0,5+0,5+2,1+7,5))  "stání č.3</t>
  </si>
  <si>
    <t>(0,6+0,2+0,2)*0,5*(2*(0,5+0,5+2,1+7,5)) "stání č.4</t>
  </si>
  <si>
    <t xml:space="preserve">(0,6+0,2+0,2)*0,5*(2*(0,5+0,5+2,1+4,9))  "stání č.5</t>
  </si>
  <si>
    <t>604513611</t>
  </si>
  <si>
    <t>dovoz z mezideponie</t>
  </si>
  <si>
    <t>ohumusování*0,2</t>
  </si>
  <si>
    <t>-520309078</t>
  </si>
  <si>
    <t>1099091801</t>
  </si>
  <si>
    <t>za dalších 6 km</t>
  </si>
  <si>
    <t>1,5*6 'Přepočtené koeficientem množství</t>
  </si>
  <si>
    <t>-15759338</t>
  </si>
  <si>
    <t>1851694437</t>
  </si>
  <si>
    <t>1,5*1,7 'Přepočtené koeficientem množství</t>
  </si>
  <si>
    <t>2072609403</t>
  </si>
  <si>
    <t>2*DL_obdélník60 "pláň+parapláň</t>
  </si>
  <si>
    <t>108046064</t>
  </si>
  <si>
    <t>zapravení terénu podél obvodových zdí a obrubníku</t>
  </si>
  <si>
    <t>0,3*(6,5+2,65) "stání č.1</t>
  </si>
  <si>
    <t>0,3*(7+7+3+1) "stání č.2</t>
  </si>
  <si>
    <t>0,3*(8,2+8,2+(3-1,7)) "stání č.3</t>
  </si>
  <si>
    <t>0,3*(8,2+3) "stání č.4</t>
  </si>
  <si>
    <t>0,3*(5,6+3+0,65) "stání č.5</t>
  </si>
  <si>
    <t>1570927255</t>
  </si>
  <si>
    <t>698983843</t>
  </si>
  <si>
    <t>19,59*0,025 'Přepočtené koeficientem množství</t>
  </si>
  <si>
    <t>186295452</t>
  </si>
  <si>
    <t>271532212</t>
  </si>
  <si>
    <t>Podsyp pod základové konstrukce se zhutněním z hrubého kameniva frakce 16 až 32 mm</t>
  </si>
  <si>
    <t>-775297078</t>
  </si>
  <si>
    <t>Podsyp pod základové konstrukce se zhutněním a urovnáním povrchu z kameniva hrubého, frakce 16 - 32 mm</t>
  </si>
  <si>
    <t>https://podminky.urs.cz/item/CS_URS_2023_01/271532212</t>
  </si>
  <si>
    <t>6*0,2*0,5*0,5 "stání č.1</t>
  </si>
  <si>
    <t>0,2*0,5*(2*(0,5+0,5+2,1+6,3)) "stání č.2</t>
  </si>
  <si>
    <t xml:space="preserve">0,2*0,5*(2*(0,5+0,5+2,1+7,5))  "stání č.3</t>
  </si>
  <si>
    <t>0,2*0,5*(2*(0,5+0,5+2,1+7,5)) "stání č.4</t>
  </si>
  <si>
    <t xml:space="preserve">0,2*0,5*(2*(0,5+0,5+2,1+4,9))  "stání č.5</t>
  </si>
  <si>
    <t>274313711</t>
  </si>
  <si>
    <t>Základové pásy z betonu tř. C 20/25</t>
  </si>
  <si>
    <t>-144200550</t>
  </si>
  <si>
    <t>Základy z betonu prostého pasy betonu kamenem neprokládaného tř. C 20/25</t>
  </si>
  <si>
    <t>https://podminky.urs.cz/item/CS_URS_2023_01/274313711</t>
  </si>
  <si>
    <t>6*0,2*0,6*0,6 "stání č.1</t>
  </si>
  <si>
    <t>274361821</t>
  </si>
  <si>
    <t>Výztuž základových pasů betonářskou ocelí 10 505 (R)</t>
  </si>
  <si>
    <t>-1150929503</t>
  </si>
  <si>
    <t>Výztuž základů pasů z betonářské oceli 10 505 (R) nebo BSt 500</t>
  </si>
  <si>
    <t>https://podminky.urs.cz/item/CS_URS_2023_01/274361821</t>
  </si>
  <si>
    <t>viz příloha D.4.1 - D.4.9 - pruty d10mm protažené ze základu do zdi, 2x po vzdálenostech 0,2m</t>
  </si>
  <si>
    <t>2*(2,89)*(7+7+3+1)/0,2*0,62/1000 "stání č.2</t>
  </si>
  <si>
    <t>2*(2,89)*(8,2+8,2+3+1)/0,2*0,62/1000 "stání č.3</t>
  </si>
  <si>
    <t>2*(2,89)*(8,2+8,2+3+1)/0,2*0,62/1000 "stání č.4</t>
  </si>
  <si>
    <t>2*(2,89)*(5,6+5,6+3+1)/0,2*0,62/1000 "stání č.5</t>
  </si>
  <si>
    <t>274362021</t>
  </si>
  <si>
    <t>Výztuž základových pasů svařovanými sítěmi Kari</t>
  </si>
  <si>
    <t>-1888380353</t>
  </si>
  <si>
    <t>Výztuž základů pasů ze svařovaných sítí z drátů typu KARI</t>
  </si>
  <si>
    <t>https://podminky.urs.cz/item/CS_URS_2023_01/274362021</t>
  </si>
  <si>
    <t>(0,5+0,4+0,5)*(7+7+3+3)*5,40/1000 "stání č.2</t>
  </si>
  <si>
    <t>(0,5+0,4+0,5)*(8,2+8,2+3+3)*5,40/1000 "stání č.3</t>
  </si>
  <si>
    <t>(0,5+0,4+0,5)*(8,2+8,2+3+3)*5,40/1000 "stání č.4</t>
  </si>
  <si>
    <t>(0,5+0,4+0,5)*(5,6+5,6+3+3)*5,40/1000 "stání č.5</t>
  </si>
  <si>
    <t>275313711</t>
  </si>
  <si>
    <t>Základové patky z betonu tř. C 20/25</t>
  </si>
  <si>
    <t>-149710084</t>
  </si>
  <si>
    <t>Základy z betonu prostého patky a bloky z betonu kamenem neprokládaného tř. C 20/25</t>
  </si>
  <si>
    <t>https://podminky.urs.cz/item/CS_URS_2023_01/275313711</t>
  </si>
  <si>
    <t>6*0,6*0,5*0,5 "stání č.1</t>
  </si>
  <si>
    <t>311113222.r</t>
  </si>
  <si>
    <t>Nosná zeď tl 200 mm ze štípaných tvárnic ztraceného bednění barevných včetně výplně z betonu C20/25</t>
  </si>
  <si>
    <t>-1902001118</t>
  </si>
  <si>
    <t>Nadzákladové zdi z tvárnic ztraceného bednění betonových štípaných, včetně výplně z betonu třídy C 20/25 barevných, tloušťky zdiva 200 mm</t>
  </si>
  <si>
    <t>2,0*(7+7+3-0,2-0,2+1-0,2) "stání č.2</t>
  </si>
  <si>
    <t>2,0*(8,2+8,2+3-0,2-0,2+1-0,2) "stání č.3</t>
  </si>
  <si>
    <t>2,0*(8,2+8,2+3-0,2-0,2+1-0,2) "stání č.4</t>
  </si>
  <si>
    <t>2,0*(5,6+5,6+3-0,2-0,2+1-0,2) "stání č.5</t>
  </si>
  <si>
    <t>348272363.r</t>
  </si>
  <si>
    <t>Ztužující věnec plotové zdi tl 195 mm z věncovek štípaných barevných včetně výplně betonem C20/25, výztuže 4x BSt 500 Ø 10 mm a třmínků BSt 500 Ø 6 mm</t>
  </si>
  <si>
    <t>214252248</t>
  </si>
  <si>
    <t>Ploty z tvárnic betonových ztužující věnec včetně výplně z betonu C 20/25 a výztuže 4x BSt 500 Ø 10 mm a třmínků BSt 500 Ø 6 mm z věncovek štípaných barevných, tloušťka zdiva 195 mm</t>
  </si>
  <si>
    <t>(7+7+3-0,2-0,2+1-0,2) "stání č.2</t>
  </si>
  <si>
    <t>(8,2+8,2+3-0,2-0,2+1-0,2) "stání č.3</t>
  </si>
  <si>
    <t>(8,2+8,2+3-0,2-0,2+1-0,2) "stání č.4</t>
  </si>
  <si>
    <t>(5,6+5,6+3-0,2-0,2+1-0,2) "stání č.5</t>
  </si>
  <si>
    <t>-472332110</t>
  </si>
  <si>
    <t>907758164</t>
  </si>
  <si>
    <t>-601261073</t>
  </si>
  <si>
    <t>-1047718049</t>
  </si>
  <si>
    <t>6,86*2,65 "stání č.1</t>
  </si>
  <si>
    <t xml:space="preserve"> 6,6*2,6 "stání č.2</t>
  </si>
  <si>
    <t xml:space="preserve"> 7,8*2,6 "stání č.3</t>
  </si>
  <si>
    <t>7,8*2,6 "stání č.4</t>
  </si>
  <si>
    <t>5,2*2,6 "stání č.5</t>
  </si>
  <si>
    <t>89,419*1,05 'Přepočtené koeficientem množství</t>
  </si>
  <si>
    <t>912113111</t>
  </si>
  <si>
    <t>Montáž parkovacího dorazu šířky do 800 mm</t>
  </si>
  <si>
    <t>2084060765</t>
  </si>
  <si>
    <t>https://podminky.urs.cz/item/CS_URS_2023_01/912113111</t>
  </si>
  <si>
    <t>viz příloha D.4.4</t>
  </si>
  <si>
    <t>56288006.r</t>
  </si>
  <si>
    <t>práh dorazový parkovací gumový 400x60x52mm</t>
  </si>
  <si>
    <t>-843492060</t>
  </si>
  <si>
    <t>1020435797</t>
  </si>
  <si>
    <t>6,50+2,65</t>
  </si>
  <si>
    <t>134265663</t>
  </si>
  <si>
    <t>1650317731</t>
  </si>
  <si>
    <t>661604609</t>
  </si>
  <si>
    <t>711192201</t>
  </si>
  <si>
    <t>Provedení izolace proti zemní vlhkosti hydroizolační stěrkou svislé na betonu, 2 vrstvy</t>
  </si>
  <si>
    <t>473511838</t>
  </si>
  <si>
    <t>Provedení izolace proti zemní vlhkosti hydroizolační stěrkou na ploše svislé S dvouvrstvá na betonu</t>
  </si>
  <si>
    <t>https://podminky.urs.cz/item/CS_URS_2023_01/711192201</t>
  </si>
  <si>
    <t xml:space="preserve">izolace zdi  proti zemní vlhkosti - nátěr 1. spáry nad úrovní terénu</t>
  </si>
  <si>
    <t>0,2*(7+7+3-0,2-0,2+1-0,2) "stání č.2</t>
  </si>
  <si>
    <t>0,2*(8,2+8,2+3-0,2-0,2+1-0,2) "stání č.3</t>
  </si>
  <si>
    <t>0,2*(8,2+8,2+3-0,2-0,2+1-0,2) "stání č.4</t>
  </si>
  <si>
    <t>0,2*(5,6+5,6+3-0,2-0,2+1-0,2) "stání č.5</t>
  </si>
  <si>
    <t>24617150</t>
  </si>
  <si>
    <t>nátěr hydroizolační na bázi asfaltu a plastu do spodní stavby</t>
  </si>
  <si>
    <t>-1664777486</t>
  </si>
  <si>
    <t>Poznámka k položce:_x000d_
Spotřeba: min. 1,0–1,5 l/m²</t>
  </si>
  <si>
    <t>14,32*1,5 'Přepočtené koeficientem množství</t>
  </si>
  <si>
    <t>Kompletní dodávka a montáž ocelové konstrukce kontejnerového stání č.1 z trubek nebo tenkostěnných profilů, výplň stěn z tahokovu, povrchová úprava pozink s nátěrem černou barvou, střešní krytina z polykarbonátových desek</t>
  </si>
  <si>
    <t>-961024914</t>
  </si>
  <si>
    <t>Kompletní dodávka a montáž ocelové konstrukce kontejnerového stání č.1 z trubek nebo tenkostěnných profilů, výplň stěn z tahokovu, povrchová úprava pozink s nátěrem černou barvou, střešní krytina z plných polykarbonátových desek tl. 6 mm, s ochranou proti UV záření, vysokou rázovou houževnatostí a odolností proti vlivům vnějšího prostředí, tahokov je uvažován z oceli, oko 40 x 30 - 3 x 2,5 mm, válcovaný, tloušťka 2,5 mm, hmotnost 4,0 kg/m2</t>
  </si>
  <si>
    <t>viz příloha D.4.1, D.4.4</t>
  </si>
  <si>
    <t>Kompletní dodávka a montáž zastřešení kontejnerového stání č.2 z trubek nebo tenkostěnných profilů, povrchová úprava pozink, střešní krytina z plných polykarbonátových desek tl. 6 mm, s ochranou proti UV záření, vysokou rázovou houževnatostí a odolností</t>
  </si>
  <si>
    <t>-1906153932</t>
  </si>
  <si>
    <t>Kompletní dodávka a montáž zastřešení kontejnerového stání č.2 z trubek nebo tenkostěnných profilů, povrchová úprava pozink, střešní krytina z plných polykarbonátových desek tl. 6 mm, s ochranou proti UV záření, vysokou rázovou houževnatostí a odolností proti vlivům vnějšího prostředí</t>
  </si>
  <si>
    <t>viz příloha D.4.1, D.4.5</t>
  </si>
  <si>
    <t>Kompletní dodávka a montáž zastřešení kontejnerového stání č.3 z trubek nebo tenkostěnných profilů, povrchová úprava pozink, střešní krytina z plných polykarbonátových desek tl. 6 mm, s ochranou proti UV záření, vysokou rázovou houževnatostí a odolností</t>
  </si>
  <si>
    <t>-36526555</t>
  </si>
  <si>
    <t>Kompletní dodávka a montáž zastřešení kontejnerového stání č.3 z trubek nebo tenkostěnných profilů, povrchová úprava pozink, střešní krytina z plných polykarbonátových desek tl. 6 mm, s ochranou proti UV záření, vysokou rázovou houževnatostí a odolností proti vlivům vnějšího prostředí</t>
  </si>
  <si>
    <t>viz příloha D.4.1, D.4.6</t>
  </si>
  <si>
    <t>Kompletní dodávka a montáž zastřešení kontejnerového stání č.4 z trubek nebo tenkostěnných profilů, povrchová úprava pozink, střešní krytina z plných polykarbonátových desek tl. 6 mm, s ochranou proti UV záření, vysokou rázovou houževnatostí a odolností</t>
  </si>
  <si>
    <t>-1933360168</t>
  </si>
  <si>
    <t>Kompletní dodávka a montáž zastřešení kontejnerového stání č.4 z trubek nebo tenkostěnných profilů, povrchová úprava pozink, střešní krytina z plných polykarbonátových desek tl. 6 mm, s ochranou proti UV záření, vysokou rázovou houževnatostí a odolností proti vlivům vnějšího prostředí</t>
  </si>
  <si>
    <t>viz příloha D.4.1, D.4.7</t>
  </si>
  <si>
    <t>Kompletní dodávka a montáž zastřešení kontejnerového stání č.5 z trubek nebo tenkostěnných profilů, povrchová úprava pozink, střešní krytina z plných polykarbonátových desek tl. 6 mm, s ochranou proti UV záření, vysokou rázovou houževnatostí a odolností</t>
  </si>
  <si>
    <t>-297522275</t>
  </si>
  <si>
    <t>Kompletní dodávka a montáž zastřešení kontejnerového stání č.5 z trubek nebo tenkostěnných profilů, povrchová úprava pozink, střešní krytina z plných polykarbonátových desek tl. 6 mm, s ochranou proti UV záření, vysokou rázovou houževnatostí a odolností proti vlivům vnějšího prostředí</t>
  </si>
  <si>
    <t xml:space="preserve">viz příloha D.4.1, D.4.8 </t>
  </si>
  <si>
    <t>Kompletní dodávka a montáž dveří kontejnerového stání z trubek nebo tenkostěnných profilů s výplní z tahokovu, povrchová úprava pozink s nátěrem černou barvou</t>
  </si>
  <si>
    <t>-1340865369</t>
  </si>
  <si>
    <t>Kompletní dodávka a montáž dveří kontejnerového stání z trubek nebo tenkostěnných profilů s výplní z tahokovu, povrchová úprava pozink s nátěrem černou barvou, tahokov je uvažován z oceli, oko 40 x 30 - 3 x 2,5 mm, válcovaný, tloušťka 2,5 mm, hmotnost 4,0 kg/m2</t>
  </si>
  <si>
    <t>součástí položky je veškerý spojovací a kotevní materiál, panty, úchyty, kování a zámek v provedení systému generálního klíče</t>
  </si>
  <si>
    <t>-402101841</t>
  </si>
  <si>
    <t>-116258980</t>
  </si>
  <si>
    <t>SEZNAM FIGUR</t>
  </si>
  <si>
    <t>Výměra</t>
  </si>
  <si>
    <t xml:space="preserve"> IO-100.1</t>
  </si>
  <si>
    <t>Použití figury:</t>
  </si>
  <si>
    <t xml:space="preserve"> IO-100.2</t>
  </si>
  <si>
    <t xml:space="preserve"> IO-300.1, 301.1</t>
  </si>
  <si>
    <t xml:space="preserve"> IO-300.3, 301.2</t>
  </si>
  <si>
    <t xml:space="preserve"> IO-700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</si>
</sst>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8"/>
      <color rgb="FF000000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4" fillId="0" borderId="0" applyNumberFormat="0" applyFill="0" applyBorder="0" applyAlignment="0" applyProtection="0"/>
  </cellStyleXfs>
  <cellXfs count="31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38" fillId="0" borderId="0" xfId="1" applyFont="1" applyAlignment="1" applyProtection="1">
      <alignment vertical="center" wrapText="1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39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40" fillId="0" borderId="22" xfId="0" applyFont="1" applyBorder="1" applyAlignment="1" applyProtection="1">
      <alignment horizontal="center" vertical="center"/>
    </xf>
    <xf numFmtId="49" fontId="40" fillId="0" borderId="22" xfId="0" applyNumberFormat="1" applyFont="1" applyBorder="1" applyAlignment="1" applyProtection="1">
      <alignment horizontal="left" vertical="center" wrapText="1"/>
    </xf>
    <xf numFmtId="0" fontId="40" fillId="0" borderId="22" xfId="0" applyFont="1" applyBorder="1" applyAlignment="1" applyProtection="1">
      <alignment horizontal="left" vertical="center" wrapText="1"/>
    </xf>
    <xf numFmtId="0" fontId="40" fillId="0" borderId="22" xfId="0" applyFont="1" applyBorder="1" applyAlignment="1" applyProtection="1">
      <alignment horizontal="center" vertical="center" wrapText="1"/>
    </xf>
    <xf numFmtId="167" fontId="40" fillId="0" borderId="22" xfId="0" applyNumberFormat="1" applyFont="1" applyBorder="1" applyAlignment="1" applyProtection="1">
      <alignment vertical="center"/>
    </xf>
    <xf numFmtId="4" fontId="40" fillId="2" borderId="22" xfId="0" applyNumberFormat="1" applyFont="1" applyFill="1" applyBorder="1" applyAlignment="1" applyProtection="1">
      <alignment vertical="center"/>
      <protection locked="0"/>
    </xf>
    <xf numFmtId="4" fontId="40" fillId="0" borderId="22" xfId="0" applyNumberFormat="1" applyFont="1" applyBorder="1" applyAlignment="1" applyProtection="1">
      <alignment vertical="center"/>
    </xf>
    <xf numFmtId="0" fontId="41" fillId="0" borderId="3" xfId="0" applyFont="1" applyBorder="1" applyAlignment="1">
      <alignment vertical="center"/>
    </xf>
    <xf numFmtId="0" fontId="40" fillId="2" borderId="14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center" vertical="center"/>
    </xf>
    <xf numFmtId="0" fontId="39" fillId="0" borderId="0" xfId="0" applyFont="1" applyAlignment="1">
      <alignment horizontal="left" vertical="center" wrapText="1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42" fillId="0" borderId="0" xfId="0" applyFont="1" applyAlignment="1" applyProtection="1">
      <alignment vertical="center" wrapText="1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3" fillId="0" borderId="16" xfId="0" applyFont="1" applyBorder="1" applyAlignment="1">
      <alignment horizontal="left" vertical="center" wrapText="1"/>
    </xf>
    <xf numFmtId="0" fontId="43" fillId="0" borderId="22" xfId="0" applyFont="1" applyBorder="1" applyAlignment="1">
      <alignment horizontal="left" vertical="center" wrapText="1"/>
    </xf>
    <xf numFmtId="0" fontId="43" fillId="0" borderId="22" xfId="0" applyFont="1" applyBorder="1" applyAlignment="1">
      <alignment horizontal="left" vertical="center"/>
    </xf>
    <xf numFmtId="167" fontId="43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calcChain" Target="calcChain.xml" /><Relationship Id="rId1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011002000" TargetMode="External" /><Relationship Id="rId2" Type="http://schemas.openxmlformats.org/officeDocument/2006/relationships/hyperlink" Target="https://podminky.urs.cz/item/CS_URS_2023_01/011303000" TargetMode="External" /><Relationship Id="rId3" Type="http://schemas.openxmlformats.org/officeDocument/2006/relationships/hyperlink" Target="https://podminky.urs.cz/item/CS_URS_2023_01/012103000" TargetMode="External" /><Relationship Id="rId4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13106142" TargetMode="External" /><Relationship Id="rId2" Type="http://schemas.openxmlformats.org/officeDocument/2006/relationships/hyperlink" Target="https://podminky.urs.cz/item/CS_URS_2023_01/113106195" TargetMode="External" /><Relationship Id="rId3" Type="http://schemas.openxmlformats.org/officeDocument/2006/relationships/hyperlink" Target="https://podminky.urs.cz/item/CS_URS_2023_01/113107222" TargetMode="External" /><Relationship Id="rId4" Type="http://schemas.openxmlformats.org/officeDocument/2006/relationships/hyperlink" Target="https://podminky.urs.cz/item/CS_URS_2023_01/113107223" TargetMode="External" /><Relationship Id="rId5" Type="http://schemas.openxmlformats.org/officeDocument/2006/relationships/hyperlink" Target="https://podminky.urs.cz/item/CS_URS_2023_01/113107232" TargetMode="External" /><Relationship Id="rId6" Type="http://schemas.openxmlformats.org/officeDocument/2006/relationships/hyperlink" Target="https://podminky.urs.cz/item/CS_URS_2023_01/113107242" TargetMode="External" /><Relationship Id="rId7" Type="http://schemas.openxmlformats.org/officeDocument/2006/relationships/hyperlink" Target="https://podminky.urs.cz/item/CS_URS_2023_01/113202111" TargetMode="External" /><Relationship Id="rId8" Type="http://schemas.openxmlformats.org/officeDocument/2006/relationships/hyperlink" Target="https://podminky.urs.cz/item/CS_URS_2023_01/121103111" TargetMode="External" /><Relationship Id="rId9" Type="http://schemas.openxmlformats.org/officeDocument/2006/relationships/hyperlink" Target="https://podminky.urs.cz/item/CS_URS_2023_01/122252206" TargetMode="External" /><Relationship Id="rId10" Type="http://schemas.openxmlformats.org/officeDocument/2006/relationships/hyperlink" Target="https://podminky.urs.cz/item/CS_URS_2023_01/132251104" TargetMode="External" /><Relationship Id="rId11" Type="http://schemas.openxmlformats.org/officeDocument/2006/relationships/hyperlink" Target="https://podminky.urs.cz/item/CS_URS_2023_01/162351103" TargetMode="External" /><Relationship Id="rId12" Type="http://schemas.openxmlformats.org/officeDocument/2006/relationships/hyperlink" Target="https://podminky.urs.cz/item/CS_URS_2023_01/162751117" TargetMode="External" /><Relationship Id="rId13" Type="http://schemas.openxmlformats.org/officeDocument/2006/relationships/hyperlink" Target="https://podminky.urs.cz/item/CS_URS_2023_01/162751119" TargetMode="External" /><Relationship Id="rId14" Type="http://schemas.openxmlformats.org/officeDocument/2006/relationships/hyperlink" Target="https://podminky.urs.cz/item/CS_URS_2023_01/167151111" TargetMode="External" /><Relationship Id="rId15" Type="http://schemas.openxmlformats.org/officeDocument/2006/relationships/hyperlink" Target="https://podminky.urs.cz/item/CS_URS_2023_01/171152101" TargetMode="External" /><Relationship Id="rId16" Type="http://schemas.openxmlformats.org/officeDocument/2006/relationships/hyperlink" Target="https://podminky.urs.cz/item/CS_URS_2023_01/171201221" TargetMode="External" /><Relationship Id="rId17" Type="http://schemas.openxmlformats.org/officeDocument/2006/relationships/hyperlink" Target="https://podminky.urs.cz/item/CS_URS_2023_01/171251201" TargetMode="External" /><Relationship Id="rId18" Type="http://schemas.openxmlformats.org/officeDocument/2006/relationships/hyperlink" Target="https://podminky.urs.cz/item/CS_URS_2023_01/174151101" TargetMode="External" /><Relationship Id="rId19" Type="http://schemas.openxmlformats.org/officeDocument/2006/relationships/hyperlink" Target="https://podminky.urs.cz/item/CS_URS_2023_01/181152302" TargetMode="External" /><Relationship Id="rId20" Type="http://schemas.openxmlformats.org/officeDocument/2006/relationships/hyperlink" Target="https://podminky.urs.cz/item/CS_URS_2023_01/181351103" TargetMode="External" /><Relationship Id="rId21" Type="http://schemas.openxmlformats.org/officeDocument/2006/relationships/hyperlink" Target="https://podminky.urs.cz/item/CS_URS_2023_01/181411131" TargetMode="External" /><Relationship Id="rId22" Type="http://schemas.openxmlformats.org/officeDocument/2006/relationships/hyperlink" Target="https://podminky.urs.cz/item/CS_URS_2023_01/181951111" TargetMode="External" /><Relationship Id="rId23" Type="http://schemas.openxmlformats.org/officeDocument/2006/relationships/hyperlink" Target="https://podminky.urs.cz/item/CS_URS_2023_01/211971110" TargetMode="External" /><Relationship Id="rId24" Type="http://schemas.openxmlformats.org/officeDocument/2006/relationships/hyperlink" Target="https://podminky.urs.cz/item/CS_URS_2023_01/212752112" TargetMode="External" /><Relationship Id="rId25" Type="http://schemas.openxmlformats.org/officeDocument/2006/relationships/hyperlink" Target="https://podminky.urs.cz/item/CS_URS_2023_01/565155121" TargetMode="External" /><Relationship Id="rId26" Type="http://schemas.openxmlformats.org/officeDocument/2006/relationships/hyperlink" Target="https://podminky.urs.cz/item/CS_URS_2023_01/567122112" TargetMode="External" /><Relationship Id="rId27" Type="http://schemas.openxmlformats.org/officeDocument/2006/relationships/hyperlink" Target="https://podminky.urs.cz/item/CS_URS_2023_01/567122114" TargetMode="External" /><Relationship Id="rId28" Type="http://schemas.openxmlformats.org/officeDocument/2006/relationships/hyperlink" Target="https://podminky.urs.cz/item/CS_URS_2023_01/573191111" TargetMode="External" /><Relationship Id="rId29" Type="http://schemas.openxmlformats.org/officeDocument/2006/relationships/hyperlink" Target="https://podminky.urs.cz/item/CS_URS_2023_01/573231108" TargetMode="External" /><Relationship Id="rId30" Type="http://schemas.openxmlformats.org/officeDocument/2006/relationships/hyperlink" Target="https://podminky.urs.cz/item/CS_URS_2023_01/577134141" TargetMode="External" /><Relationship Id="rId31" Type="http://schemas.openxmlformats.org/officeDocument/2006/relationships/hyperlink" Target="https://podminky.urs.cz/item/CS_URS_2023_01/596212213" TargetMode="External" /><Relationship Id="rId32" Type="http://schemas.openxmlformats.org/officeDocument/2006/relationships/hyperlink" Target="https://podminky.urs.cz/item/CS_URS_2023_01/596212224" TargetMode="External" /><Relationship Id="rId33" Type="http://schemas.openxmlformats.org/officeDocument/2006/relationships/hyperlink" Target="https://podminky.urs.cz/item/CS_URS_2023_01/915131111" TargetMode="External" /><Relationship Id="rId34" Type="http://schemas.openxmlformats.org/officeDocument/2006/relationships/hyperlink" Target="https://podminky.urs.cz/item/CS_URS_2023_01/915621111" TargetMode="External" /><Relationship Id="rId35" Type="http://schemas.openxmlformats.org/officeDocument/2006/relationships/hyperlink" Target="https://podminky.urs.cz/item/CS_URS_2023_01/916131213" TargetMode="External" /><Relationship Id="rId36" Type="http://schemas.openxmlformats.org/officeDocument/2006/relationships/hyperlink" Target="https://podminky.urs.cz/item/CS_URS_2023_01/919726122" TargetMode="External" /><Relationship Id="rId37" Type="http://schemas.openxmlformats.org/officeDocument/2006/relationships/hyperlink" Target="https://podminky.urs.cz/item/CS_URS_2023_01/919732211" TargetMode="External" /><Relationship Id="rId38" Type="http://schemas.openxmlformats.org/officeDocument/2006/relationships/hyperlink" Target="https://podminky.urs.cz/item/CS_URS_2023_01/919735112" TargetMode="External" /><Relationship Id="rId39" Type="http://schemas.openxmlformats.org/officeDocument/2006/relationships/hyperlink" Target="https://podminky.urs.cz/item/CS_URS_2023_01/919735122" TargetMode="External" /><Relationship Id="rId40" Type="http://schemas.openxmlformats.org/officeDocument/2006/relationships/hyperlink" Target="https://podminky.urs.cz/item/CS_URS_2023_01/938908411" TargetMode="External" /><Relationship Id="rId41" Type="http://schemas.openxmlformats.org/officeDocument/2006/relationships/hyperlink" Target="https://podminky.urs.cz/item/CS_URS_2023_01/997221571" TargetMode="External" /><Relationship Id="rId42" Type="http://schemas.openxmlformats.org/officeDocument/2006/relationships/hyperlink" Target="https://podminky.urs.cz/item/CS_URS_2023_01/997221579" TargetMode="External" /><Relationship Id="rId43" Type="http://schemas.openxmlformats.org/officeDocument/2006/relationships/hyperlink" Target="https://podminky.urs.cz/item/CS_URS_2023_01/997221861" TargetMode="External" /><Relationship Id="rId44" Type="http://schemas.openxmlformats.org/officeDocument/2006/relationships/hyperlink" Target="https://podminky.urs.cz/item/CS_URS_2023_01/997221873" TargetMode="External" /><Relationship Id="rId45" Type="http://schemas.openxmlformats.org/officeDocument/2006/relationships/hyperlink" Target="https://podminky.urs.cz/item/CS_URS_2023_01/997221875" TargetMode="External" /><Relationship Id="rId46" Type="http://schemas.openxmlformats.org/officeDocument/2006/relationships/hyperlink" Target="https://podminky.urs.cz/item/CS_URS_2023_01/998223011" TargetMode="External" /><Relationship Id="rId47" Type="http://schemas.openxmlformats.org/officeDocument/2006/relationships/hyperlink" Target="https://podminky.urs.cz/item/CS_URS_2023_01/998225111" TargetMode="External" /><Relationship Id="rId48" Type="http://schemas.openxmlformats.org/officeDocument/2006/relationships/hyperlink" Target="https://podminky.urs.cz/item/CS_URS_2023_01/030001000" TargetMode="External" /><Relationship Id="rId49" Type="http://schemas.openxmlformats.org/officeDocument/2006/relationships/hyperlink" Target="https://podminky.urs.cz/item/CS_URS_2023_01/043154000" TargetMode="External" /><Relationship Id="rId50" Type="http://schemas.openxmlformats.org/officeDocument/2006/relationships/hyperlink" Target="https://podminky.urs.cz/item/CS_URS_2023_01/062002000" TargetMode="External" /><Relationship Id="rId51" Type="http://schemas.openxmlformats.org/officeDocument/2006/relationships/hyperlink" Target="https://podminky.urs.cz/item/CS_URS_2023_01/070001000" TargetMode="External" /><Relationship Id="rId52" Type="http://schemas.openxmlformats.org/officeDocument/2006/relationships/hyperlink" Target="https://podminky.urs.cz/item/CS_URS_2023_01/075603000" TargetMode="External" /><Relationship Id="rId53" Type="http://schemas.openxmlformats.org/officeDocument/2006/relationships/hyperlink" Target="https://podminky.urs.cz/item/CS_URS_2023_01/091003000" TargetMode="External" /><Relationship Id="rId54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13106142" TargetMode="External" /><Relationship Id="rId2" Type="http://schemas.openxmlformats.org/officeDocument/2006/relationships/hyperlink" Target="https://podminky.urs.cz/item/CS_URS_2023_01/113107222" TargetMode="External" /><Relationship Id="rId3" Type="http://schemas.openxmlformats.org/officeDocument/2006/relationships/hyperlink" Target="https://podminky.urs.cz/item/CS_URS_2023_01/113107223" TargetMode="External" /><Relationship Id="rId4" Type="http://schemas.openxmlformats.org/officeDocument/2006/relationships/hyperlink" Target="https://podminky.urs.cz/item/CS_URS_2023_01/113107232" TargetMode="External" /><Relationship Id="rId5" Type="http://schemas.openxmlformats.org/officeDocument/2006/relationships/hyperlink" Target="https://podminky.urs.cz/item/CS_URS_2023_01/113107241" TargetMode="External" /><Relationship Id="rId6" Type="http://schemas.openxmlformats.org/officeDocument/2006/relationships/hyperlink" Target="https://podminky.urs.cz/item/CS_URS_2023_01/113107242" TargetMode="External" /><Relationship Id="rId7" Type="http://schemas.openxmlformats.org/officeDocument/2006/relationships/hyperlink" Target="https://podminky.urs.cz/item/CS_URS_2023_01/113202111" TargetMode="External" /><Relationship Id="rId8" Type="http://schemas.openxmlformats.org/officeDocument/2006/relationships/hyperlink" Target="https://podminky.urs.cz/item/CS_URS_2023_01/121103111" TargetMode="External" /><Relationship Id="rId9" Type="http://schemas.openxmlformats.org/officeDocument/2006/relationships/hyperlink" Target="https://podminky.urs.cz/item/CS_URS_2023_01/122252206" TargetMode="External" /><Relationship Id="rId10" Type="http://schemas.openxmlformats.org/officeDocument/2006/relationships/hyperlink" Target="https://podminky.urs.cz/item/CS_URS_2023_01/131251106" TargetMode="External" /><Relationship Id="rId11" Type="http://schemas.openxmlformats.org/officeDocument/2006/relationships/hyperlink" Target="https://podminky.urs.cz/item/CS_URS_2023_01/132251104" TargetMode="External" /><Relationship Id="rId12" Type="http://schemas.openxmlformats.org/officeDocument/2006/relationships/hyperlink" Target="https://podminky.urs.cz/item/CS_URS_2023_01/162351103" TargetMode="External" /><Relationship Id="rId13" Type="http://schemas.openxmlformats.org/officeDocument/2006/relationships/hyperlink" Target="https://podminky.urs.cz/item/CS_URS_2023_01/162751117" TargetMode="External" /><Relationship Id="rId14" Type="http://schemas.openxmlformats.org/officeDocument/2006/relationships/hyperlink" Target="https://podminky.urs.cz/item/CS_URS_2023_01/162751119" TargetMode="External" /><Relationship Id="rId15" Type="http://schemas.openxmlformats.org/officeDocument/2006/relationships/hyperlink" Target="https://podminky.urs.cz/item/CS_URS_2023_01/167151111" TargetMode="External" /><Relationship Id="rId16" Type="http://schemas.openxmlformats.org/officeDocument/2006/relationships/hyperlink" Target="https://podminky.urs.cz/item/CS_URS_2023_01/171152101" TargetMode="External" /><Relationship Id="rId17" Type="http://schemas.openxmlformats.org/officeDocument/2006/relationships/hyperlink" Target="https://podminky.urs.cz/item/CS_URS_2023_01/171201221" TargetMode="External" /><Relationship Id="rId18" Type="http://schemas.openxmlformats.org/officeDocument/2006/relationships/hyperlink" Target="https://podminky.urs.cz/item/CS_URS_2023_01/171251201" TargetMode="External" /><Relationship Id="rId19" Type="http://schemas.openxmlformats.org/officeDocument/2006/relationships/hyperlink" Target="https://podminky.urs.cz/item/CS_URS_2023_01/174151101" TargetMode="External" /><Relationship Id="rId20" Type="http://schemas.openxmlformats.org/officeDocument/2006/relationships/hyperlink" Target="https://podminky.urs.cz/item/CS_URS_2023_01/181152302" TargetMode="External" /><Relationship Id="rId21" Type="http://schemas.openxmlformats.org/officeDocument/2006/relationships/hyperlink" Target="https://podminky.urs.cz/item/CS_URS_2023_01/181351103" TargetMode="External" /><Relationship Id="rId22" Type="http://schemas.openxmlformats.org/officeDocument/2006/relationships/hyperlink" Target="https://podminky.urs.cz/item/CS_URS_2023_01/181411131" TargetMode="External" /><Relationship Id="rId23" Type="http://schemas.openxmlformats.org/officeDocument/2006/relationships/hyperlink" Target="https://podminky.urs.cz/item/CS_URS_2023_01/181951111" TargetMode="External" /><Relationship Id="rId24" Type="http://schemas.openxmlformats.org/officeDocument/2006/relationships/hyperlink" Target="https://podminky.urs.cz/item/CS_URS_2023_01/211971110" TargetMode="External" /><Relationship Id="rId25" Type="http://schemas.openxmlformats.org/officeDocument/2006/relationships/hyperlink" Target="https://podminky.urs.cz/item/CS_URS_2023_01/212752112" TargetMode="External" /><Relationship Id="rId26" Type="http://schemas.openxmlformats.org/officeDocument/2006/relationships/hyperlink" Target="https://podminky.urs.cz/item/CS_URS_2023_01/273313911" TargetMode="External" /><Relationship Id="rId27" Type="http://schemas.openxmlformats.org/officeDocument/2006/relationships/hyperlink" Target="https://podminky.urs.cz/item/CS_URS_2023_01/275313911" TargetMode="External" /><Relationship Id="rId28" Type="http://schemas.openxmlformats.org/officeDocument/2006/relationships/hyperlink" Target="https://podminky.urs.cz/item/CS_URS_2023_01/275351121" TargetMode="External" /><Relationship Id="rId29" Type="http://schemas.openxmlformats.org/officeDocument/2006/relationships/hyperlink" Target="https://podminky.urs.cz/item/CS_URS_2023_01/275351122" TargetMode="External" /><Relationship Id="rId30" Type="http://schemas.openxmlformats.org/officeDocument/2006/relationships/hyperlink" Target="https://podminky.urs.cz/item/CS_URS_2023_01/430321616" TargetMode="External" /><Relationship Id="rId31" Type="http://schemas.openxmlformats.org/officeDocument/2006/relationships/hyperlink" Target="https://podminky.urs.cz/item/CS_URS_2023_01/430362021" TargetMode="External" /><Relationship Id="rId32" Type="http://schemas.openxmlformats.org/officeDocument/2006/relationships/hyperlink" Target="https://podminky.urs.cz/item/CS_URS_2023_01/431351121" TargetMode="External" /><Relationship Id="rId33" Type="http://schemas.openxmlformats.org/officeDocument/2006/relationships/hyperlink" Target="https://podminky.urs.cz/item/CS_URS_2023_01/431351122" TargetMode="External" /><Relationship Id="rId34" Type="http://schemas.openxmlformats.org/officeDocument/2006/relationships/hyperlink" Target="https://podminky.urs.cz/item/CS_URS_2023_01/434121426" TargetMode="External" /><Relationship Id="rId35" Type="http://schemas.openxmlformats.org/officeDocument/2006/relationships/hyperlink" Target="https://podminky.urs.cz/item/CS_URS_2023_01/565155121" TargetMode="External" /><Relationship Id="rId36" Type="http://schemas.openxmlformats.org/officeDocument/2006/relationships/hyperlink" Target="https://podminky.urs.cz/item/CS_URS_2023_01/567122112" TargetMode="External" /><Relationship Id="rId37" Type="http://schemas.openxmlformats.org/officeDocument/2006/relationships/hyperlink" Target="https://podminky.urs.cz/item/CS_URS_2023_01/567122114" TargetMode="External" /><Relationship Id="rId38" Type="http://schemas.openxmlformats.org/officeDocument/2006/relationships/hyperlink" Target="https://podminky.urs.cz/item/CS_URS_2023_01/573191111" TargetMode="External" /><Relationship Id="rId39" Type="http://schemas.openxmlformats.org/officeDocument/2006/relationships/hyperlink" Target="https://podminky.urs.cz/item/CS_URS_2023_01/573231108" TargetMode="External" /><Relationship Id="rId40" Type="http://schemas.openxmlformats.org/officeDocument/2006/relationships/hyperlink" Target="https://podminky.urs.cz/item/CS_URS_2023_01/577134141" TargetMode="External" /><Relationship Id="rId41" Type="http://schemas.openxmlformats.org/officeDocument/2006/relationships/hyperlink" Target="https://podminky.urs.cz/item/CS_URS_2023_01/596211113" TargetMode="External" /><Relationship Id="rId42" Type="http://schemas.openxmlformats.org/officeDocument/2006/relationships/hyperlink" Target="https://podminky.urs.cz/item/CS_URS_2023_01/596211114" TargetMode="External" /><Relationship Id="rId43" Type="http://schemas.openxmlformats.org/officeDocument/2006/relationships/hyperlink" Target="https://podminky.urs.cz/item/CS_URS_2023_01/596212213" TargetMode="External" /><Relationship Id="rId44" Type="http://schemas.openxmlformats.org/officeDocument/2006/relationships/hyperlink" Target="https://podminky.urs.cz/item/CS_URS_2023_01/596212224" TargetMode="External" /><Relationship Id="rId45" Type="http://schemas.openxmlformats.org/officeDocument/2006/relationships/hyperlink" Target="https://podminky.urs.cz/item/CS_URS_2023_01/871251221" TargetMode="External" /><Relationship Id="rId46" Type="http://schemas.openxmlformats.org/officeDocument/2006/relationships/hyperlink" Target="https://podminky.urs.cz/item/CS_URS_2023_01/871321221" TargetMode="External" /><Relationship Id="rId47" Type="http://schemas.openxmlformats.org/officeDocument/2006/relationships/hyperlink" Target="https://podminky.urs.cz/item/CS_URS_2023_01/914111112" TargetMode="External" /><Relationship Id="rId48" Type="http://schemas.openxmlformats.org/officeDocument/2006/relationships/hyperlink" Target="https://podminky.urs.cz/item/CS_URS_2023_01/914511112" TargetMode="External" /><Relationship Id="rId49" Type="http://schemas.openxmlformats.org/officeDocument/2006/relationships/hyperlink" Target="https://podminky.urs.cz/item/CS_URS_2023_01/915131111" TargetMode="External" /><Relationship Id="rId50" Type="http://schemas.openxmlformats.org/officeDocument/2006/relationships/hyperlink" Target="https://podminky.urs.cz/item/CS_URS_2023_01/915621111" TargetMode="External" /><Relationship Id="rId51" Type="http://schemas.openxmlformats.org/officeDocument/2006/relationships/hyperlink" Target="https://podminky.urs.cz/item/CS_URS_2023_01/916131213" TargetMode="External" /><Relationship Id="rId52" Type="http://schemas.openxmlformats.org/officeDocument/2006/relationships/hyperlink" Target="https://podminky.urs.cz/item/CS_URS_2023_01/916231213" TargetMode="External" /><Relationship Id="rId53" Type="http://schemas.openxmlformats.org/officeDocument/2006/relationships/hyperlink" Target="https://podminky.urs.cz/item/CS_URS_2023_01/919726122" TargetMode="External" /><Relationship Id="rId54" Type="http://schemas.openxmlformats.org/officeDocument/2006/relationships/hyperlink" Target="https://podminky.urs.cz/item/CS_URS_2023_01/919732211" TargetMode="External" /><Relationship Id="rId55" Type="http://schemas.openxmlformats.org/officeDocument/2006/relationships/hyperlink" Target="https://podminky.urs.cz/item/CS_URS_2023_01/938908411" TargetMode="External" /><Relationship Id="rId56" Type="http://schemas.openxmlformats.org/officeDocument/2006/relationships/hyperlink" Target="https://podminky.urs.cz/item/CS_URS_2023_01/961044111" TargetMode="External" /><Relationship Id="rId57" Type="http://schemas.openxmlformats.org/officeDocument/2006/relationships/hyperlink" Target="https://podminky.urs.cz/item/CS_URS_2023_01/962032241" TargetMode="External" /><Relationship Id="rId58" Type="http://schemas.openxmlformats.org/officeDocument/2006/relationships/hyperlink" Target="https://podminky.urs.cz/item/CS_URS_2023_01/966006132" TargetMode="External" /><Relationship Id="rId59" Type="http://schemas.openxmlformats.org/officeDocument/2006/relationships/hyperlink" Target="https://podminky.urs.cz/item/CS_URS_2023_01/997221571" TargetMode="External" /><Relationship Id="rId60" Type="http://schemas.openxmlformats.org/officeDocument/2006/relationships/hyperlink" Target="https://podminky.urs.cz/item/CS_URS_2023_01/997221579" TargetMode="External" /><Relationship Id="rId61" Type="http://schemas.openxmlformats.org/officeDocument/2006/relationships/hyperlink" Target="https://podminky.urs.cz/item/CS_URS_2023_01/997221861" TargetMode="External" /><Relationship Id="rId62" Type="http://schemas.openxmlformats.org/officeDocument/2006/relationships/hyperlink" Target="https://podminky.urs.cz/item/CS_URS_2023_01/997221873" TargetMode="External" /><Relationship Id="rId63" Type="http://schemas.openxmlformats.org/officeDocument/2006/relationships/hyperlink" Target="https://podminky.urs.cz/item/CS_URS_2023_01/997221875" TargetMode="External" /><Relationship Id="rId64" Type="http://schemas.openxmlformats.org/officeDocument/2006/relationships/hyperlink" Target="https://podminky.urs.cz/item/CS_URS_2023_01/997013869" TargetMode="External" /><Relationship Id="rId65" Type="http://schemas.openxmlformats.org/officeDocument/2006/relationships/hyperlink" Target="https://podminky.urs.cz/item/CS_URS_2023_01/998223011" TargetMode="External" /><Relationship Id="rId66" Type="http://schemas.openxmlformats.org/officeDocument/2006/relationships/hyperlink" Target="https://podminky.urs.cz/item/CS_URS_2023_01/998225111" TargetMode="External" /><Relationship Id="rId67" Type="http://schemas.openxmlformats.org/officeDocument/2006/relationships/hyperlink" Target="https://podminky.urs.cz/item/CS_URS_2023_01/012203000" TargetMode="External" /><Relationship Id="rId68" Type="http://schemas.openxmlformats.org/officeDocument/2006/relationships/hyperlink" Target="https://podminky.urs.cz/item/CS_URS_2023_01/012203000.r1" TargetMode="External" /><Relationship Id="rId69" Type="http://schemas.openxmlformats.org/officeDocument/2006/relationships/hyperlink" Target="https://podminky.urs.cz/item/CS_URS_2023_01/012303000" TargetMode="External" /><Relationship Id="rId70" Type="http://schemas.openxmlformats.org/officeDocument/2006/relationships/hyperlink" Target="https://podminky.urs.cz/item/CS_URS_2023_01/013254000" TargetMode="External" /><Relationship Id="rId71" Type="http://schemas.openxmlformats.org/officeDocument/2006/relationships/hyperlink" Target="https://podminky.urs.cz/item/CS_URS_2023_01/043154000" TargetMode="External" /><Relationship Id="rId72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11251101" TargetMode="External" /><Relationship Id="rId2" Type="http://schemas.openxmlformats.org/officeDocument/2006/relationships/hyperlink" Target="https://podminky.urs.cz/item/CS_URS_2023_01/112101101" TargetMode="External" /><Relationship Id="rId3" Type="http://schemas.openxmlformats.org/officeDocument/2006/relationships/hyperlink" Target="https://podminky.urs.cz/item/CS_URS_2023_01/112101102" TargetMode="External" /><Relationship Id="rId4" Type="http://schemas.openxmlformats.org/officeDocument/2006/relationships/hyperlink" Target="https://podminky.urs.cz/item/CS_URS_2023_01/112101121" TargetMode="External" /><Relationship Id="rId5" Type="http://schemas.openxmlformats.org/officeDocument/2006/relationships/hyperlink" Target="https://podminky.urs.cz/item/CS_URS_2023_01/112101122" TargetMode="External" /><Relationship Id="rId6" Type="http://schemas.openxmlformats.org/officeDocument/2006/relationships/hyperlink" Target="https://podminky.urs.cz/item/CS_URS_2023_01/112155115" TargetMode="External" /><Relationship Id="rId7" Type="http://schemas.openxmlformats.org/officeDocument/2006/relationships/hyperlink" Target="https://podminky.urs.cz/item/CS_URS_2023_01/112155121" TargetMode="External" /><Relationship Id="rId8" Type="http://schemas.openxmlformats.org/officeDocument/2006/relationships/hyperlink" Target="https://podminky.urs.cz/item/CS_URS_2023_01/112155311" TargetMode="External" /><Relationship Id="rId9" Type="http://schemas.openxmlformats.org/officeDocument/2006/relationships/hyperlink" Target="https://podminky.urs.cz/item/CS_URS_2023_01/183151111" TargetMode="External" /><Relationship Id="rId10" Type="http://schemas.openxmlformats.org/officeDocument/2006/relationships/hyperlink" Target="https://podminky.urs.cz/item/CS_URS_2023_01/112211111" TargetMode="External" /><Relationship Id="rId11" Type="http://schemas.openxmlformats.org/officeDocument/2006/relationships/hyperlink" Target="https://podminky.urs.cz/item/CS_URS_2023_01/112211112" TargetMode="External" /><Relationship Id="rId12" Type="http://schemas.openxmlformats.org/officeDocument/2006/relationships/hyperlink" Target="https://podminky.urs.cz/item/CS_URS_2023_01/112251101" TargetMode="External" /><Relationship Id="rId13" Type="http://schemas.openxmlformats.org/officeDocument/2006/relationships/hyperlink" Target="https://podminky.urs.cz/item/CS_URS_2023_01/112251102" TargetMode="External" /><Relationship Id="rId14" Type="http://schemas.openxmlformats.org/officeDocument/2006/relationships/hyperlink" Target="https://podminky.urs.cz/item/CS_URS_2023_01/162201401" TargetMode="External" /><Relationship Id="rId15" Type="http://schemas.openxmlformats.org/officeDocument/2006/relationships/hyperlink" Target="https://podminky.urs.cz/item/CS_URS_2023_01/162201402" TargetMode="External" /><Relationship Id="rId16" Type="http://schemas.openxmlformats.org/officeDocument/2006/relationships/hyperlink" Target="https://podminky.urs.cz/item/CS_URS_2023_01/162201405" TargetMode="External" /><Relationship Id="rId17" Type="http://schemas.openxmlformats.org/officeDocument/2006/relationships/hyperlink" Target="https://podminky.urs.cz/item/CS_URS_2023_01/162201406" TargetMode="External" /><Relationship Id="rId18" Type="http://schemas.openxmlformats.org/officeDocument/2006/relationships/hyperlink" Target="https://podminky.urs.cz/item/CS_URS_2023_01/162201411" TargetMode="External" /><Relationship Id="rId19" Type="http://schemas.openxmlformats.org/officeDocument/2006/relationships/hyperlink" Target="https://podminky.urs.cz/item/CS_URS_2023_01/162201412" TargetMode="External" /><Relationship Id="rId20" Type="http://schemas.openxmlformats.org/officeDocument/2006/relationships/hyperlink" Target="https://podminky.urs.cz/item/CS_URS_2023_01/162201415" TargetMode="External" /><Relationship Id="rId21" Type="http://schemas.openxmlformats.org/officeDocument/2006/relationships/hyperlink" Target="https://podminky.urs.cz/item/CS_URS_2023_01/162201416" TargetMode="External" /><Relationship Id="rId22" Type="http://schemas.openxmlformats.org/officeDocument/2006/relationships/hyperlink" Target="https://podminky.urs.cz/item/CS_URS_2023_01/162201421" TargetMode="External" /><Relationship Id="rId23" Type="http://schemas.openxmlformats.org/officeDocument/2006/relationships/hyperlink" Target="https://podminky.urs.cz/item/CS_URS_2023_01/162201422" TargetMode="External" /><Relationship Id="rId24" Type="http://schemas.openxmlformats.org/officeDocument/2006/relationships/hyperlink" Target="https://podminky.urs.cz/item/CS_URS_2023_01/162301501" TargetMode="External" /><Relationship Id="rId25" Type="http://schemas.openxmlformats.org/officeDocument/2006/relationships/hyperlink" Target="https://podminky.urs.cz/item/CS_URS_2023_01/162301931" TargetMode="External" /><Relationship Id="rId26" Type="http://schemas.openxmlformats.org/officeDocument/2006/relationships/hyperlink" Target="https://podminky.urs.cz/item/CS_URS_2023_01/162301932" TargetMode="External" /><Relationship Id="rId27" Type="http://schemas.openxmlformats.org/officeDocument/2006/relationships/hyperlink" Target="https://podminky.urs.cz/item/CS_URS_2023_01/162301941" TargetMode="External" /><Relationship Id="rId28" Type="http://schemas.openxmlformats.org/officeDocument/2006/relationships/hyperlink" Target="https://podminky.urs.cz/item/CS_URS_2023_01/162301942" TargetMode="External" /><Relationship Id="rId29" Type="http://schemas.openxmlformats.org/officeDocument/2006/relationships/hyperlink" Target="https://podminky.urs.cz/item/CS_URS_2023_01/162301951" TargetMode="External" /><Relationship Id="rId30" Type="http://schemas.openxmlformats.org/officeDocument/2006/relationships/hyperlink" Target="https://podminky.urs.cz/item/CS_URS_2023_01/162301952" TargetMode="External" /><Relationship Id="rId31" Type="http://schemas.openxmlformats.org/officeDocument/2006/relationships/hyperlink" Target="https://podminky.urs.cz/item/CS_URS_2023_01/162301961" TargetMode="External" /><Relationship Id="rId32" Type="http://schemas.openxmlformats.org/officeDocument/2006/relationships/hyperlink" Target="https://podminky.urs.cz/item/CS_URS_2023_01/162301962" TargetMode="External" /><Relationship Id="rId33" Type="http://schemas.openxmlformats.org/officeDocument/2006/relationships/hyperlink" Target="https://podminky.urs.cz/item/CS_URS_2023_01/184102115" TargetMode="External" /><Relationship Id="rId34" Type="http://schemas.openxmlformats.org/officeDocument/2006/relationships/hyperlink" Target="https://podminky.urs.cz/item/CS_URS_2023_01/184102211" TargetMode="External" /><Relationship Id="rId35" Type="http://schemas.openxmlformats.org/officeDocument/2006/relationships/hyperlink" Target="https://podminky.urs.cz/item/CS_URS_2023_01/184502117" TargetMode="External" /><Relationship Id="rId36" Type="http://schemas.openxmlformats.org/officeDocument/2006/relationships/hyperlink" Target="https://podminky.urs.cz/item/CS_URS_2023_01/184215138" TargetMode="External" /><Relationship Id="rId37" Type="http://schemas.openxmlformats.org/officeDocument/2006/relationships/hyperlink" Target="https://podminky.urs.cz/item/CS_URS_2023_01/184801121" TargetMode="External" /><Relationship Id="rId38" Type="http://schemas.openxmlformats.org/officeDocument/2006/relationships/hyperlink" Target="https://podminky.urs.cz/item/CS_URS_2023_01/184801131" TargetMode="External" /><Relationship Id="rId39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13107325" TargetMode="External" /><Relationship Id="rId2" Type="http://schemas.openxmlformats.org/officeDocument/2006/relationships/hyperlink" Target="https://podminky.urs.cz/item/CS_URS_2023_01/115101201" TargetMode="External" /><Relationship Id="rId3" Type="http://schemas.openxmlformats.org/officeDocument/2006/relationships/hyperlink" Target="https://podminky.urs.cz/item/CS_URS_2023_01/115101301" TargetMode="External" /><Relationship Id="rId4" Type="http://schemas.openxmlformats.org/officeDocument/2006/relationships/hyperlink" Target="https://podminky.urs.cz/item/CS_URS_2023_01/119001401" TargetMode="External" /><Relationship Id="rId5" Type="http://schemas.openxmlformats.org/officeDocument/2006/relationships/hyperlink" Target="https://podminky.urs.cz/item/CS_URS_2023_01/119001405" TargetMode="External" /><Relationship Id="rId6" Type="http://schemas.openxmlformats.org/officeDocument/2006/relationships/hyperlink" Target="https://podminky.urs.cz/item/CS_URS_2023_01/119001411" TargetMode="External" /><Relationship Id="rId7" Type="http://schemas.openxmlformats.org/officeDocument/2006/relationships/hyperlink" Target="https://podminky.urs.cz/item/CS_URS_2023_01/119001421" TargetMode="External" /><Relationship Id="rId8" Type="http://schemas.openxmlformats.org/officeDocument/2006/relationships/hyperlink" Target="https://podminky.urs.cz/item/CS_URS_2023_01/121103111" TargetMode="External" /><Relationship Id="rId9" Type="http://schemas.openxmlformats.org/officeDocument/2006/relationships/hyperlink" Target="https://podminky.urs.cz/item/CS_URS_2023_01/131251207" TargetMode="External" /><Relationship Id="rId10" Type="http://schemas.openxmlformats.org/officeDocument/2006/relationships/hyperlink" Target="https://podminky.urs.cz/item/CS_URS_2023_01/153112112" TargetMode="External" /><Relationship Id="rId11" Type="http://schemas.openxmlformats.org/officeDocument/2006/relationships/hyperlink" Target="https://podminky.urs.cz/item/CS_URS_2023_01/153112123" TargetMode="External" /><Relationship Id="rId12" Type="http://schemas.openxmlformats.org/officeDocument/2006/relationships/hyperlink" Target="https://podminky.urs.cz/item/CS_URS_2023_01/153113113" TargetMode="External" /><Relationship Id="rId13" Type="http://schemas.openxmlformats.org/officeDocument/2006/relationships/hyperlink" Target="https://podminky.urs.cz/item/CS_URS_2023_01/153821112" TargetMode="External" /><Relationship Id="rId14" Type="http://schemas.openxmlformats.org/officeDocument/2006/relationships/hyperlink" Target="https://podminky.urs.cz/item/CS_URS_2023_01/153822112" TargetMode="External" /><Relationship Id="rId15" Type="http://schemas.openxmlformats.org/officeDocument/2006/relationships/hyperlink" Target="https://podminky.urs.cz/item/CS_URS_2023_01/153891112" TargetMode="External" /><Relationship Id="rId16" Type="http://schemas.openxmlformats.org/officeDocument/2006/relationships/hyperlink" Target="https://podminky.urs.cz/item/CS_URS_2023_01/153891121" TargetMode="External" /><Relationship Id="rId17" Type="http://schemas.openxmlformats.org/officeDocument/2006/relationships/hyperlink" Target="https://podminky.urs.cz/item/CS_URS_2023_01/153891311" TargetMode="External" /><Relationship Id="rId18" Type="http://schemas.openxmlformats.org/officeDocument/2006/relationships/hyperlink" Target="https://podminky.urs.cz/item/CS_URS_2023_01/171201231" TargetMode="External" /><Relationship Id="rId19" Type="http://schemas.openxmlformats.org/officeDocument/2006/relationships/hyperlink" Target="https://podminky.urs.cz/item/CS_URS_2023_01/132254207" TargetMode="External" /><Relationship Id="rId20" Type="http://schemas.openxmlformats.org/officeDocument/2006/relationships/hyperlink" Target="https://podminky.urs.cz/item/CS_URS_2023_01/139001101" TargetMode="External" /><Relationship Id="rId21" Type="http://schemas.openxmlformats.org/officeDocument/2006/relationships/hyperlink" Target="https://podminky.urs.cz/item/CS_URS_2023_01/151101101" TargetMode="External" /><Relationship Id="rId22" Type="http://schemas.openxmlformats.org/officeDocument/2006/relationships/hyperlink" Target="https://podminky.urs.cz/item/CS_URS_2023_01/151101102" TargetMode="External" /><Relationship Id="rId23" Type="http://schemas.openxmlformats.org/officeDocument/2006/relationships/hyperlink" Target="https://podminky.urs.cz/item/CS_URS_2023_01/151101111" TargetMode="External" /><Relationship Id="rId24" Type="http://schemas.openxmlformats.org/officeDocument/2006/relationships/hyperlink" Target="https://podminky.urs.cz/item/CS_URS_2023_01/151101112" TargetMode="External" /><Relationship Id="rId25" Type="http://schemas.openxmlformats.org/officeDocument/2006/relationships/hyperlink" Target="https://podminky.urs.cz/item/CS_URS_2023_01/151301102" TargetMode="External" /><Relationship Id="rId26" Type="http://schemas.openxmlformats.org/officeDocument/2006/relationships/hyperlink" Target="https://podminky.urs.cz/item/CS_URS_2023_01/151301112" TargetMode="External" /><Relationship Id="rId27" Type="http://schemas.openxmlformats.org/officeDocument/2006/relationships/hyperlink" Target="https://podminky.urs.cz/item/CS_URS_2023_01/162351103" TargetMode="External" /><Relationship Id="rId28" Type="http://schemas.openxmlformats.org/officeDocument/2006/relationships/hyperlink" Target="https://podminky.urs.cz/item/CS_URS_2023_01/162751117" TargetMode="External" /><Relationship Id="rId29" Type="http://schemas.openxmlformats.org/officeDocument/2006/relationships/hyperlink" Target="https://podminky.urs.cz/item/CS_URS_2023_01/162751119" TargetMode="External" /><Relationship Id="rId30" Type="http://schemas.openxmlformats.org/officeDocument/2006/relationships/hyperlink" Target="https://podminky.urs.cz/item/CS_URS_2023_01/167151111" TargetMode="External" /><Relationship Id="rId31" Type="http://schemas.openxmlformats.org/officeDocument/2006/relationships/hyperlink" Target="https://podminky.urs.cz/item/CS_URS_2023_01/171251201" TargetMode="External" /><Relationship Id="rId32" Type="http://schemas.openxmlformats.org/officeDocument/2006/relationships/hyperlink" Target="https://podminky.urs.cz/item/CS_URS_2023_01/172153102" TargetMode="External" /><Relationship Id="rId33" Type="http://schemas.openxmlformats.org/officeDocument/2006/relationships/hyperlink" Target="https://podminky.urs.cz/item/CS_URS_2023_01/174151101" TargetMode="External" /><Relationship Id="rId34" Type="http://schemas.openxmlformats.org/officeDocument/2006/relationships/hyperlink" Target="https://podminky.urs.cz/item/CS_URS_2023_01/175151101" TargetMode="External" /><Relationship Id="rId35" Type="http://schemas.openxmlformats.org/officeDocument/2006/relationships/hyperlink" Target="https://podminky.urs.cz/item/CS_URS_2023_01/181351103" TargetMode="External" /><Relationship Id="rId36" Type="http://schemas.openxmlformats.org/officeDocument/2006/relationships/hyperlink" Target="https://podminky.urs.cz/item/CS_URS_2023_01/181411131" TargetMode="External" /><Relationship Id="rId37" Type="http://schemas.openxmlformats.org/officeDocument/2006/relationships/hyperlink" Target="https://podminky.urs.cz/item/CS_URS_2023_01/181951111" TargetMode="External" /><Relationship Id="rId38" Type="http://schemas.openxmlformats.org/officeDocument/2006/relationships/hyperlink" Target="https://podminky.urs.cz/item/CS_URS_2023_01/211971121" TargetMode="External" /><Relationship Id="rId39" Type="http://schemas.openxmlformats.org/officeDocument/2006/relationships/hyperlink" Target="https://podminky.urs.cz/item/CS_URS_2023_01/212751104" TargetMode="External" /><Relationship Id="rId40" Type="http://schemas.openxmlformats.org/officeDocument/2006/relationships/hyperlink" Target="https://podminky.urs.cz/item/CS_URS_2023_01/212751106" TargetMode="External" /><Relationship Id="rId41" Type="http://schemas.openxmlformats.org/officeDocument/2006/relationships/hyperlink" Target="https://podminky.urs.cz/item/CS_URS_2023_01/213141113" TargetMode="External" /><Relationship Id="rId42" Type="http://schemas.openxmlformats.org/officeDocument/2006/relationships/hyperlink" Target="https://podminky.urs.cz/item/CS_URS_2023_01/224411114" TargetMode="External" /><Relationship Id="rId43" Type="http://schemas.openxmlformats.org/officeDocument/2006/relationships/hyperlink" Target="https://podminky.urs.cz/item/CS_URS_2023_01/273322611" TargetMode="External" /><Relationship Id="rId44" Type="http://schemas.openxmlformats.org/officeDocument/2006/relationships/hyperlink" Target="https://podminky.urs.cz/item/CS_URS_2023_01/273351121" TargetMode="External" /><Relationship Id="rId45" Type="http://schemas.openxmlformats.org/officeDocument/2006/relationships/hyperlink" Target="https://podminky.urs.cz/item/CS_URS_2023_01/273351122" TargetMode="External" /><Relationship Id="rId46" Type="http://schemas.openxmlformats.org/officeDocument/2006/relationships/hyperlink" Target="https://podminky.urs.cz/item/CS_URS_2023_01/273362021" TargetMode="External" /><Relationship Id="rId47" Type="http://schemas.openxmlformats.org/officeDocument/2006/relationships/hyperlink" Target="https://podminky.urs.cz/item/CS_URS_2023_01/282603111" TargetMode="External" /><Relationship Id="rId48" Type="http://schemas.openxmlformats.org/officeDocument/2006/relationships/hyperlink" Target="https://podminky.urs.cz/item/CS_URS_2023_01/359901211" TargetMode="External" /><Relationship Id="rId49" Type="http://schemas.openxmlformats.org/officeDocument/2006/relationships/hyperlink" Target="https://podminky.urs.cz/item/CS_URS_2023_01/451573111" TargetMode="External" /><Relationship Id="rId50" Type="http://schemas.openxmlformats.org/officeDocument/2006/relationships/hyperlink" Target="https://podminky.urs.cz/item/CS_URS_2023_01/452112112" TargetMode="External" /><Relationship Id="rId51" Type="http://schemas.openxmlformats.org/officeDocument/2006/relationships/hyperlink" Target="https://podminky.urs.cz/item/CS_URS_2023_01/452112122" TargetMode="External" /><Relationship Id="rId52" Type="http://schemas.openxmlformats.org/officeDocument/2006/relationships/hyperlink" Target="https://podminky.urs.cz/item/CS_URS_2023_01/452311171" TargetMode="External" /><Relationship Id="rId53" Type="http://schemas.openxmlformats.org/officeDocument/2006/relationships/hyperlink" Target="https://podminky.urs.cz/item/CS_URS_2023_01/452313171" TargetMode="External" /><Relationship Id="rId54" Type="http://schemas.openxmlformats.org/officeDocument/2006/relationships/hyperlink" Target="https://podminky.urs.cz/item/CS_URS_2023_01/452323172" TargetMode="External" /><Relationship Id="rId55" Type="http://schemas.openxmlformats.org/officeDocument/2006/relationships/hyperlink" Target="https://podminky.urs.cz/item/CS_URS_2023_01/452351101" TargetMode="External" /><Relationship Id="rId56" Type="http://schemas.openxmlformats.org/officeDocument/2006/relationships/hyperlink" Target="https://podminky.urs.cz/item/CS_URS_2023_01/452353101" TargetMode="External" /><Relationship Id="rId57" Type="http://schemas.openxmlformats.org/officeDocument/2006/relationships/hyperlink" Target="https://podminky.urs.cz/item/CS_URS_2023_01/452368211" TargetMode="External" /><Relationship Id="rId58" Type="http://schemas.openxmlformats.org/officeDocument/2006/relationships/hyperlink" Target="https://podminky.urs.cz/item/CS_URS_2023_01/564871011" TargetMode="External" /><Relationship Id="rId59" Type="http://schemas.openxmlformats.org/officeDocument/2006/relationships/hyperlink" Target="https://podminky.urs.cz/item/CS_URS_2023_01/632451427" TargetMode="External" /><Relationship Id="rId60" Type="http://schemas.openxmlformats.org/officeDocument/2006/relationships/hyperlink" Target="https://podminky.urs.cz/item/CS_URS_2023_01/871275811" TargetMode="External" /><Relationship Id="rId61" Type="http://schemas.openxmlformats.org/officeDocument/2006/relationships/hyperlink" Target="https://podminky.urs.cz/item/CS_URS_2023_01/871294301" TargetMode="External" /><Relationship Id="rId62" Type="http://schemas.openxmlformats.org/officeDocument/2006/relationships/hyperlink" Target="https://podminky.urs.cz/item/CS_URS_2023_01/871310320" TargetMode="External" /><Relationship Id="rId63" Type="http://schemas.openxmlformats.org/officeDocument/2006/relationships/hyperlink" Target="https://podminky.urs.cz/item/CS_URS_2023_01/871350320" TargetMode="External" /><Relationship Id="rId64" Type="http://schemas.openxmlformats.org/officeDocument/2006/relationships/hyperlink" Target="https://podminky.urs.cz/item/CS_URS_2023_01/871360320" TargetMode="External" /><Relationship Id="rId65" Type="http://schemas.openxmlformats.org/officeDocument/2006/relationships/hyperlink" Target="https://podminky.urs.cz/item/CS_URS_2023_01/871360330" TargetMode="External" /><Relationship Id="rId66" Type="http://schemas.openxmlformats.org/officeDocument/2006/relationships/hyperlink" Target="https://podminky.urs.cz/item/CS_URS_2023_01/871370320" TargetMode="External" /><Relationship Id="rId67" Type="http://schemas.openxmlformats.org/officeDocument/2006/relationships/hyperlink" Target="https://podminky.urs.cz/item/CS_URS_2023_01/871390320" TargetMode="External" /><Relationship Id="rId68" Type="http://schemas.openxmlformats.org/officeDocument/2006/relationships/hyperlink" Target="https://podminky.urs.cz/item/CS_URS_2023_01/871390330" TargetMode="External" /><Relationship Id="rId69" Type="http://schemas.openxmlformats.org/officeDocument/2006/relationships/hyperlink" Target="https://podminky.urs.cz/item/CS_URS_2023_01/871395811" TargetMode="External" /><Relationship Id="rId70" Type="http://schemas.openxmlformats.org/officeDocument/2006/relationships/hyperlink" Target="https://podminky.urs.cz/item/CS_URS_2023_01/877295201" TargetMode="External" /><Relationship Id="rId71" Type="http://schemas.openxmlformats.org/officeDocument/2006/relationships/hyperlink" Target="https://podminky.urs.cz/item/CS_URS_2023_01/877295301" TargetMode="External" /><Relationship Id="rId72" Type="http://schemas.openxmlformats.org/officeDocument/2006/relationships/hyperlink" Target="https://podminky.urs.cz/item/CS_URS_2023_01/877310310" TargetMode="External" /><Relationship Id="rId73" Type="http://schemas.openxmlformats.org/officeDocument/2006/relationships/hyperlink" Target="https://podminky.urs.cz/item/CS_URS_2023_01/877310320" TargetMode="External" /><Relationship Id="rId74" Type="http://schemas.openxmlformats.org/officeDocument/2006/relationships/hyperlink" Target="https://podminky.urs.cz/item/CS_URS_2023_01/877350310" TargetMode="External" /><Relationship Id="rId75" Type="http://schemas.openxmlformats.org/officeDocument/2006/relationships/hyperlink" Target="https://podminky.urs.cz/item/CS_URS_2023_01/877350320" TargetMode="External" /><Relationship Id="rId76" Type="http://schemas.openxmlformats.org/officeDocument/2006/relationships/hyperlink" Target="https://podminky.urs.cz/item/CS_URS_2023_01/877350330" TargetMode="External" /><Relationship Id="rId77" Type="http://schemas.openxmlformats.org/officeDocument/2006/relationships/hyperlink" Target="https://podminky.urs.cz/item/CS_URS_2023_01/877360310" TargetMode="External" /><Relationship Id="rId78" Type="http://schemas.openxmlformats.org/officeDocument/2006/relationships/hyperlink" Target="https://podminky.urs.cz/item/CS_URS_2023_01/877360320" TargetMode="External" /><Relationship Id="rId79" Type="http://schemas.openxmlformats.org/officeDocument/2006/relationships/hyperlink" Target="https://podminky.urs.cz/item/CS_URS_2023_01/877360330" TargetMode="External" /><Relationship Id="rId80" Type="http://schemas.openxmlformats.org/officeDocument/2006/relationships/hyperlink" Target="https://podminky.urs.cz/item/CS_URS_2023_01/877370320" TargetMode="External" /><Relationship Id="rId81" Type="http://schemas.openxmlformats.org/officeDocument/2006/relationships/hyperlink" Target="https://podminky.urs.cz/item/CS_URS_2023_01/877390320" TargetMode="External" /><Relationship Id="rId82" Type="http://schemas.openxmlformats.org/officeDocument/2006/relationships/hyperlink" Target="https://podminky.urs.cz/item/CS_URS_2023_01/890411851" TargetMode="External" /><Relationship Id="rId83" Type="http://schemas.openxmlformats.org/officeDocument/2006/relationships/hyperlink" Target="https://podminky.urs.cz/item/CS_URS_2023_01/892271111" TargetMode="External" /><Relationship Id="rId84" Type="http://schemas.openxmlformats.org/officeDocument/2006/relationships/hyperlink" Target="https://podminky.urs.cz/item/CS_URS_2023_01/892312121" TargetMode="External" /><Relationship Id="rId85" Type="http://schemas.openxmlformats.org/officeDocument/2006/relationships/hyperlink" Target="https://podminky.urs.cz/item/CS_URS_2023_01/892352121" TargetMode="External" /><Relationship Id="rId86" Type="http://schemas.openxmlformats.org/officeDocument/2006/relationships/hyperlink" Target="https://podminky.urs.cz/item/CS_URS_2023_01/892362121" TargetMode="External" /><Relationship Id="rId87" Type="http://schemas.openxmlformats.org/officeDocument/2006/relationships/hyperlink" Target="https://podminky.urs.cz/item/CS_URS_2023_01/892372121" TargetMode="External" /><Relationship Id="rId88" Type="http://schemas.openxmlformats.org/officeDocument/2006/relationships/hyperlink" Target="https://podminky.urs.cz/item/CS_URS_2023_01/892392121" TargetMode="External" /><Relationship Id="rId89" Type="http://schemas.openxmlformats.org/officeDocument/2006/relationships/hyperlink" Target="https://podminky.urs.cz/item/CS_URS_2023_01/894411311" TargetMode="External" /><Relationship Id="rId90" Type="http://schemas.openxmlformats.org/officeDocument/2006/relationships/hyperlink" Target="https://podminky.urs.cz/item/CS_URS_2023_01/894412411" TargetMode="External" /><Relationship Id="rId91" Type="http://schemas.openxmlformats.org/officeDocument/2006/relationships/hyperlink" Target="https://podminky.urs.cz/item/CS_URS_2023_01/894414111" TargetMode="External" /><Relationship Id="rId92" Type="http://schemas.openxmlformats.org/officeDocument/2006/relationships/hyperlink" Target="https://podminky.urs.cz/item/CS_URS_2023_01/894414211" TargetMode="External" /><Relationship Id="rId93" Type="http://schemas.openxmlformats.org/officeDocument/2006/relationships/hyperlink" Target="https://podminky.urs.cz/item/CS_URS_2023_01/894812205" TargetMode="External" /><Relationship Id="rId94" Type="http://schemas.openxmlformats.org/officeDocument/2006/relationships/hyperlink" Target="https://podminky.urs.cz/item/CS_URS_2023_01/894812231" TargetMode="External" /><Relationship Id="rId95" Type="http://schemas.openxmlformats.org/officeDocument/2006/relationships/hyperlink" Target="https://podminky.urs.cz/item/CS_URS_2023_01/894812232" TargetMode="External" /><Relationship Id="rId96" Type="http://schemas.openxmlformats.org/officeDocument/2006/relationships/hyperlink" Target="https://podminky.urs.cz/item/CS_URS_2023_01/894812249" TargetMode="External" /><Relationship Id="rId97" Type="http://schemas.openxmlformats.org/officeDocument/2006/relationships/hyperlink" Target="https://podminky.urs.cz/item/CS_URS_2023_01/894812251" TargetMode="External" /><Relationship Id="rId98" Type="http://schemas.openxmlformats.org/officeDocument/2006/relationships/hyperlink" Target="https://podminky.urs.cz/item/CS_URS_2023_01/895941343" TargetMode="External" /><Relationship Id="rId99" Type="http://schemas.openxmlformats.org/officeDocument/2006/relationships/hyperlink" Target="https://podminky.urs.cz/item/CS_URS_2023_01/895941351" TargetMode="External" /><Relationship Id="rId100" Type="http://schemas.openxmlformats.org/officeDocument/2006/relationships/hyperlink" Target="https://podminky.urs.cz/item/CS_URS_2023_01/895941362" TargetMode="External" /><Relationship Id="rId101" Type="http://schemas.openxmlformats.org/officeDocument/2006/relationships/hyperlink" Target="https://podminky.urs.cz/item/CS_URS_2023_01/895941366" TargetMode="External" /><Relationship Id="rId102" Type="http://schemas.openxmlformats.org/officeDocument/2006/relationships/hyperlink" Target="https://podminky.urs.cz/item/CS_URS_2023_01/899104112" TargetMode="External" /><Relationship Id="rId103" Type="http://schemas.openxmlformats.org/officeDocument/2006/relationships/hyperlink" Target="https://podminky.urs.cz/item/CS_URS_2023_01/899204112" TargetMode="External" /><Relationship Id="rId104" Type="http://schemas.openxmlformats.org/officeDocument/2006/relationships/hyperlink" Target="https://podminky.urs.cz/item/CS_URS_2023_01/899722112" TargetMode="External" /><Relationship Id="rId105" Type="http://schemas.openxmlformats.org/officeDocument/2006/relationships/hyperlink" Target="https://podminky.urs.cz/item/CS_URS_2023_01/899910211" TargetMode="External" /><Relationship Id="rId106" Type="http://schemas.openxmlformats.org/officeDocument/2006/relationships/hyperlink" Target="https://podminky.urs.cz/item/CS_URS_2023_01/919735112" TargetMode="External" /><Relationship Id="rId107" Type="http://schemas.openxmlformats.org/officeDocument/2006/relationships/hyperlink" Target="https://podminky.urs.cz/item/CS_URS_2023_01/919735124" TargetMode="External" /><Relationship Id="rId108" Type="http://schemas.openxmlformats.org/officeDocument/2006/relationships/hyperlink" Target="https://podminky.urs.cz/item/CS_URS_2023_01/938908411" TargetMode="External" /><Relationship Id="rId109" Type="http://schemas.openxmlformats.org/officeDocument/2006/relationships/hyperlink" Target="https://podminky.urs.cz/item/CS_URS_2023_01/938909311" TargetMode="External" /><Relationship Id="rId110" Type="http://schemas.openxmlformats.org/officeDocument/2006/relationships/hyperlink" Target="https://podminky.urs.cz/item/CS_URS_2023_01/977151125" TargetMode="External" /><Relationship Id="rId111" Type="http://schemas.openxmlformats.org/officeDocument/2006/relationships/hyperlink" Target="https://podminky.urs.cz/item/CS_URS_2023_01/997221571" TargetMode="External" /><Relationship Id="rId112" Type="http://schemas.openxmlformats.org/officeDocument/2006/relationships/hyperlink" Target="https://podminky.urs.cz/item/CS_URS_2023_01/997221579" TargetMode="External" /><Relationship Id="rId113" Type="http://schemas.openxmlformats.org/officeDocument/2006/relationships/hyperlink" Target="https://podminky.urs.cz/item/CS_URS_2023_01/997221861" TargetMode="External" /><Relationship Id="rId114" Type="http://schemas.openxmlformats.org/officeDocument/2006/relationships/hyperlink" Target="https://podminky.urs.cz/item/CS_URS_2023_01/997013813" TargetMode="External" /><Relationship Id="rId115" Type="http://schemas.openxmlformats.org/officeDocument/2006/relationships/hyperlink" Target="https://podminky.urs.cz/item/CS_URS_2023_01/998276101" TargetMode="External" /><Relationship Id="rId116" Type="http://schemas.openxmlformats.org/officeDocument/2006/relationships/hyperlink" Target="https://podminky.urs.cz/item/CS_URS_2023_01/711541164" TargetMode="External" /><Relationship Id="rId117" Type="http://schemas.openxmlformats.org/officeDocument/2006/relationships/hyperlink" Target="https://podminky.urs.cz/item/CS_URS_2023_01/011114000" TargetMode="External" /><Relationship Id="rId118" Type="http://schemas.openxmlformats.org/officeDocument/2006/relationships/hyperlink" Target="https://podminky.urs.cz/item/CS_URS_2023_01/012203000" TargetMode="External" /><Relationship Id="rId119" Type="http://schemas.openxmlformats.org/officeDocument/2006/relationships/hyperlink" Target="https://podminky.urs.cz/item/CS_URS_2023_01/012303000" TargetMode="External" /><Relationship Id="rId120" Type="http://schemas.openxmlformats.org/officeDocument/2006/relationships/hyperlink" Target="https://podminky.urs.cz/item/CS_URS_2023_01/013244000" TargetMode="External" /><Relationship Id="rId121" Type="http://schemas.openxmlformats.org/officeDocument/2006/relationships/hyperlink" Target="https://podminky.urs.cz/item/CS_URS_2023_01/013254000" TargetMode="External" /><Relationship Id="rId122" Type="http://schemas.openxmlformats.org/officeDocument/2006/relationships/hyperlink" Target="https://podminky.urs.cz/item/CS_URS_2023_01/094104000" TargetMode="External" /><Relationship Id="rId123" Type="http://schemas.openxmlformats.org/officeDocument/2006/relationships/hyperlink" Target="https://podminky.urs.cz/item/CS_URS_2023_01/094104000.r" TargetMode="External" /><Relationship Id="rId124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13107223" TargetMode="External" /><Relationship Id="rId2" Type="http://schemas.openxmlformats.org/officeDocument/2006/relationships/hyperlink" Target="https://podminky.urs.cz/item/CS_URS_2023_01/113107242" TargetMode="External" /><Relationship Id="rId3" Type="http://schemas.openxmlformats.org/officeDocument/2006/relationships/hyperlink" Target="https://podminky.urs.cz/item/CS_URS_2023_01/174151101" TargetMode="External" /><Relationship Id="rId4" Type="http://schemas.openxmlformats.org/officeDocument/2006/relationships/hyperlink" Target="https://podminky.urs.cz/item/CS_URS_2023_01/564931412" TargetMode="External" /><Relationship Id="rId5" Type="http://schemas.openxmlformats.org/officeDocument/2006/relationships/hyperlink" Target="https://podminky.urs.cz/item/CS_URS_2023_01/997221571" TargetMode="External" /><Relationship Id="rId6" Type="http://schemas.openxmlformats.org/officeDocument/2006/relationships/hyperlink" Target="https://podminky.urs.cz/item/CS_URS_2023_01/997221579" TargetMode="External" /><Relationship Id="rId7" Type="http://schemas.openxmlformats.org/officeDocument/2006/relationships/hyperlink" Target="https://podminky.urs.cz/item/CS_URS_2023_01/997221861" TargetMode="External" /><Relationship Id="rId8" Type="http://schemas.openxmlformats.org/officeDocument/2006/relationships/hyperlink" Target="https://podminky.urs.cz/item/CS_URS_2023_01/997221875" TargetMode="External" /><Relationship Id="rId9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31213701" TargetMode="External" /><Relationship Id="rId2" Type="http://schemas.openxmlformats.org/officeDocument/2006/relationships/hyperlink" Target="https://podminky.urs.cz/item/CS_URS_2023_01/132251104" TargetMode="External" /><Relationship Id="rId3" Type="http://schemas.openxmlformats.org/officeDocument/2006/relationships/hyperlink" Target="https://podminky.urs.cz/item/CS_URS_2023_01/162351103" TargetMode="External" /><Relationship Id="rId4" Type="http://schemas.openxmlformats.org/officeDocument/2006/relationships/hyperlink" Target="https://podminky.urs.cz/item/CS_URS_2023_01/162751117" TargetMode="External" /><Relationship Id="rId5" Type="http://schemas.openxmlformats.org/officeDocument/2006/relationships/hyperlink" Target="https://podminky.urs.cz/item/CS_URS_2023_01/162751119" TargetMode="External" /><Relationship Id="rId6" Type="http://schemas.openxmlformats.org/officeDocument/2006/relationships/hyperlink" Target="https://podminky.urs.cz/item/CS_URS_2023_01/167151111" TargetMode="External" /><Relationship Id="rId7" Type="http://schemas.openxmlformats.org/officeDocument/2006/relationships/hyperlink" Target="https://podminky.urs.cz/item/CS_URS_2023_01/171201221" TargetMode="External" /><Relationship Id="rId8" Type="http://schemas.openxmlformats.org/officeDocument/2006/relationships/hyperlink" Target="https://podminky.urs.cz/item/CS_URS_2023_01/181152302" TargetMode="External" /><Relationship Id="rId9" Type="http://schemas.openxmlformats.org/officeDocument/2006/relationships/hyperlink" Target="https://podminky.urs.cz/item/CS_URS_2023_01/181351103" TargetMode="External" /><Relationship Id="rId10" Type="http://schemas.openxmlformats.org/officeDocument/2006/relationships/hyperlink" Target="https://podminky.urs.cz/item/CS_URS_2023_01/181411131" TargetMode="External" /><Relationship Id="rId11" Type="http://schemas.openxmlformats.org/officeDocument/2006/relationships/hyperlink" Target="https://podminky.urs.cz/item/CS_URS_2023_01/181951111" TargetMode="External" /><Relationship Id="rId12" Type="http://schemas.openxmlformats.org/officeDocument/2006/relationships/hyperlink" Target="https://podminky.urs.cz/item/CS_URS_2023_01/271532212" TargetMode="External" /><Relationship Id="rId13" Type="http://schemas.openxmlformats.org/officeDocument/2006/relationships/hyperlink" Target="https://podminky.urs.cz/item/CS_URS_2023_01/274313711" TargetMode="External" /><Relationship Id="rId14" Type="http://schemas.openxmlformats.org/officeDocument/2006/relationships/hyperlink" Target="https://podminky.urs.cz/item/CS_URS_2023_01/274361821" TargetMode="External" /><Relationship Id="rId15" Type="http://schemas.openxmlformats.org/officeDocument/2006/relationships/hyperlink" Target="https://podminky.urs.cz/item/CS_URS_2023_01/274362021" TargetMode="External" /><Relationship Id="rId16" Type="http://schemas.openxmlformats.org/officeDocument/2006/relationships/hyperlink" Target="https://podminky.urs.cz/item/CS_URS_2023_01/275313711" TargetMode="External" /><Relationship Id="rId17" Type="http://schemas.openxmlformats.org/officeDocument/2006/relationships/hyperlink" Target="https://podminky.urs.cz/item/CS_URS_2023_01/596211113" TargetMode="External" /><Relationship Id="rId18" Type="http://schemas.openxmlformats.org/officeDocument/2006/relationships/hyperlink" Target="https://podminky.urs.cz/item/CS_URS_2023_01/912113111" TargetMode="External" /><Relationship Id="rId19" Type="http://schemas.openxmlformats.org/officeDocument/2006/relationships/hyperlink" Target="https://podminky.urs.cz/item/CS_URS_2023_01/916231213" TargetMode="External" /><Relationship Id="rId20" Type="http://schemas.openxmlformats.org/officeDocument/2006/relationships/hyperlink" Target="https://podminky.urs.cz/item/CS_URS_2023_01/919726122" TargetMode="External" /><Relationship Id="rId21" Type="http://schemas.openxmlformats.org/officeDocument/2006/relationships/hyperlink" Target="https://podminky.urs.cz/item/CS_URS_2023_01/998223011" TargetMode="External" /><Relationship Id="rId22" Type="http://schemas.openxmlformats.org/officeDocument/2006/relationships/hyperlink" Target="https://podminky.urs.cz/item/CS_URS_2023_01/711192201" TargetMode="External" /><Relationship Id="rId23" Type="http://schemas.openxmlformats.org/officeDocument/2006/relationships/hyperlink" Target="https://podminky.urs.cz/item/CS_URS_2023_01/012203000" TargetMode="External" /><Relationship Id="rId24" Type="http://schemas.openxmlformats.org/officeDocument/2006/relationships/hyperlink" Target="https://podminky.urs.cz/item/CS_URS_2023_01/013254000" TargetMode="External" /><Relationship Id="rId25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19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22</v>
      </c>
      <c r="AL8" s="23"/>
      <c r="AM8" s="23"/>
      <c r="AN8" s="34" t="s">
        <v>23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25</v>
      </c>
      <c r="AL10" s="23"/>
      <c r="AM10" s="23"/>
      <c r="AN10" s="28" t="s">
        <v>1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21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26</v>
      </c>
      <c r="AL11" s="23"/>
      <c r="AM11" s="23"/>
      <c r="AN11" s="28" t="s">
        <v>1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27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25</v>
      </c>
      <c r="AL13" s="23"/>
      <c r="AM13" s="23"/>
      <c r="AN13" s="35" t="s">
        <v>28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28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26</v>
      </c>
      <c r="AL14" s="23"/>
      <c r="AM14" s="23"/>
      <c r="AN14" s="35" t="s">
        <v>28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29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25</v>
      </c>
      <c r="AL16" s="23"/>
      <c r="AM16" s="23"/>
      <c r="AN16" s="28" t="s">
        <v>1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30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26</v>
      </c>
      <c r="AL17" s="23"/>
      <c r="AM17" s="23"/>
      <c r="AN17" s="28" t="s">
        <v>1</v>
      </c>
      <c r="AO17" s="23"/>
      <c r="AP17" s="23"/>
      <c r="AQ17" s="23"/>
      <c r="AR17" s="21"/>
      <c r="BE17" s="32"/>
      <c r="BS17" s="18" t="s">
        <v>31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32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25</v>
      </c>
      <c r="AL19" s="23"/>
      <c r="AM19" s="23"/>
      <c r="AN19" s="28" t="s">
        <v>1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21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26</v>
      </c>
      <c r="AL20" s="23"/>
      <c r="AM20" s="23"/>
      <c r="AN20" s="28" t="s">
        <v>1</v>
      </c>
      <c r="AO20" s="23"/>
      <c r="AP20" s="23"/>
      <c r="AQ20" s="23"/>
      <c r="AR20" s="21"/>
      <c r="BE20" s="32"/>
      <c r="BS20" s="18" t="s">
        <v>31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33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16.5" customHeight="1">
      <c r="B23" s="22"/>
      <c r="C23" s="23"/>
      <c r="D23" s="23"/>
      <c r="E23" s="37" t="s">
        <v>1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34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ROUND(AG94,2)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35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36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37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38</v>
      </c>
      <c r="E29" s="48"/>
      <c r="F29" s="33" t="s">
        <v>39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ROUND(AZ94,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ROUND(AV94,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40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ROUND(BA94,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ROUND(AW94,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41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ROUND(BB94,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42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ROUND(BC94,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43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ROUND(BD94,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52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2"/>
    </row>
    <row r="35" s="2" customFormat="1" ht="25.92" customHeight="1">
      <c r="A35" s="39"/>
      <c r="B35" s="40"/>
      <c r="C35" s="53"/>
      <c r="D35" s="54" t="s">
        <v>44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45</v>
      </c>
      <c r="U35" s="55"/>
      <c r="V35" s="55"/>
      <c r="W35" s="55"/>
      <c r="X35" s="57" t="s">
        <v>46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14.4" customHeigh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  <c r="BE37" s="39"/>
    </row>
    <row r="38" s="1" customFormat="1" ht="14.4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="1" customFormat="1" ht="14.4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="1" customFormat="1" ht="14.4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0"/>
      <c r="C49" s="61"/>
      <c r="D49" s="62" t="s">
        <v>47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2" t="s">
        <v>48</v>
      </c>
      <c r="AI49" s="63"/>
      <c r="AJ49" s="63"/>
      <c r="AK49" s="63"/>
      <c r="AL49" s="63"/>
      <c r="AM49" s="63"/>
      <c r="AN49" s="63"/>
      <c r="AO49" s="63"/>
      <c r="AP49" s="61"/>
      <c r="AQ49" s="61"/>
      <c r="AR49" s="64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39"/>
      <c r="B60" s="40"/>
      <c r="C60" s="41"/>
      <c r="D60" s="65" t="s">
        <v>49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5" t="s">
        <v>50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5" t="s">
        <v>49</v>
      </c>
      <c r="AI60" s="43"/>
      <c r="AJ60" s="43"/>
      <c r="AK60" s="43"/>
      <c r="AL60" s="43"/>
      <c r="AM60" s="65" t="s">
        <v>50</v>
      </c>
      <c r="AN60" s="43"/>
      <c r="AO60" s="43"/>
      <c r="AP60" s="41"/>
      <c r="AQ60" s="41"/>
      <c r="AR60" s="45"/>
      <c r="BE60" s="39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39"/>
      <c r="B64" s="40"/>
      <c r="C64" s="41"/>
      <c r="D64" s="62" t="s">
        <v>51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2" t="s">
        <v>52</v>
      </c>
      <c r="AI64" s="66"/>
      <c r="AJ64" s="66"/>
      <c r="AK64" s="66"/>
      <c r="AL64" s="66"/>
      <c r="AM64" s="66"/>
      <c r="AN64" s="66"/>
      <c r="AO64" s="66"/>
      <c r="AP64" s="41"/>
      <c r="AQ64" s="41"/>
      <c r="AR64" s="45"/>
      <c r="BE64" s="39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39"/>
      <c r="B75" s="40"/>
      <c r="C75" s="41"/>
      <c r="D75" s="65" t="s">
        <v>49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5" t="s">
        <v>50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5" t="s">
        <v>49</v>
      </c>
      <c r="AI75" s="43"/>
      <c r="AJ75" s="43"/>
      <c r="AK75" s="43"/>
      <c r="AL75" s="43"/>
      <c r="AM75" s="65" t="s">
        <v>50</v>
      </c>
      <c r="AN75" s="43"/>
      <c r="AO75" s="43"/>
      <c r="AP75" s="41"/>
      <c r="AQ75" s="41"/>
      <c r="AR75" s="45"/>
      <c r="BE75" s="39"/>
    </row>
    <row r="76" s="2" customForma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5"/>
      <c r="BE76" s="39"/>
    </row>
    <row r="77" s="2" customFormat="1" ht="6.96" customHeight="1">
      <c r="A77" s="39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45"/>
      <c r="BE77" s="39"/>
    </row>
    <row r="81" s="2" customFormat="1" ht="6.96" customHeight="1">
      <c r="A81" s="3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45"/>
      <c r="BE81" s="39"/>
    </row>
    <row r="82" s="2" customFormat="1" ht="24.96" customHeight="1">
      <c r="A82" s="39"/>
      <c r="B82" s="40"/>
      <c r="C82" s="24" t="s">
        <v>53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5"/>
      <c r="B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5"/>
      <c r="BE83" s="39"/>
    </row>
    <row r="84" s="4" customFormat="1" ht="12" customHeight="1">
      <c r="A84" s="4"/>
      <c r="B84" s="71"/>
      <c r="C84" s="33" t="s">
        <v>13</v>
      </c>
      <c r="D84" s="72"/>
      <c r="E84" s="72"/>
      <c r="F84" s="72"/>
      <c r="G84" s="72"/>
      <c r="H84" s="72"/>
      <c r="I84" s="72"/>
      <c r="J84" s="72"/>
      <c r="K84" s="72"/>
      <c r="L84" s="72" t="str">
        <f>K5</f>
        <v>20230502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3"/>
      <c r="BE84" s="4"/>
    </row>
    <row r="85" s="5" customFormat="1" ht="36.96" customHeight="1">
      <c r="A85" s="5"/>
      <c r="B85" s="74"/>
      <c r="C85" s="75" t="s">
        <v>16</v>
      </c>
      <c r="D85" s="76"/>
      <c r="E85" s="76"/>
      <c r="F85" s="76"/>
      <c r="G85" s="76"/>
      <c r="H85" s="76"/>
      <c r="I85" s="76"/>
      <c r="J85" s="76"/>
      <c r="K85" s="76"/>
      <c r="L85" s="77" t="str">
        <f>K6</f>
        <v>Tovačov, sídliště Zvolenov - revitalizace</v>
      </c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8"/>
      <c r="BE85" s="5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5"/>
      <c r="BE86" s="39"/>
    </row>
    <row r="87" s="2" customFormat="1" ht="12" customHeight="1">
      <c r="A87" s="39"/>
      <c r="B87" s="40"/>
      <c r="C87" s="33" t="s">
        <v>20</v>
      </c>
      <c r="D87" s="41"/>
      <c r="E87" s="41"/>
      <c r="F87" s="41"/>
      <c r="G87" s="41"/>
      <c r="H87" s="41"/>
      <c r="I87" s="41"/>
      <c r="J87" s="41"/>
      <c r="K87" s="41"/>
      <c r="L87" s="79" t="str">
        <f>IF(K8="","",K8)</f>
        <v xml:space="preserve"> 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33" t="s">
        <v>22</v>
      </c>
      <c r="AJ87" s="41"/>
      <c r="AK87" s="41"/>
      <c r="AL87" s="41"/>
      <c r="AM87" s="80" t="str">
        <f>IF(AN8= "","",AN8)</f>
        <v>16. 5. 2023</v>
      </c>
      <c r="AN87" s="80"/>
      <c r="AO87" s="41"/>
      <c r="AP87" s="41"/>
      <c r="AQ87" s="41"/>
      <c r="AR87" s="45"/>
      <c r="B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5"/>
      <c r="BE88" s="39"/>
    </row>
    <row r="89" s="2" customFormat="1" ht="15.15" customHeight="1">
      <c r="A89" s="39"/>
      <c r="B89" s="40"/>
      <c r="C89" s="33" t="s">
        <v>24</v>
      </c>
      <c r="D89" s="41"/>
      <c r="E89" s="41"/>
      <c r="F89" s="41"/>
      <c r="G89" s="41"/>
      <c r="H89" s="41"/>
      <c r="I89" s="41"/>
      <c r="J89" s="41"/>
      <c r="K89" s="41"/>
      <c r="L89" s="72" t="str">
        <f>IF(E11= "","",E11)</f>
        <v xml:space="preserve"> 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33" t="s">
        <v>29</v>
      </c>
      <c r="AJ89" s="41"/>
      <c r="AK89" s="41"/>
      <c r="AL89" s="41"/>
      <c r="AM89" s="81" t="str">
        <f>IF(E17="","",E17)</f>
        <v>Ing. Petr Halouzka</v>
      </c>
      <c r="AN89" s="72"/>
      <c r="AO89" s="72"/>
      <c r="AP89" s="72"/>
      <c r="AQ89" s="41"/>
      <c r="AR89" s="45"/>
      <c r="AS89" s="82" t="s">
        <v>54</v>
      </c>
      <c r="AT89" s="83"/>
      <c r="AU89" s="84"/>
      <c r="AV89" s="84"/>
      <c r="AW89" s="84"/>
      <c r="AX89" s="84"/>
      <c r="AY89" s="84"/>
      <c r="AZ89" s="84"/>
      <c r="BA89" s="84"/>
      <c r="BB89" s="84"/>
      <c r="BC89" s="84"/>
      <c r="BD89" s="85"/>
      <c r="BE89" s="39"/>
    </row>
    <row r="90" s="2" customFormat="1" ht="15.15" customHeight="1">
      <c r="A90" s="39"/>
      <c r="B90" s="40"/>
      <c r="C90" s="33" t="s">
        <v>27</v>
      </c>
      <c r="D90" s="41"/>
      <c r="E90" s="41"/>
      <c r="F90" s="41"/>
      <c r="G90" s="41"/>
      <c r="H90" s="41"/>
      <c r="I90" s="41"/>
      <c r="J90" s="41"/>
      <c r="K90" s="41"/>
      <c r="L90" s="72" t="str">
        <f>IF(E14= "Vyplň údaj","",E14)</f>
        <v/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3" t="s">
        <v>32</v>
      </c>
      <c r="AJ90" s="41"/>
      <c r="AK90" s="41"/>
      <c r="AL90" s="41"/>
      <c r="AM90" s="81" t="str">
        <f>IF(E20="","",E20)</f>
        <v xml:space="preserve"> </v>
      </c>
      <c r="AN90" s="72"/>
      <c r="AO90" s="72"/>
      <c r="AP90" s="72"/>
      <c r="AQ90" s="41"/>
      <c r="AR90" s="45"/>
      <c r="AS90" s="86"/>
      <c r="AT90" s="87"/>
      <c r="AU90" s="88"/>
      <c r="AV90" s="88"/>
      <c r="AW90" s="88"/>
      <c r="AX90" s="88"/>
      <c r="AY90" s="88"/>
      <c r="AZ90" s="88"/>
      <c r="BA90" s="88"/>
      <c r="BB90" s="88"/>
      <c r="BC90" s="88"/>
      <c r="BD90" s="89"/>
      <c r="BE90" s="39"/>
    </row>
    <row r="91" s="2" customFormat="1" ht="10.8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5"/>
      <c r="AS91" s="90"/>
      <c r="AT91" s="91"/>
      <c r="AU91" s="92"/>
      <c r="AV91" s="92"/>
      <c r="AW91" s="92"/>
      <c r="AX91" s="92"/>
      <c r="AY91" s="92"/>
      <c r="AZ91" s="92"/>
      <c r="BA91" s="92"/>
      <c r="BB91" s="92"/>
      <c r="BC91" s="92"/>
      <c r="BD91" s="93"/>
      <c r="BE91" s="39"/>
    </row>
    <row r="92" s="2" customFormat="1" ht="29.28" customHeight="1">
      <c r="A92" s="39"/>
      <c r="B92" s="40"/>
      <c r="C92" s="94" t="s">
        <v>55</v>
      </c>
      <c r="D92" s="95"/>
      <c r="E92" s="95"/>
      <c r="F92" s="95"/>
      <c r="G92" s="95"/>
      <c r="H92" s="96"/>
      <c r="I92" s="97" t="s">
        <v>56</v>
      </c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8" t="s">
        <v>57</v>
      </c>
      <c r="AH92" s="95"/>
      <c r="AI92" s="95"/>
      <c r="AJ92" s="95"/>
      <c r="AK92" s="95"/>
      <c r="AL92" s="95"/>
      <c r="AM92" s="95"/>
      <c r="AN92" s="97" t="s">
        <v>58</v>
      </c>
      <c r="AO92" s="95"/>
      <c r="AP92" s="99"/>
      <c r="AQ92" s="100" t="s">
        <v>59</v>
      </c>
      <c r="AR92" s="45"/>
      <c r="AS92" s="101" t="s">
        <v>60</v>
      </c>
      <c r="AT92" s="102" t="s">
        <v>61</v>
      </c>
      <c r="AU92" s="102" t="s">
        <v>62</v>
      </c>
      <c r="AV92" s="102" t="s">
        <v>63</v>
      </c>
      <c r="AW92" s="102" t="s">
        <v>64</v>
      </c>
      <c r="AX92" s="102" t="s">
        <v>65</v>
      </c>
      <c r="AY92" s="102" t="s">
        <v>66</v>
      </c>
      <c r="AZ92" s="102" t="s">
        <v>67</v>
      </c>
      <c r="BA92" s="102" t="s">
        <v>68</v>
      </c>
      <c r="BB92" s="102" t="s">
        <v>69</v>
      </c>
      <c r="BC92" s="102" t="s">
        <v>70</v>
      </c>
      <c r="BD92" s="103" t="s">
        <v>71</v>
      </c>
      <c r="BE92" s="39"/>
    </row>
    <row r="93" s="2" customFormat="1" ht="10.8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5"/>
      <c r="AS93" s="104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6"/>
      <c r="BE93" s="39"/>
    </row>
    <row r="94" s="6" customFormat="1" ht="32.4" customHeight="1">
      <c r="A94" s="6"/>
      <c r="B94" s="107"/>
      <c r="C94" s="108" t="s">
        <v>72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10">
        <f>ROUND(SUM(AG95:AG103),2)</f>
        <v>0</v>
      </c>
      <c r="AH94" s="110"/>
      <c r="AI94" s="110"/>
      <c r="AJ94" s="110"/>
      <c r="AK94" s="110"/>
      <c r="AL94" s="110"/>
      <c r="AM94" s="110"/>
      <c r="AN94" s="111">
        <f>SUM(AG94,AT94)</f>
        <v>0</v>
      </c>
      <c r="AO94" s="111"/>
      <c r="AP94" s="111"/>
      <c r="AQ94" s="112" t="s">
        <v>1</v>
      </c>
      <c r="AR94" s="113"/>
      <c r="AS94" s="114">
        <f>ROUND(SUM(AS95:AS103),2)</f>
        <v>0</v>
      </c>
      <c r="AT94" s="115">
        <f>ROUND(SUM(AV94:AW94),2)</f>
        <v>0</v>
      </c>
      <c r="AU94" s="116">
        <f>ROUND(SUM(AU95:AU103),5)</f>
        <v>0</v>
      </c>
      <c r="AV94" s="115">
        <f>ROUND(AZ94*L29,2)</f>
        <v>0</v>
      </c>
      <c r="AW94" s="115">
        <f>ROUND(BA94*L30,2)</f>
        <v>0</v>
      </c>
      <c r="AX94" s="115">
        <f>ROUND(BB94*L29,2)</f>
        <v>0</v>
      </c>
      <c r="AY94" s="115">
        <f>ROUND(BC94*L30,2)</f>
        <v>0</v>
      </c>
      <c r="AZ94" s="115">
        <f>ROUND(SUM(AZ95:AZ103),2)</f>
        <v>0</v>
      </c>
      <c r="BA94" s="115">
        <f>ROUND(SUM(BA95:BA103),2)</f>
        <v>0</v>
      </c>
      <c r="BB94" s="115">
        <f>ROUND(SUM(BB95:BB103),2)</f>
        <v>0</v>
      </c>
      <c r="BC94" s="115">
        <f>ROUND(SUM(BC95:BC103),2)</f>
        <v>0</v>
      </c>
      <c r="BD94" s="117">
        <f>ROUND(SUM(BD95:BD103),2)</f>
        <v>0</v>
      </c>
      <c r="BE94" s="6"/>
      <c r="BS94" s="118" t="s">
        <v>73</v>
      </c>
      <c r="BT94" s="118" t="s">
        <v>74</v>
      </c>
      <c r="BU94" s="119" t="s">
        <v>75</v>
      </c>
      <c r="BV94" s="118" t="s">
        <v>76</v>
      </c>
      <c r="BW94" s="118" t="s">
        <v>5</v>
      </c>
      <c r="BX94" s="118" t="s">
        <v>77</v>
      </c>
      <c r="CL94" s="118" t="s">
        <v>1</v>
      </c>
    </row>
    <row r="95" s="7" customFormat="1" ht="16.5" customHeight="1">
      <c r="A95" s="120" t="s">
        <v>78</v>
      </c>
      <c r="B95" s="121"/>
      <c r="C95" s="122"/>
      <c r="D95" s="123" t="s">
        <v>79</v>
      </c>
      <c r="E95" s="123"/>
      <c r="F95" s="123"/>
      <c r="G95" s="123"/>
      <c r="H95" s="123"/>
      <c r="I95" s="124"/>
      <c r="J95" s="123" t="s">
        <v>80</v>
      </c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5">
        <f>'VRN - Vedlejší rozpočtové...'!J30</f>
        <v>0</v>
      </c>
      <c r="AH95" s="124"/>
      <c r="AI95" s="124"/>
      <c r="AJ95" s="124"/>
      <c r="AK95" s="124"/>
      <c r="AL95" s="124"/>
      <c r="AM95" s="124"/>
      <c r="AN95" s="125">
        <f>SUM(AG95,AT95)</f>
        <v>0</v>
      </c>
      <c r="AO95" s="124"/>
      <c r="AP95" s="124"/>
      <c r="AQ95" s="126" t="s">
        <v>81</v>
      </c>
      <c r="AR95" s="127"/>
      <c r="AS95" s="128">
        <v>0</v>
      </c>
      <c r="AT95" s="129">
        <f>ROUND(SUM(AV95:AW95),2)</f>
        <v>0</v>
      </c>
      <c r="AU95" s="130">
        <f>'VRN - Vedlejší rozpočtové...'!P118</f>
        <v>0</v>
      </c>
      <c r="AV95" s="129">
        <f>'VRN - Vedlejší rozpočtové...'!J33</f>
        <v>0</v>
      </c>
      <c r="AW95" s="129">
        <f>'VRN - Vedlejší rozpočtové...'!J34</f>
        <v>0</v>
      </c>
      <c r="AX95" s="129">
        <f>'VRN - Vedlejší rozpočtové...'!J35</f>
        <v>0</v>
      </c>
      <c r="AY95" s="129">
        <f>'VRN - Vedlejší rozpočtové...'!J36</f>
        <v>0</v>
      </c>
      <c r="AZ95" s="129">
        <f>'VRN - Vedlejší rozpočtové...'!F33</f>
        <v>0</v>
      </c>
      <c r="BA95" s="129">
        <f>'VRN - Vedlejší rozpočtové...'!F34</f>
        <v>0</v>
      </c>
      <c r="BB95" s="129">
        <f>'VRN - Vedlejší rozpočtové...'!F35</f>
        <v>0</v>
      </c>
      <c r="BC95" s="129">
        <f>'VRN - Vedlejší rozpočtové...'!F36</f>
        <v>0</v>
      </c>
      <c r="BD95" s="131">
        <f>'VRN - Vedlejší rozpočtové...'!F37</f>
        <v>0</v>
      </c>
      <c r="BE95" s="7"/>
      <c r="BT95" s="132" t="s">
        <v>82</v>
      </c>
      <c r="BV95" s="132" t="s">
        <v>76</v>
      </c>
      <c r="BW95" s="132" t="s">
        <v>83</v>
      </c>
      <c r="BX95" s="132" t="s">
        <v>5</v>
      </c>
      <c r="CL95" s="132" t="s">
        <v>1</v>
      </c>
      <c r="CM95" s="132" t="s">
        <v>84</v>
      </c>
    </row>
    <row r="96" s="7" customFormat="1" ht="24.75" customHeight="1">
      <c r="A96" s="120" t="s">
        <v>78</v>
      </c>
      <c r="B96" s="121"/>
      <c r="C96" s="122"/>
      <c r="D96" s="123" t="s">
        <v>85</v>
      </c>
      <c r="E96" s="123"/>
      <c r="F96" s="123"/>
      <c r="G96" s="123"/>
      <c r="H96" s="123"/>
      <c r="I96" s="124"/>
      <c r="J96" s="123" t="s">
        <v>86</v>
      </c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5">
        <f>'IO-100.1 - Komunikace a z...'!J30</f>
        <v>0</v>
      </c>
      <c r="AH96" s="124"/>
      <c r="AI96" s="124"/>
      <c r="AJ96" s="124"/>
      <c r="AK96" s="124"/>
      <c r="AL96" s="124"/>
      <c r="AM96" s="124"/>
      <c r="AN96" s="125">
        <f>SUM(AG96,AT96)</f>
        <v>0</v>
      </c>
      <c r="AO96" s="124"/>
      <c r="AP96" s="124"/>
      <c r="AQ96" s="126" t="s">
        <v>81</v>
      </c>
      <c r="AR96" s="127"/>
      <c r="AS96" s="128">
        <v>0</v>
      </c>
      <c r="AT96" s="129">
        <f>ROUND(SUM(AV96:AW96),2)</f>
        <v>0</v>
      </c>
      <c r="AU96" s="130">
        <f>'IO-100.1 - Komunikace a z...'!P130</f>
        <v>0</v>
      </c>
      <c r="AV96" s="129">
        <f>'IO-100.1 - Komunikace a z...'!J33</f>
        <v>0</v>
      </c>
      <c r="AW96" s="129">
        <f>'IO-100.1 - Komunikace a z...'!J34</f>
        <v>0</v>
      </c>
      <c r="AX96" s="129">
        <f>'IO-100.1 - Komunikace a z...'!J35</f>
        <v>0</v>
      </c>
      <c r="AY96" s="129">
        <f>'IO-100.1 - Komunikace a z...'!J36</f>
        <v>0</v>
      </c>
      <c r="AZ96" s="129">
        <f>'IO-100.1 - Komunikace a z...'!F33</f>
        <v>0</v>
      </c>
      <c r="BA96" s="129">
        <f>'IO-100.1 - Komunikace a z...'!F34</f>
        <v>0</v>
      </c>
      <c r="BB96" s="129">
        <f>'IO-100.1 - Komunikace a z...'!F35</f>
        <v>0</v>
      </c>
      <c r="BC96" s="129">
        <f>'IO-100.1 - Komunikace a z...'!F36</f>
        <v>0</v>
      </c>
      <c r="BD96" s="131">
        <f>'IO-100.1 - Komunikace a z...'!F37</f>
        <v>0</v>
      </c>
      <c r="BE96" s="7"/>
      <c r="BT96" s="132" t="s">
        <v>82</v>
      </c>
      <c r="BV96" s="132" t="s">
        <v>76</v>
      </c>
      <c r="BW96" s="132" t="s">
        <v>87</v>
      </c>
      <c r="BX96" s="132" t="s">
        <v>5</v>
      </c>
      <c r="CL96" s="132" t="s">
        <v>1</v>
      </c>
      <c r="CM96" s="132" t="s">
        <v>84</v>
      </c>
    </row>
    <row r="97" s="7" customFormat="1" ht="24.75" customHeight="1">
      <c r="A97" s="120" t="s">
        <v>78</v>
      </c>
      <c r="B97" s="121"/>
      <c r="C97" s="122"/>
      <c r="D97" s="123" t="s">
        <v>88</v>
      </c>
      <c r="E97" s="123"/>
      <c r="F97" s="123"/>
      <c r="G97" s="123"/>
      <c r="H97" s="123"/>
      <c r="I97" s="124"/>
      <c r="J97" s="123" t="s">
        <v>89</v>
      </c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5">
        <f>'IO-100.2 - Komunikace a z...'!J30</f>
        <v>0</v>
      </c>
      <c r="AH97" s="124"/>
      <c r="AI97" s="124"/>
      <c r="AJ97" s="124"/>
      <c r="AK97" s="124"/>
      <c r="AL97" s="124"/>
      <c r="AM97" s="124"/>
      <c r="AN97" s="125">
        <f>SUM(AG97,AT97)</f>
        <v>0</v>
      </c>
      <c r="AO97" s="124"/>
      <c r="AP97" s="124"/>
      <c r="AQ97" s="126" t="s">
        <v>81</v>
      </c>
      <c r="AR97" s="127"/>
      <c r="AS97" s="128">
        <v>0</v>
      </c>
      <c r="AT97" s="129">
        <f>ROUND(SUM(AV97:AW97),2)</f>
        <v>0</v>
      </c>
      <c r="AU97" s="130">
        <f>'IO-100.2 - Komunikace a z...'!P130</f>
        <v>0</v>
      </c>
      <c r="AV97" s="129">
        <f>'IO-100.2 - Komunikace a z...'!J33</f>
        <v>0</v>
      </c>
      <c r="AW97" s="129">
        <f>'IO-100.2 - Komunikace a z...'!J34</f>
        <v>0</v>
      </c>
      <c r="AX97" s="129">
        <f>'IO-100.2 - Komunikace a z...'!J35</f>
        <v>0</v>
      </c>
      <c r="AY97" s="129">
        <f>'IO-100.2 - Komunikace a z...'!J36</f>
        <v>0</v>
      </c>
      <c r="AZ97" s="129">
        <f>'IO-100.2 - Komunikace a z...'!F33</f>
        <v>0</v>
      </c>
      <c r="BA97" s="129">
        <f>'IO-100.2 - Komunikace a z...'!F34</f>
        <v>0</v>
      </c>
      <c r="BB97" s="129">
        <f>'IO-100.2 - Komunikace a z...'!F35</f>
        <v>0</v>
      </c>
      <c r="BC97" s="129">
        <f>'IO-100.2 - Komunikace a z...'!F36</f>
        <v>0</v>
      </c>
      <c r="BD97" s="131">
        <f>'IO-100.2 - Komunikace a z...'!F37</f>
        <v>0</v>
      </c>
      <c r="BE97" s="7"/>
      <c r="BT97" s="132" t="s">
        <v>82</v>
      </c>
      <c r="BV97" s="132" t="s">
        <v>76</v>
      </c>
      <c r="BW97" s="132" t="s">
        <v>90</v>
      </c>
      <c r="BX97" s="132" t="s">
        <v>5</v>
      </c>
      <c r="CL97" s="132" t="s">
        <v>1</v>
      </c>
      <c r="CM97" s="132" t="s">
        <v>84</v>
      </c>
    </row>
    <row r="98" s="7" customFormat="1" ht="24.75" customHeight="1">
      <c r="A98" s="120" t="s">
        <v>78</v>
      </c>
      <c r="B98" s="121"/>
      <c r="C98" s="122"/>
      <c r="D98" s="123" t="s">
        <v>91</v>
      </c>
      <c r="E98" s="123"/>
      <c r="F98" s="123"/>
      <c r="G98" s="123"/>
      <c r="H98" s="123"/>
      <c r="I98" s="124"/>
      <c r="J98" s="123" t="s">
        <v>92</v>
      </c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5">
        <f>'IO-100.3 - Komunikace a z...'!J30</f>
        <v>0</v>
      </c>
      <c r="AH98" s="124"/>
      <c r="AI98" s="124"/>
      <c r="AJ98" s="124"/>
      <c r="AK98" s="124"/>
      <c r="AL98" s="124"/>
      <c r="AM98" s="124"/>
      <c r="AN98" s="125">
        <f>SUM(AG98,AT98)</f>
        <v>0</v>
      </c>
      <c r="AO98" s="124"/>
      <c r="AP98" s="124"/>
      <c r="AQ98" s="126" t="s">
        <v>81</v>
      </c>
      <c r="AR98" s="127"/>
      <c r="AS98" s="128">
        <v>0</v>
      </c>
      <c r="AT98" s="129">
        <f>ROUND(SUM(AV98:AW98),2)</f>
        <v>0</v>
      </c>
      <c r="AU98" s="130">
        <f>'IO-100.3 - Komunikace a z...'!P118</f>
        <v>0</v>
      </c>
      <c r="AV98" s="129">
        <f>'IO-100.3 - Komunikace a z...'!J33</f>
        <v>0</v>
      </c>
      <c r="AW98" s="129">
        <f>'IO-100.3 - Komunikace a z...'!J34</f>
        <v>0</v>
      </c>
      <c r="AX98" s="129">
        <f>'IO-100.3 - Komunikace a z...'!J35</f>
        <v>0</v>
      </c>
      <c r="AY98" s="129">
        <f>'IO-100.3 - Komunikace a z...'!J36</f>
        <v>0</v>
      </c>
      <c r="AZ98" s="129">
        <f>'IO-100.3 - Komunikace a z...'!F33</f>
        <v>0</v>
      </c>
      <c r="BA98" s="129">
        <f>'IO-100.3 - Komunikace a z...'!F34</f>
        <v>0</v>
      </c>
      <c r="BB98" s="129">
        <f>'IO-100.3 - Komunikace a z...'!F35</f>
        <v>0</v>
      </c>
      <c r="BC98" s="129">
        <f>'IO-100.3 - Komunikace a z...'!F36</f>
        <v>0</v>
      </c>
      <c r="BD98" s="131">
        <f>'IO-100.3 - Komunikace a z...'!F37</f>
        <v>0</v>
      </c>
      <c r="BE98" s="7"/>
      <c r="BT98" s="132" t="s">
        <v>82</v>
      </c>
      <c r="BV98" s="132" t="s">
        <v>76</v>
      </c>
      <c r="BW98" s="132" t="s">
        <v>93</v>
      </c>
      <c r="BX98" s="132" t="s">
        <v>5</v>
      </c>
      <c r="CL98" s="132" t="s">
        <v>1</v>
      </c>
      <c r="CM98" s="132" t="s">
        <v>84</v>
      </c>
    </row>
    <row r="99" s="7" customFormat="1" ht="37.5" customHeight="1">
      <c r="A99" s="120" t="s">
        <v>78</v>
      </c>
      <c r="B99" s="121"/>
      <c r="C99" s="122"/>
      <c r="D99" s="123" t="s">
        <v>94</v>
      </c>
      <c r="E99" s="123"/>
      <c r="F99" s="123"/>
      <c r="G99" s="123"/>
      <c r="H99" s="123"/>
      <c r="I99" s="124"/>
      <c r="J99" s="123" t="s">
        <v>95</v>
      </c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5">
        <f>'IO-300.1, 301.1 - Odvodně...'!J30</f>
        <v>0</v>
      </c>
      <c r="AH99" s="124"/>
      <c r="AI99" s="124"/>
      <c r="AJ99" s="124"/>
      <c r="AK99" s="124"/>
      <c r="AL99" s="124"/>
      <c r="AM99" s="124"/>
      <c r="AN99" s="125">
        <f>SUM(AG99,AT99)</f>
        <v>0</v>
      </c>
      <c r="AO99" s="124"/>
      <c r="AP99" s="124"/>
      <c r="AQ99" s="126" t="s">
        <v>81</v>
      </c>
      <c r="AR99" s="127"/>
      <c r="AS99" s="128">
        <v>0</v>
      </c>
      <c r="AT99" s="129">
        <f>ROUND(SUM(AV99:AW99),2)</f>
        <v>0</v>
      </c>
      <c r="AU99" s="130">
        <f>'IO-300.1, 301.1 - Odvodně...'!P132</f>
        <v>0</v>
      </c>
      <c r="AV99" s="129">
        <f>'IO-300.1, 301.1 - Odvodně...'!J33</f>
        <v>0</v>
      </c>
      <c r="AW99" s="129">
        <f>'IO-300.1, 301.1 - Odvodně...'!J34</f>
        <v>0</v>
      </c>
      <c r="AX99" s="129">
        <f>'IO-300.1, 301.1 - Odvodně...'!J35</f>
        <v>0</v>
      </c>
      <c r="AY99" s="129">
        <f>'IO-300.1, 301.1 - Odvodně...'!J36</f>
        <v>0</v>
      </c>
      <c r="AZ99" s="129">
        <f>'IO-300.1, 301.1 - Odvodně...'!F33</f>
        <v>0</v>
      </c>
      <c r="BA99" s="129">
        <f>'IO-300.1, 301.1 - Odvodně...'!F34</f>
        <v>0</v>
      </c>
      <c r="BB99" s="129">
        <f>'IO-300.1, 301.1 - Odvodně...'!F35</f>
        <v>0</v>
      </c>
      <c r="BC99" s="129">
        <f>'IO-300.1, 301.1 - Odvodně...'!F36</f>
        <v>0</v>
      </c>
      <c r="BD99" s="131">
        <f>'IO-300.1, 301.1 - Odvodně...'!F37</f>
        <v>0</v>
      </c>
      <c r="BE99" s="7"/>
      <c r="BT99" s="132" t="s">
        <v>82</v>
      </c>
      <c r="BV99" s="132" t="s">
        <v>76</v>
      </c>
      <c r="BW99" s="132" t="s">
        <v>96</v>
      </c>
      <c r="BX99" s="132" t="s">
        <v>5</v>
      </c>
      <c r="CL99" s="132" t="s">
        <v>1</v>
      </c>
      <c r="CM99" s="132" t="s">
        <v>84</v>
      </c>
    </row>
    <row r="100" s="7" customFormat="1" ht="24.75" customHeight="1">
      <c r="A100" s="120" t="s">
        <v>78</v>
      </c>
      <c r="B100" s="121"/>
      <c r="C100" s="122"/>
      <c r="D100" s="123" t="s">
        <v>97</v>
      </c>
      <c r="E100" s="123"/>
      <c r="F100" s="123"/>
      <c r="G100" s="123"/>
      <c r="H100" s="123"/>
      <c r="I100" s="124"/>
      <c r="J100" s="123" t="s">
        <v>98</v>
      </c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5">
        <f>'IO-300.2 - Odvodnění - de...'!J30</f>
        <v>0</v>
      </c>
      <c r="AH100" s="124"/>
      <c r="AI100" s="124"/>
      <c r="AJ100" s="124"/>
      <c r="AK100" s="124"/>
      <c r="AL100" s="124"/>
      <c r="AM100" s="124"/>
      <c r="AN100" s="125">
        <f>SUM(AG100,AT100)</f>
        <v>0</v>
      </c>
      <c r="AO100" s="124"/>
      <c r="AP100" s="124"/>
      <c r="AQ100" s="126" t="s">
        <v>81</v>
      </c>
      <c r="AR100" s="127"/>
      <c r="AS100" s="128">
        <v>0</v>
      </c>
      <c r="AT100" s="129">
        <f>ROUND(SUM(AV100:AW100),2)</f>
        <v>0</v>
      </c>
      <c r="AU100" s="130">
        <f>'IO-300.2 - Odvodnění - de...'!P118</f>
        <v>0</v>
      </c>
      <c r="AV100" s="129">
        <f>'IO-300.2 - Odvodnění - de...'!J33</f>
        <v>0</v>
      </c>
      <c r="AW100" s="129">
        <f>'IO-300.2 - Odvodnění - de...'!J34</f>
        <v>0</v>
      </c>
      <c r="AX100" s="129">
        <f>'IO-300.2 - Odvodnění - de...'!J35</f>
        <v>0</v>
      </c>
      <c r="AY100" s="129">
        <f>'IO-300.2 - Odvodnění - de...'!J36</f>
        <v>0</v>
      </c>
      <c r="AZ100" s="129">
        <f>'IO-300.2 - Odvodnění - de...'!F33</f>
        <v>0</v>
      </c>
      <c r="BA100" s="129">
        <f>'IO-300.2 - Odvodnění - de...'!F34</f>
        <v>0</v>
      </c>
      <c r="BB100" s="129">
        <f>'IO-300.2 - Odvodnění - de...'!F35</f>
        <v>0</v>
      </c>
      <c r="BC100" s="129">
        <f>'IO-300.2 - Odvodnění - de...'!F36</f>
        <v>0</v>
      </c>
      <c r="BD100" s="131">
        <f>'IO-300.2 - Odvodnění - de...'!F37</f>
        <v>0</v>
      </c>
      <c r="BE100" s="7"/>
      <c r="BT100" s="132" t="s">
        <v>82</v>
      </c>
      <c r="BV100" s="132" t="s">
        <v>76</v>
      </c>
      <c r="BW100" s="132" t="s">
        <v>99</v>
      </c>
      <c r="BX100" s="132" t="s">
        <v>5</v>
      </c>
      <c r="CL100" s="132" t="s">
        <v>1</v>
      </c>
      <c r="CM100" s="132" t="s">
        <v>84</v>
      </c>
    </row>
    <row r="101" s="7" customFormat="1" ht="37.5" customHeight="1">
      <c r="A101" s="120" t="s">
        <v>78</v>
      </c>
      <c r="B101" s="121"/>
      <c r="C101" s="122"/>
      <c r="D101" s="123" t="s">
        <v>100</v>
      </c>
      <c r="E101" s="123"/>
      <c r="F101" s="123"/>
      <c r="G101" s="123"/>
      <c r="H101" s="123"/>
      <c r="I101" s="124"/>
      <c r="J101" s="123" t="s">
        <v>101</v>
      </c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5">
        <f>'IO-300.3, 301.2 - Odvodně...'!J30</f>
        <v>0</v>
      </c>
      <c r="AH101" s="124"/>
      <c r="AI101" s="124"/>
      <c r="AJ101" s="124"/>
      <c r="AK101" s="124"/>
      <c r="AL101" s="124"/>
      <c r="AM101" s="124"/>
      <c r="AN101" s="125">
        <f>SUM(AG101,AT101)</f>
        <v>0</v>
      </c>
      <c r="AO101" s="124"/>
      <c r="AP101" s="124"/>
      <c r="AQ101" s="126" t="s">
        <v>81</v>
      </c>
      <c r="AR101" s="127"/>
      <c r="AS101" s="128">
        <v>0</v>
      </c>
      <c r="AT101" s="129">
        <f>ROUND(SUM(AV101:AW101),2)</f>
        <v>0</v>
      </c>
      <c r="AU101" s="130">
        <f>'IO-300.3, 301.2 - Odvodně...'!P120</f>
        <v>0</v>
      </c>
      <c r="AV101" s="129">
        <f>'IO-300.3, 301.2 - Odvodně...'!J33</f>
        <v>0</v>
      </c>
      <c r="AW101" s="129">
        <f>'IO-300.3, 301.2 - Odvodně...'!J34</f>
        <v>0</v>
      </c>
      <c r="AX101" s="129">
        <f>'IO-300.3, 301.2 - Odvodně...'!J35</f>
        <v>0</v>
      </c>
      <c r="AY101" s="129">
        <f>'IO-300.3, 301.2 - Odvodně...'!J36</f>
        <v>0</v>
      </c>
      <c r="AZ101" s="129">
        <f>'IO-300.3, 301.2 - Odvodně...'!F33</f>
        <v>0</v>
      </c>
      <c r="BA101" s="129">
        <f>'IO-300.3, 301.2 - Odvodně...'!F34</f>
        <v>0</v>
      </c>
      <c r="BB101" s="129">
        <f>'IO-300.3, 301.2 - Odvodně...'!F35</f>
        <v>0</v>
      </c>
      <c r="BC101" s="129">
        <f>'IO-300.3, 301.2 - Odvodně...'!F36</f>
        <v>0</v>
      </c>
      <c r="BD101" s="131">
        <f>'IO-300.3, 301.2 - Odvodně...'!F37</f>
        <v>0</v>
      </c>
      <c r="BE101" s="7"/>
      <c r="BT101" s="132" t="s">
        <v>82</v>
      </c>
      <c r="BV101" s="132" t="s">
        <v>76</v>
      </c>
      <c r="BW101" s="132" t="s">
        <v>102</v>
      </c>
      <c r="BX101" s="132" t="s">
        <v>5</v>
      </c>
      <c r="CL101" s="132" t="s">
        <v>1</v>
      </c>
      <c r="CM101" s="132" t="s">
        <v>84</v>
      </c>
    </row>
    <row r="102" s="7" customFormat="1" ht="16.5" customHeight="1">
      <c r="A102" s="120" t="s">
        <v>78</v>
      </c>
      <c r="B102" s="121"/>
      <c r="C102" s="122"/>
      <c r="D102" s="123" t="s">
        <v>103</v>
      </c>
      <c r="E102" s="123"/>
      <c r="F102" s="123"/>
      <c r="G102" s="123"/>
      <c r="H102" s="123"/>
      <c r="I102" s="124"/>
      <c r="J102" s="123" t="s">
        <v>104</v>
      </c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5">
        <f>'IO-400 - Veřejné osvětlen...'!J30</f>
        <v>0</v>
      </c>
      <c r="AH102" s="124"/>
      <c r="AI102" s="124"/>
      <c r="AJ102" s="124"/>
      <c r="AK102" s="124"/>
      <c r="AL102" s="124"/>
      <c r="AM102" s="124"/>
      <c r="AN102" s="125">
        <f>SUM(AG102,AT102)</f>
        <v>0</v>
      </c>
      <c r="AO102" s="124"/>
      <c r="AP102" s="124"/>
      <c r="AQ102" s="126" t="s">
        <v>81</v>
      </c>
      <c r="AR102" s="127"/>
      <c r="AS102" s="128">
        <v>0</v>
      </c>
      <c r="AT102" s="129">
        <f>ROUND(SUM(AV102:AW102),2)</f>
        <v>0</v>
      </c>
      <c r="AU102" s="130">
        <f>'IO-400 - Veřejné osvětlen...'!P118</f>
        <v>0</v>
      </c>
      <c r="AV102" s="129">
        <f>'IO-400 - Veřejné osvětlen...'!J33</f>
        <v>0</v>
      </c>
      <c r="AW102" s="129">
        <f>'IO-400 - Veřejné osvětlen...'!J34</f>
        <v>0</v>
      </c>
      <c r="AX102" s="129">
        <f>'IO-400 - Veřejné osvětlen...'!J35</f>
        <v>0</v>
      </c>
      <c r="AY102" s="129">
        <f>'IO-400 - Veřejné osvětlen...'!J36</f>
        <v>0</v>
      </c>
      <c r="AZ102" s="129">
        <f>'IO-400 - Veřejné osvětlen...'!F33</f>
        <v>0</v>
      </c>
      <c r="BA102" s="129">
        <f>'IO-400 - Veřejné osvětlen...'!F34</f>
        <v>0</v>
      </c>
      <c r="BB102" s="129">
        <f>'IO-400 - Veřejné osvětlen...'!F35</f>
        <v>0</v>
      </c>
      <c r="BC102" s="129">
        <f>'IO-400 - Veřejné osvětlen...'!F36</f>
        <v>0</v>
      </c>
      <c r="BD102" s="131">
        <f>'IO-400 - Veřejné osvětlen...'!F37</f>
        <v>0</v>
      </c>
      <c r="BE102" s="7"/>
      <c r="BT102" s="132" t="s">
        <v>82</v>
      </c>
      <c r="BV102" s="132" t="s">
        <v>76</v>
      </c>
      <c r="BW102" s="132" t="s">
        <v>105</v>
      </c>
      <c r="BX102" s="132" t="s">
        <v>5</v>
      </c>
      <c r="CL102" s="132" t="s">
        <v>1</v>
      </c>
      <c r="CM102" s="132" t="s">
        <v>84</v>
      </c>
    </row>
    <row r="103" s="7" customFormat="1" ht="16.5" customHeight="1">
      <c r="A103" s="120" t="s">
        <v>78</v>
      </c>
      <c r="B103" s="121"/>
      <c r="C103" s="122"/>
      <c r="D103" s="123" t="s">
        <v>106</v>
      </c>
      <c r="E103" s="123"/>
      <c r="F103" s="123"/>
      <c r="G103" s="123"/>
      <c r="H103" s="123"/>
      <c r="I103" s="124"/>
      <c r="J103" s="123" t="s">
        <v>107</v>
      </c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5">
        <f>'IO-700 - Kontejnerová stání'!J30</f>
        <v>0</v>
      </c>
      <c r="AH103" s="124"/>
      <c r="AI103" s="124"/>
      <c r="AJ103" s="124"/>
      <c r="AK103" s="124"/>
      <c r="AL103" s="124"/>
      <c r="AM103" s="124"/>
      <c r="AN103" s="125">
        <f>SUM(AG103,AT103)</f>
        <v>0</v>
      </c>
      <c r="AO103" s="124"/>
      <c r="AP103" s="124"/>
      <c r="AQ103" s="126" t="s">
        <v>81</v>
      </c>
      <c r="AR103" s="127"/>
      <c r="AS103" s="133">
        <v>0</v>
      </c>
      <c r="AT103" s="134">
        <f>ROUND(SUM(AV103:AW103),2)</f>
        <v>0</v>
      </c>
      <c r="AU103" s="135">
        <f>'IO-700 - Kontejnerová stání'!P128</f>
        <v>0</v>
      </c>
      <c r="AV103" s="134">
        <f>'IO-700 - Kontejnerová stání'!J33</f>
        <v>0</v>
      </c>
      <c r="AW103" s="134">
        <f>'IO-700 - Kontejnerová stání'!J34</f>
        <v>0</v>
      </c>
      <c r="AX103" s="134">
        <f>'IO-700 - Kontejnerová stání'!J35</f>
        <v>0</v>
      </c>
      <c r="AY103" s="134">
        <f>'IO-700 - Kontejnerová stání'!J36</f>
        <v>0</v>
      </c>
      <c r="AZ103" s="134">
        <f>'IO-700 - Kontejnerová stání'!F33</f>
        <v>0</v>
      </c>
      <c r="BA103" s="134">
        <f>'IO-700 - Kontejnerová stání'!F34</f>
        <v>0</v>
      </c>
      <c r="BB103" s="134">
        <f>'IO-700 - Kontejnerová stání'!F35</f>
        <v>0</v>
      </c>
      <c r="BC103" s="134">
        <f>'IO-700 - Kontejnerová stání'!F36</f>
        <v>0</v>
      </c>
      <c r="BD103" s="136">
        <f>'IO-700 - Kontejnerová stání'!F37</f>
        <v>0</v>
      </c>
      <c r="BE103" s="7"/>
      <c r="BT103" s="132" t="s">
        <v>82</v>
      </c>
      <c r="BV103" s="132" t="s">
        <v>76</v>
      </c>
      <c r="BW103" s="132" t="s">
        <v>108</v>
      </c>
      <c r="BX103" s="132" t="s">
        <v>5</v>
      </c>
      <c r="CL103" s="132" t="s">
        <v>1</v>
      </c>
      <c r="CM103" s="132" t="s">
        <v>84</v>
      </c>
    </row>
    <row r="104" s="2" customFormat="1" ht="30" customHeight="1">
      <c r="A104" s="39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5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="2" customFormat="1" ht="6.96" customHeight="1">
      <c r="A105" s="39"/>
      <c r="B105" s="67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45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</sheetData>
  <sheetProtection sheet="1" formatColumns="0" formatRows="0" objects="1" scenarios="1" spinCount="100000" saltValue="RW3nk4YVj3fFZ4xjw0oVOJkkAd6RxkOKDawFqXZaU6tstg2p9Jgioj27cmRFxcoUAowKslmFVCcuyWllIB+4jw==" hashValue="UpsONK+CQ2YEu4VH2/vU3VfFIoWeCQLIuEZ70gufKLv1FW03I/UZR5s/+qIHZPZ7vNS8mNPw+rJt1zXTBh+jpA==" algorithmName="SHA-512" password="CC35"/>
  <mergeCells count="74">
    <mergeCell ref="L85:AO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AN102:AP102"/>
    <mergeCell ref="AG102:AM102"/>
    <mergeCell ref="D102:H102"/>
    <mergeCell ref="J102:AF102"/>
    <mergeCell ref="AN103:AP103"/>
    <mergeCell ref="AG103:AM103"/>
    <mergeCell ref="D103:H103"/>
    <mergeCell ref="J103:AF103"/>
    <mergeCell ref="AG94:AM94"/>
    <mergeCell ref="AN94:AP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VRN - Vedlejší rozpočtové...'!C2" display="/"/>
    <hyperlink ref="A96" location="'IO-100.1 - Komunikace a z...'!C2" display="/"/>
    <hyperlink ref="A97" location="'IO-100.2 - Komunikace a z...'!C2" display="/"/>
    <hyperlink ref="A98" location="'IO-100.3 - Komunikace a z...'!C2" display="/"/>
    <hyperlink ref="A99" location="'IO-300.1, 301.1 - Odvodně...'!C2" display="/"/>
    <hyperlink ref="A100" location="'IO-300.2 - Odvodnění - de...'!C2" display="/"/>
    <hyperlink ref="A101" location="'IO-300.3, 301.2 - Odvodně...'!C2" display="/"/>
    <hyperlink ref="A102" location="'IO-400 - Veřejné osvětlen...'!C2" display="/"/>
    <hyperlink ref="A103" location="'IO-700 - Kontejnerová stání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83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84</v>
      </c>
    </row>
    <row r="4" s="1" customFormat="1" ht="24.96" customHeight="1">
      <c r="B4" s="21"/>
      <c r="D4" s="139" t="s">
        <v>109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Tovačov, sídliště Zvolenov - revitalizace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110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43" t="s">
        <v>111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16. 5. 2023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 xml:space="preserve"> </v>
      </c>
      <c r="F15" s="39"/>
      <c r="G15" s="39"/>
      <c r="H15" s="39"/>
      <c r="I15" s="141" t="s">
        <v>26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27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26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29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30</v>
      </c>
      <c r="F21" s="39"/>
      <c r="G21" s="39"/>
      <c r="H21" s="39"/>
      <c r="I21" s="141" t="s">
        <v>26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32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26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34</v>
      </c>
      <c r="E30" s="39"/>
      <c r="F30" s="39"/>
      <c r="G30" s="39"/>
      <c r="H30" s="39"/>
      <c r="I30" s="39"/>
      <c r="J30" s="152">
        <f>ROUND(J118,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36</v>
      </c>
      <c r="G32" s="39"/>
      <c r="H32" s="39"/>
      <c r="I32" s="153" t="s">
        <v>35</v>
      </c>
      <c r="J32" s="153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38</v>
      </c>
      <c r="E33" s="141" t="s">
        <v>39</v>
      </c>
      <c r="F33" s="155">
        <f>ROUND((SUM(BE118:BE136)),  2)</f>
        <v>0</v>
      </c>
      <c r="G33" s="39"/>
      <c r="H33" s="39"/>
      <c r="I33" s="156">
        <v>0.20999999999999999</v>
      </c>
      <c r="J33" s="155">
        <f>ROUND(((SUM(BE118:BE136))*I33),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40</v>
      </c>
      <c r="F34" s="155">
        <f>ROUND((SUM(BF118:BF136)),  2)</f>
        <v>0</v>
      </c>
      <c r="G34" s="39"/>
      <c r="H34" s="39"/>
      <c r="I34" s="156">
        <v>0.12</v>
      </c>
      <c r="J34" s="155">
        <f>ROUND(((SUM(BF118:BF136))*I34),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41</v>
      </c>
      <c r="F35" s="155">
        <f>ROUND((SUM(BG118:BG136)),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42</v>
      </c>
      <c r="F36" s="155">
        <f>ROUND((SUM(BH118:BH136)),  2)</f>
        <v>0</v>
      </c>
      <c r="G36" s="39"/>
      <c r="H36" s="39"/>
      <c r="I36" s="156">
        <v>0.12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43</v>
      </c>
      <c r="F37" s="155">
        <f>ROUND((SUM(BI118:BI136)),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44</v>
      </c>
      <c r="E39" s="159"/>
      <c r="F39" s="159"/>
      <c r="G39" s="160" t="s">
        <v>45</v>
      </c>
      <c r="H39" s="161" t="s">
        <v>46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47</v>
      </c>
      <c r="E50" s="165"/>
      <c r="F50" s="165"/>
      <c r="G50" s="164" t="s">
        <v>48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49</v>
      </c>
      <c r="E61" s="167"/>
      <c r="F61" s="168" t="s">
        <v>50</v>
      </c>
      <c r="G61" s="166" t="s">
        <v>49</v>
      </c>
      <c r="H61" s="167"/>
      <c r="I61" s="167"/>
      <c r="J61" s="169" t="s">
        <v>50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51</v>
      </c>
      <c r="E65" s="170"/>
      <c r="F65" s="170"/>
      <c r="G65" s="164" t="s">
        <v>52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49</v>
      </c>
      <c r="E76" s="167"/>
      <c r="F76" s="168" t="s">
        <v>50</v>
      </c>
      <c r="G76" s="166" t="s">
        <v>49</v>
      </c>
      <c r="H76" s="167"/>
      <c r="I76" s="167"/>
      <c r="J76" s="169" t="s">
        <v>50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112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Tovačov, sídliště Zvolenov - revitalizace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110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VRN - Vedlejší rozpočtové náklady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16. 5. 2023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29</v>
      </c>
      <c r="J91" s="37" t="str">
        <f>E21</f>
        <v>Ing. Petr Halouzka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27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113</v>
      </c>
      <c r="D94" s="177"/>
      <c r="E94" s="177"/>
      <c r="F94" s="177"/>
      <c r="G94" s="177"/>
      <c r="H94" s="177"/>
      <c r="I94" s="177"/>
      <c r="J94" s="178" t="s">
        <v>114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115</v>
      </c>
      <c r="D96" s="41"/>
      <c r="E96" s="41"/>
      <c r="F96" s="41"/>
      <c r="G96" s="41"/>
      <c r="H96" s="41"/>
      <c r="I96" s="41"/>
      <c r="J96" s="111">
        <f>J118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116</v>
      </c>
    </row>
    <row r="97" s="9" customFormat="1" ht="24.96" customHeight="1">
      <c r="A97" s="9"/>
      <c r="B97" s="180"/>
      <c r="C97" s="181"/>
      <c r="D97" s="182" t="s">
        <v>111</v>
      </c>
      <c r="E97" s="183"/>
      <c r="F97" s="183"/>
      <c r="G97" s="183"/>
      <c r="H97" s="183"/>
      <c r="I97" s="183"/>
      <c r="J97" s="184">
        <f>J119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117</v>
      </c>
      <c r="E98" s="189"/>
      <c r="F98" s="189"/>
      <c r="G98" s="189"/>
      <c r="H98" s="189"/>
      <c r="I98" s="189"/>
      <c r="J98" s="190">
        <f>J120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1.84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6.96" customHeight="1">
      <c r="A100" s="39"/>
      <c r="B100" s="67"/>
      <c r="C100" s="68"/>
      <c r="D100" s="68"/>
      <c r="E100" s="68"/>
      <c r="F100" s="68"/>
      <c r="G100" s="68"/>
      <c r="H100" s="68"/>
      <c r="I100" s="68"/>
      <c r="J100" s="68"/>
      <c r="K100" s="68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4" s="2" customFormat="1" ht="6.96" customHeight="1">
      <c r="A104" s="39"/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5" s="2" customFormat="1" ht="24.96" customHeight="1">
      <c r="A105" s="39"/>
      <c r="B105" s="40"/>
      <c r="C105" s="24" t="s">
        <v>118</v>
      </c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12" customHeight="1">
      <c r="A107" s="39"/>
      <c r="B107" s="40"/>
      <c r="C107" s="33" t="s">
        <v>16</v>
      </c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16.5" customHeight="1">
      <c r="A108" s="39"/>
      <c r="B108" s="40"/>
      <c r="C108" s="41"/>
      <c r="D108" s="41"/>
      <c r="E108" s="175" t="str">
        <f>E7</f>
        <v>Tovačov, sídliště Zvolenov - revitalizace</v>
      </c>
      <c r="F108" s="33"/>
      <c r="G108" s="33"/>
      <c r="H108" s="33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2" customHeight="1">
      <c r="A109" s="39"/>
      <c r="B109" s="40"/>
      <c r="C109" s="33" t="s">
        <v>110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6.5" customHeight="1">
      <c r="A110" s="39"/>
      <c r="B110" s="40"/>
      <c r="C110" s="41"/>
      <c r="D110" s="41"/>
      <c r="E110" s="77" t="str">
        <f>E9</f>
        <v>VRN - Vedlejší rozpočtové náklady</v>
      </c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6.96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20</v>
      </c>
      <c r="D112" s="41"/>
      <c r="E112" s="41"/>
      <c r="F112" s="28" t="str">
        <f>F12</f>
        <v xml:space="preserve"> </v>
      </c>
      <c r="G112" s="41"/>
      <c r="H112" s="41"/>
      <c r="I112" s="33" t="s">
        <v>22</v>
      </c>
      <c r="J112" s="80" t="str">
        <f>IF(J12="","",J12)</f>
        <v>16. 5. 2023</v>
      </c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5.15" customHeight="1">
      <c r="A114" s="39"/>
      <c r="B114" s="40"/>
      <c r="C114" s="33" t="s">
        <v>24</v>
      </c>
      <c r="D114" s="41"/>
      <c r="E114" s="41"/>
      <c r="F114" s="28" t="str">
        <f>E15</f>
        <v xml:space="preserve"> </v>
      </c>
      <c r="G114" s="41"/>
      <c r="H114" s="41"/>
      <c r="I114" s="33" t="s">
        <v>29</v>
      </c>
      <c r="J114" s="37" t="str">
        <f>E21</f>
        <v>Ing. Petr Halouzka</v>
      </c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5.15" customHeight="1">
      <c r="A115" s="39"/>
      <c r="B115" s="40"/>
      <c r="C115" s="33" t="s">
        <v>27</v>
      </c>
      <c r="D115" s="41"/>
      <c r="E115" s="41"/>
      <c r="F115" s="28" t="str">
        <f>IF(E18="","",E18)</f>
        <v>Vyplň údaj</v>
      </c>
      <c r="G115" s="41"/>
      <c r="H115" s="41"/>
      <c r="I115" s="33" t="s">
        <v>32</v>
      </c>
      <c r="J115" s="37" t="str">
        <f>E24</f>
        <v xml:space="preserve"> 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0.32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11" customFormat="1" ht="29.28" customHeight="1">
      <c r="A117" s="192"/>
      <c r="B117" s="193"/>
      <c r="C117" s="194" t="s">
        <v>119</v>
      </c>
      <c r="D117" s="195" t="s">
        <v>59</v>
      </c>
      <c r="E117" s="195" t="s">
        <v>55</v>
      </c>
      <c r="F117" s="195" t="s">
        <v>56</v>
      </c>
      <c r="G117" s="195" t="s">
        <v>120</v>
      </c>
      <c r="H117" s="195" t="s">
        <v>121</v>
      </c>
      <c r="I117" s="195" t="s">
        <v>122</v>
      </c>
      <c r="J117" s="195" t="s">
        <v>114</v>
      </c>
      <c r="K117" s="196" t="s">
        <v>123</v>
      </c>
      <c r="L117" s="197"/>
      <c r="M117" s="101" t="s">
        <v>1</v>
      </c>
      <c r="N117" s="102" t="s">
        <v>38</v>
      </c>
      <c r="O117" s="102" t="s">
        <v>124</v>
      </c>
      <c r="P117" s="102" t="s">
        <v>125</v>
      </c>
      <c r="Q117" s="102" t="s">
        <v>126</v>
      </c>
      <c r="R117" s="102" t="s">
        <v>127</v>
      </c>
      <c r="S117" s="102" t="s">
        <v>128</v>
      </c>
      <c r="T117" s="103" t="s">
        <v>129</v>
      </c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</row>
    <row r="118" s="2" customFormat="1" ht="22.8" customHeight="1">
      <c r="A118" s="39"/>
      <c r="B118" s="40"/>
      <c r="C118" s="108" t="s">
        <v>130</v>
      </c>
      <c r="D118" s="41"/>
      <c r="E118" s="41"/>
      <c r="F118" s="41"/>
      <c r="G118" s="41"/>
      <c r="H118" s="41"/>
      <c r="I118" s="41"/>
      <c r="J118" s="198">
        <f>BK118</f>
        <v>0</v>
      </c>
      <c r="K118" s="41"/>
      <c r="L118" s="45"/>
      <c r="M118" s="104"/>
      <c r="N118" s="199"/>
      <c r="O118" s="105"/>
      <c r="P118" s="200">
        <f>P119</f>
        <v>0</v>
      </c>
      <c r="Q118" s="105"/>
      <c r="R118" s="200">
        <f>R119</f>
        <v>0</v>
      </c>
      <c r="S118" s="105"/>
      <c r="T118" s="201">
        <f>T119</f>
        <v>0</v>
      </c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T118" s="18" t="s">
        <v>73</v>
      </c>
      <c r="AU118" s="18" t="s">
        <v>116</v>
      </c>
      <c r="BK118" s="202">
        <f>BK119</f>
        <v>0</v>
      </c>
    </row>
    <row r="119" s="12" customFormat="1" ht="25.92" customHeight="1">
      <c r="A119" s="12"/>
      <c r="B119" s="203"/>
      <c r="C119" s="204"/>
      <c r="D119" s="205" t="s">
        <v>73</v>
      </c>
      <c r="E119" s="206" t="s">
        <v>79</v>
      </c>
      <c r="F119" s="206" t="s">
        <v>80</v>
      </c>
      <c r="G119" s="204"/>
      <c r="H119" s="204"/>
      <c r="I119" s="207"/>
      <c r="J119" s="208">
        <f>BK119</f>
        <v>0</v>
      </c>
      <c r="K119" s="204"/>
      <c r="L119" s="209"/>
      <c r="M119" s="210"/>
      <c r="N119" s="211"/>
      <c r="O119" s="211"/>
      <c r="P119" s="212">
        <f>P120</f>
        <v>0</v>
      </c>
      <c r="Q119" s="211"/>
      <c r="R119" s="212">
        <f>R120</f>
        <v>0</v>
      </c>
      <c r="S119" s="211"/>
      <c r="T119" s="213">
        <f>T120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14" t="s">
        <v>131</v>
      </c>
      <c r="AT119" s="215" t="s">
        <v>73</v>
      </c>
      <c r="AU119" s="215" t="s">
        <v>74</v>
      </c>
      <c r="AY119" s="214" t="s">
        <v>132</v>
      </c>
      <c r="BK119" s="216">
        <f>BK120</f>
        <v>0</v>
      </c>
    </row>
    <row r="120" s="12" customFormat="1" ht="22.8" customHeight="1">
      <c r="A120" s="12"/>
      <c r="B120" s="203"/>
      <c r="C120" s="204"/>
      <c r="D120" s="205" t="s">
        <v>73</v>
      </c>
      <c r="E120" s="217" t="s">
        <v>133</v>
      </c>
      <c r="F120" s="217" t="s">
        <v>134</v>
      </c>
      <c r="G120" s="204"/>
      <c r="H120" s="204"/>
      <c r="I120" s="207"/>
      <c r="J120" s="218">
        <f>BK120</f>
        <v>0</v>
      </c>
      <c r="K120" s="204"/>
      <c r="L120" s="209"/>
      <c r="M120" s="210"/>
      <c r="N120" s="211"/>
      <c r="O120" s="211"/>
      <c r="P120" s="212">
        <f>SUM(P121:P136)</f>
        <v>0</v>
      </c>
      <c r="Q120" s="211"/>
      <c r="R120" s="212">
        <f>SUM(R121:R136)</f>
        <v>0</v>
      </c>
      <c r="S120" s="211"/>
      <c r="T120" s="213">
        <f>SUM(T121:T136)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4" t="s">
        <v>131</v>
      </c>
      <c r="AT120" s="215" t="s">
        <v>73</v>
      </c>
      <c r="AU120" s="215" t="s">
        <v>82</v>
      </c>
      <c r="AY120" s="214" t="s">
        <v>132</v>
      </c>
      <c r="BK120" s="216">
        <f>SUM(BK121:BK136)</f>
        <v>0</v>
      </c>
    </row>
    <row r="121" s="2" customFormat="1" ht="16.5" customHeight="1">
      <c r="A121" s="39"/>
      <c r="B121" s="40"/>
      <c r="C121" s="219" t="s">
        <v>82</v>
      </c>
      <c r="D121" s="219" t="s">
        <v>135</v>
      </c>
      <c r="E121" s="220" t="s">
        <v>136</v>
      </c>
      <c r="F121" s="221" t="s">
        <v>137</v>
      </c>
      <c r="G121" s="222" t="s">
        <v>138</v>
      </c>
      <c r="H121" s="223">
        <v>1</v>
      </c>
      <c r="I121" s="224"/>
      <c r="J121" s="225">
        <f>ROUND(I121*H121,2)</f>
        <v>0</v>
      </c>
      <c r="K121" s="221" t="s">
        <v>139</v>
      </c>
      <c r="L121" s="45"/>
      <c r="M121" s="226" t="s">
        <v>1</v>
      </c>
      <c r="N121" s="227" t="s">
        <v>39</v>
      </c>
      <c r="O121" s="92"/>
      <c r="P121" s="228">
        <f>O121*H121</f>
        <v>0</v>
      </c>
      <c r="Q121" s="228">
        <v>0</v>
      </c>
      <c r="R121" s="228">
        <f>Q121*H121</f>
        <v>0</v>
      </c>
      <c r="S121" s="228">
        <v>0</v>
      </c>
      <c r="T121" s="229">
        <f>S121*H121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30" t="s">
        <v>140</v>
      </c>
      <c r="AT121" s="230" t="s">
        <v>135</v>
      </c>
      <c r="AU121" s="230" t="s">
        <v>84</v>
      </c>
      <c r="AY121" s="18" t="s">
        <v>132</v>
      </c>
      <c r="BE121" s="231">
        <f>IF(N121="základní",J121,0)</f>
        <v>0</v>
      </c>
      <c r="BF121" s="231">
        <f>IF(N121="snížená",J121,0)</f>
        <v>0</v>
      </c>
      <c r="BG121" s="231">
        <f>IF(N121="zákl. přenesená",J121,0)</f>
        <v>0</v>
      </c>
      <c r="BH121" s="231">
        <f>IF(N121="sníž. přenesená",J121,0)</f>
        <v>0</v>
      </c>
      <c r="BI121" s="231">
        <f>IF(N121="nulová",J121,0)</f>
        <v>0</v>
      </c>
      <c r="BJ121" s="18" t="s">
        <v>82</v>
      </c>
      <c r="BK121" s="231">
        <f>ROUND(I121*H121,2)</f>
        <v>0</v>
      </c>
      <c r="BL121" s="18" t="s">
        <v>140</v>
      </c>
      <c r="BM121" s="230" t="s">
        <v>141</v>
      </c>
    </row>
    <row r="122" s="2" customFormat="1">
      <c r="A122" s="39"/>
      <c r="B122" s="40"/>
      <c r="C122" s="41"/>
      <c r="D122" s="232" t="s">
        <v>142</v>
      </c>
      <c r="E122" s="41"/>
      <c r="F122" s="233" t="s">
        <v>137</v>
      </c>
      <c r="G122" s="41"/>
      <c r="H122" s="41"/>
      <c r="I122" s="234"/>
      <c r="J122" s="41"/>
      <c r="K122" s="41"/>
      <c r="L122" s="45"/>
      <c r="M122" s="235"/>
      <c r="N122" s="236"/>
      <c r="O122" s="92"/>
      <c r="P122" s="92"/>
      <c r="Q122" s="92"/>
      <c r="R122" s="92"/>
      <c r="S122" s="92"/>
      <c r="T122" s="93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142</v>
      </c>
      <c r="AU122" s="18" t="s">
        <v>84</v>
      </c>
    </row>
    <row r="123" s="2" customFormat="1">
      <c r="A123" s="39"/>
      <c r="B123" s="40"/>
      <c r="C123" s="41"/>
      <c r="D123" s="237" t="s">
        <v>143</v>
      </c>
      <c r="E123" s="41"/>
      <c r="F123" s="238" t="s">
        <v>144</v>
      </c>
      <c r="G123" s="41"/>
      <c r="H123" s="41"/>
      <c r="I123" s="234"/>
      <c r="J123" s="41"/>
      <c r="K123" s="41"/>
      <c r="L123" s="45"/>
      <c r="M123" s="235"/>
      <c r="N123" s="236"/>
      <c r="O123" s="92"/>
      <c r="P123" s="92"/>
      <c r="Q123" s="92"/>
      <c r="R123" s="92"/>
      <c r="S123" s="92"/>
      <c r="T123" s="93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T123" s="18" t="s">
        <v>143</v>
      </c>
      <c r="AU123" s="18" t="s">
        <v>84</v>
      </c>
    </row>
    <row r="124" s="13" customFormat="1">
      <c r="A124" s="13"/>
      <c r="B124" s="239"/>
      <c r="C124" s="240"/>
      <c r="D124" s="232" t="s">
        <v>145</v>
      </c>
      <c r="E124" s="241" t="s">
        <v>1</v>
      </c>
      <c r="F124" s="242" t="s">
        <v>146</v>
      </c>
      <c r="G124" s="240"/>
      <c r="H124" s="241" t="s">
        <v>1</v>
      </c>
      <c r="I124" s="243"/>
      <c r="J124" s="240"/>
      <c r="K124" s="240"/>
      <c r="L124" s="244"/>
      <c r="M124" s="245"/>
      <c r="N124" s="246"/>
      <c r="O124" s="246"/>
      <c r="P124" s="246"/>
      <c r="Q124" s="246"/>
      <c r="R124" s="246"/>
      <c r="S124" s="246"/>
      <c r="T124" s="247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8" t="s">
        <v>145</v>
      </c>
      <c r="AU124" s="248" t="s">
        <v>84</v>
      </c>
      <c r="AV124" s="13" t="s">
        <v>82</v>
      </c>
      <c r="AW124" s="13" t="s">
        <v>31</v>
      </c>
      <c r="AX124" s="13" t="s">
        <v>74</v>
      </c>
      <c r="AY124" s="248" t="s">
        <v>132</v>
      </c>
    </row>
    <row r="125" s="13" customFormat="1">
      <c r="A125" s="13"/>
      <c r="B125" s="239"/>
      <c r="C125" s="240"/>
      <c r="D125" s="232" t="s">
        <v>145</v>
      </c>
      <c r="E125" s="241" t="s">
        <v>1</v>
      </c>
      <c r="F125" s="242" t="s">
        <v>147</v>
      </c>
      <c r="G125" s="240"/>
      <c r="H125" s="241" t="s">
        <v>1</v>
      </c>
      <c r="I125" s="243"/>
      <c r="J125" s="240"/>
      <c r="K125" s="240"/>
      <c r="L125" s="244"/>
      <c r="M125" s="245"/>
      <c r="N125" s="246"/>
      <c r="O125" s="246"/>
      <c r="P125" s="246"/>
      <c r="Q125" s="246"/>
      <c r="R125" s="246"/>
      <c r="S125" s="246"/>
      <c r="T125" s="247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8" t="s">
        <v>145</v>
      </c>
      <c r="AU125" s="248" t="s">
        <v>84</v>
      </c>
      <c r="AV125" s="13" t="s">
        <v>82</v>
      </c>
      <c r="AW125" s="13" t="s">
        <v>31</v>
      </c>
      <c r="AX125" s="13" t="s">
        <v>74</v>
      </c>
      <c r="AY125" s="248" t="s">
        <v>132</v>
      </c>
    </row>
    <row r="126" s="14" customFormat="1">
      <c r="A126" s="14"/>
      <c r="B126" s="249"/>
      <c r="C126" s="250"/>
      <c r="D126" s="232" t="s">
        <v>145</v>
      </c>
      <c r="E126" s="251" t="s">
        <v>1</v>
      </c>
      <c r="F126" s="252" t="s">
        <v>82</v>
      </c>
      <c r="G126" s="250"/>
      <c r="H126" s="253">
        <v>1</v>
      </c>
      <c r="I126" s="254"/>
      <c r="J126" s="250"/>
      <c r="K126" s="250"/>
      <c r="L126" s="255"/>
      <c r="M126" s="256"/>
      <c r="N126" s="257"/>
      <c r="O126" s="257"/>
      <c r="P126" s="257"/>
      <c r="Q126" s="257"/>
      <c r="R126" s="257"/>
      <c r="S126" s="257"/>
      <c r="T126" s="258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9" t="s">
        <v>145</v>
      </c>
      <c r="AU126" s="259" t="s">
        <v>84</v>
      </c>
      <c r="AV126" s="14" t="s">
        <v>84</v>
      </c>
      <c r="AW126" s="14" t="s">
        <v>31</v>
      </c>
      <c r="AX126" s="14" t="s">
        <v>82</v>
      </c>
      <c r="AY126" s="259" t="s">
        <v>132</v>
      </c>
    </row>
    <row r="127" s="2" customFormat="1" ht="16.5" customHeight="1">
      <c r="A127" s="39"/>
      <c r="B127" s="40"/>
      <c r="C127" s="219" t="s">
        <v>84</v>
      </c>
      <c r="D127" s="219" t="s">
        <v>135</v>
      </c>
      <c r="E127" s="220" t="s">
        <v>148</v>
      </c>
      <c r="F127" s="221" t="s">
        <v>149</v>
      </c>
      <c r="G127" s="222" t="s">
        <v>138</v>
      </c>
      <c r="H127" s="223">
        <v>1</v>
      </c>
      <c r="I127" s="224"/>
      <c r="J127" s="225">
        <f>ROUND(I127*H127,2)</f>
        <v>0</v>
      </c>
      <c r="K127" s="221" t="s">
        <v>139</v>
      </c>
      <c r="L127" s="45"/>
      <c r="M127" s="226" t="s">
        <v>1</v>
      </c>
      <c r="N127" s="227" t="s">
        <v>39</v>
      </c>
      <c r="O127" s="92"/>
      <c r="P127" s="228">
        <f>O127*H127</f>
        <v>0</v>
      </c>
      <c r="Q127" s="228">
        <v>0</v>
      </c>
      <c r="R127" s="228">
        <f>Q127*H127</f>
        <v>0</v>
      </c>
      <c r="S127" s="228">
        <v>0</v>
      </c>
      <c r="T127" s="22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30" t="s">
        <v>140</v>
      </c>
      <c r="AT127" s="230" t="s">
        <v>135</v>
      </c>
      <c r="AU127" s="230" t="s">
        <v>84</v>
      </c>
      <c r="AY127" s="18" t="s">
        <v>132</v>
      </c>
      <c r="BE127" s="231">
        <f>IF(N127="základní",J127,0)</f>
        <v>0</v>
      </c>
      <c r="BF127" s="231">
        <f>IF(N127="snížená",J127,0)</f>
        <v>0</v>
      </c>
      <c r="BG127" s="231">
        <f>IF(N127="zákl. přenesená",J127,0)</f>
        <v>0</v>
      </c>
      <c r="BH127" s="231">
        <f>IF(N127="sníž. přenesená",J127,0)</f>
        <v>0</v>
      </c>
      <c r="BI127" s="231">
        <f>IF(N127="nulová",J127,0)</f>
        <v>0</v>
      </c>
      <c r="BJ127" s="18" t="s">
        <v>82</v>
      </c>
      <c r="BK127" s="231">
        <f>ROUND(I127*H127,2)</f>
        <v>0</v>
      </c>
      <c r="BL127" s="18" t="s">
        <v>140</v>
      </c>
      <c r="BM127" s="230" t="s">
        <v>150</v>
      </c>
    </row>
    <row r="128" s="2" customFormat="1">
      <c r="A128" s="39"/>
      <c r="B128" s="40"/>
      <c r="C128" s="41"/>
      <c r="D128" s="232" t="s">
        <v>142</v>
      </c>
      <c r="E128" s="41"/>
      <c r="F128" s="233" t="s">
        <v>149</v>
      </c>
      <c r="G128" s="41"/>
      <c r="H128" s="41"/>
      <c r="I128" s="234"/>
      <c r="J128" s="41"/>
      <c r="K128" s="41"/>
      <c r="L128" s="45"/>
      <c r="M128" s="235"/>
      <c r="N128" s="236"/>
      <c r="O128" s="92"/>
      <c r="P128" s="92"/>
      <c r="Q128" s="92"/>
      <c r="R128" s="92"/>
      <c r="S128" s="92"/>
      <c r="T128" s="93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142</v>
      </c>
      <c r="AU128" s="18" t="s">
        <v>84</v>
      </c>
    </row>
    <row r="129" s="2" customFormat="1">
      <c r="A129" s="39"/>
      <c r="B129" s="40"/>
      <c r="C129" s="41"/>
      <c r="D129" s="237" t="s">
        <v>143</v>
      </c>
      <c r="E129" s="41"/>
      <c r="F129" s="238" t="s">
        <v>151</v>
      </c>
      <c r="G129" s="41"/>
      <c r="H129" s="41"/>
      <c r="I129" s="234"/>
      <c r="J129" s="41"/>
      <c r="K129" s="41"/>
      <c r="L129" s="45"/>
      <c r="M129" s="235"/>
      <c r="N129" s="236"/>
      <c r="O129" s="92"/>
      <c r="P129" s="92"/>
      <c r="Q129" s="92"/>
      <c r="R129" s="92"/>
      <c r="S129" s="92"/>
      <c r="T129" s="93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143</v>
      </c>
      <c r="AU129" s="18" t="s">
        <v>84</v>
      </c>
    </row>
    <row r="130" s="13" customFormat="1">
      <c r="A130" s="13"/>
      <c r="B130" s="239"/>
      <c r="C130" s="240"/>
      <c r="D130" s="232" t="s">
        <v>145</v>
      </c>
      <c r="E130" s="241" t="s">
        <v>1</v>
      </c>
      <c r="F130" s="242" t="s">
        <v>152</v>
      </c>
      <c r="G130" s="240"/>
      <c r="H130" s="241" t="s">
        <v>1</v>
      </c>
      <c r="I130" s="243"/>
      <c r="J130" s="240"/>
      <c r="K130" s="240"/>
      <c r="L130" s="244"/>
      <c r="M130" s="245"/>
      <c r="N130" s="246"/>
      <c r="O130" s="246"/>
      <c r="P130" s="246"/>
      <c r="Q130" s="246"/>
      <c r="R130" s="246"/>
      <c r="S130" s="246"/>
      <c r="T130" s="247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8" t="s">
        <v>145</v>
      </c>
      <c r="AU130" s="248" t="s">
        <v>84</v>
      </c>
      <c r="AV130" s="13" t="s">
        <v>82</v>
      </c>
      <c r="AW130" s="13" t="s">
        <v>31</v>
      </c>
      <c r="AX130" s="13" t="s">
        <v>74</v>
      </c>
      <c r="AY130" s="248" t="s">
        <v>132</v>
      </c>
    </row>
    <row r="131" s="14" customFormat="1">
      <c r="A131" s="14"/>
      <c r="B131" s="249"/>
      <c r="C131" s="250"/>
      <c r="D131" s="232" t="s">
        <v>145</v>
      </c>
      <c r="E131" s="251" t="s">
        <v>1</v>
      </c>
      <c r="F131" s="252" t="s">
        <v>82</v>
      </c>
      <c r="G131" s="250"/>
      <c r="H131" s="253">
        <v>1</v>
      </c>
      <c r="I131" s="254"/>
      <c r="J131" s="250"/>
      <c r="K131" s="250"/>
      <c r="L131" s="255"/>
      <c r="M131" s="256"/>
      <c r="N131" s="257"/>
      <c r="O131" s="257"/>
      <c r="P131" s="257"/>
      <c r="Q131" s="257"/>
      <c r="R131" s="257"/>
      <c r="S131" s="257"/>
      <c r="T131" s="258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9" t="s">
        <v>145</v>
      </c>
      <c r="AU131" s="259" t="s">
        <v>84</v>
      </c>
      <c r="AV131" s="14" t="s">
        <v>84</v>
      </c>
      <c r="AW131" s="14" t="s">
        <v>31</v>
      </c>
      <c r="AX131" s="14" t="s">
        <v>82</v>
      </c>
      <c r="AY131" s="259" t="s">
        <v>132</v>
      </c>
    </row>
    <row r="132" s="2" customFormat="1" ht="16.5" customHeight="1">
      <c r="A132" s="39"/>
      <c r="B132" s="40"/>
      <c r="C132" s="219" t="s">
        <v>153</v>
      </c>
      <c r="D132" s="219" t="s">
        <v>135</v>
      </c>
      <c r="E132" s="220" t="s">
        <v>154</v>
      </c>
      <c r="F132" s="221" t="s">
        <v>155</v>
      </c>
      <c r="G132" s="222" t="s">
        <v>138</v>
      </c>
      <c r="H132" s="223">
        <v>1</v>
      </c>
      <c r="I132" s="224"/>
      <c r="J132" s="225">
        <f>ROUND(I132*H132,2)</f>
        <v>0</v>
      </c>
      <c r="K132" s="221" t="s">
        <v>139</v>
      </c>
      <c r="L132" s="45"/>
      <c r="M132" s="226" t="s">
        <v>1</v>
      </c>
      <c r="N132" s="227" t="s">
        <v>39</v>
      </c>
      <c r="O132" s="92"/>
      <c r="P132" s="228">
        <f>O132*H132</f>
        <v>0</v>
      </c>
      <c r="Q132" s="228">
        <v>0</v>
      </c>
      <c r="R132" s="228">
        <f>Q132*H132</f>
        <v>0</v>
      </c>
      <c r="S132" s="228">
        <v>0</v>
      </c>
      <c r="T132" s="22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30" t="s">
        <v>140</v>
      </c>
      <c r="AT132" s="230" t="s">
        <v>135</v>
      </c>
      <c r="AU132" s="230" t="s">
        <v>84</v>
      </c>
      <c r="AY132" s="18" t="s">
        <v>132</v>
      </c>
      <c r="BE132" s="231">
        <f>IF(N132="základní",J132,0)</f>
        <v>0</v>
      </c>
      <c r="BF132" s="231">
        <f>IF(N132="snížená",J132,0)</f>
        <v>0</v>
      </c>
      <c r="BG132" s="231">
        <f>IF(N132="zákl. přenesená",J132,0)</f>
        <v>0</v>
      </c>
      <c r="BH132" s="231">
        <f>IF(N132="sníž. přenesená",J132,0)</f>
        <v>0</v>
      </c>
      <c r="BI132" s="231">
        <f>IF(N132="nulová",J132,0)</f>
        <v>0</v>
      </c>
      <c r="BJ132" s="18" t="s">
        <v>82</v>
      </c>
      <c r="BK132" s="231">
        <f>ROUND(I132*H132,2)</f>
        <v>0</v>
      </c>
      <c r="BL132" s="18" t="s">
        <v>140</v>
      </c>
      <c r="BM132" s="230" t="s">
        <v>156</v>
      </c>
    </row>
    <row r="133" s="2" customFormat="1">
      <c r="A133" s="39"/>
      <c r="B133" s="40"/>
      <c r="C133" s="41"/>
      <c r="D133" s="232" t="s">
        <v>142</v>
      </c>
      <c r="E133" s="41"/>
      <c r="F133" s="233" t="s">
        <v>155</v>
      </c>
      <c r="G133" s="41"/>
      <c r="H133" s="41"/>
      <c r="I133" s="234"/>
      <c r="J133" s="41"/>
      <c r="K133" s="41"/>
      <c r="L133" s="45"/>
      <c r="M133" s="235"/>
      <c r="N133" s="236"/>
      <c r="O133" s="92"/>
      <c r="P133" s="92"/>
      <c r="Q133" s="92"/>
      <c r="R133" s="92"/>
      <c r="S133" s="92"/>
      <c r="T133" s="93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142</v>
      </c>
      <c r="AU133" s="18" t="s">
        <v>84</v>
      </c>
    </row>
    <row r="134" s="2" customFormat="1">
      <c r="A134" s="39"/>
      <c r="B134" s="40"/>
      <c r="C134" s="41"/>
      <c r="D134" s="237" t="s">
        <v>143</v>
      </c>
      <c r="E134" s="41"/>
      <c r="F134" s="238" t="s">
        <v>157</v>
      </c>
      <c r="G134" s="41"/>
      <c r="H134" s="41"/>
      <c r="I134" s="234"/>
      <c r="J134" s="41"/>
      <c r="K134" s="41"/>
      <c r="L134" s="45"/>
      <c r="M134" s="235"/>
      <c r="N134" s="236"/>
      <c r="O134" s="92"/>
      <c r="P134" s="92"/>
      <c r="Q134" s="92"/>
      <c r="R134" s="92"/>
      <c r="S134" s="92"/>
      <c r="T134" s="93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143</v>
      </c>
      <c r="AU134" s="18" t="s">
        <v>84</v>
      </c>
    </row>
    <row r="135" s="13" customFormat="1">
      <c r="A135" s="13"/>
      <c r="B135" s="239"/>
      <c r="C135" s="240"/>
      <c r="D135" s="232" t="s">
        <v>145</v>
      </c>
      <c r="E135" s="241" t="s">
        <v>1</v>
      </c>
      <c r="F135" s="242" t="s">
        <v>158</v>
      </c>
      <c r="G135" s="240"/>
      <c r="H135" s="241" t="s">
        <v>1</v>
      </c>
      <c r="I135" s="243"/>
      <c r="J135" s="240"/>
      <c r="K135" s="240"/>
      <c r="L135" s="244"/>
      <c r="M135" s="245"/>
      <c r="N135" s="246"/>
      <c r="O135" s="246"/>
      <c r="P135" s="246"/>
      <c r="Q135" s="246"/>
      <c r="R135" s="246"/>
      <c r="S135" s="246"/>
      <c r="T135" s="247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8" t="s">
        <v>145</v>
      </c>
      <c r="AU135" s="248" t="s">
        <v>84</v>
      </c>
      <c r="AV135" s="13" t="s">
        <v>82</v>
      </c>
      <c r="AW135" s="13" t="s">
        <v>31</v>
      </c>
      <c r="AX135" s="13" t="s">
        <v>74</v>
      </c>
      <c r="AY135" s="248" t="s">
        <v>132</v>
      </c>
    </row>
    <row r="136" s="14" customFormat="1">
      <c r="A136" s="14"/>
      <c r="B136" s="249"/>
      <c r="C136" s="250"/>
      <c r="D136" s="232" t="s">
        <v>145</v>
      </c>
      <c r="E136" s="251" t="s">
        <v>1</v>
      </c>
      <c r="F136" s="252" t="s">
        <v>82</v>
      </c>
      <c r="G136" s="250"/>
      <c r="H136" s="253">
        <v>1</v>
      </c>
      <c r="I136" s="254"/>
      <c r="J136" s="250"/>
      <c r="K136" s="250"/>
      <c r="L136" s="255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9" t="s">
        <v>145</v>
      </c>
      <c r="AU136" s="259" t="s">
        <v>84</v>
      </c>
      <c r="AV136" s="14" t="s">
        <v>84</v>
      </c>
      <c r="AW136" s="14" t="s">
        <v>31</v>
      </c>
      <c r="AX136" s="14" t="s">
        <v>82</v>
      </c>
      <c r="AY136" s="259" t="s">
        <v>132</v>
      </c>
    </row>
    <row r="137" s="2" customFormat="1" ht="6.96" customHeight="1">
      <c r="A137" s="39"/>
      <c r="B137" s="67"/>
      <c r="C137" s="68"/>
      <c r="D137" s="68"/>
      <c r="E137" s="68"/>
      <c r="F137" s="68"/>
      <c r="G137" s="68"/>
      <c r="H137" s="68"/>
      <c r="I137" s="68"/>
      <c r="J137" s="68"/>
      <c r="K137" s="68"/>
      <c r="L137" s="45"/>
      <c r="M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</row>
  </sheetData>
  <sheetProtection sheet="1" autoFilter="0" formatColumns="0" formatRows="0" objects="1" scenarios="1" spinCount="100000" saltValue="dJHtsNpgJDFYG0t2gdLGTE4vSLu4f1tMBAw8JU8QnEloZZmXXm/HhnRPdolAfMue3yAJMapN8V5lpoNBhoGZHw==" hashValue="C1fiirpopDV02oxAI97wfVaRl2hUHW9KRzhC1pTaYLtXpXoY1mL/F3KopM7EzK4ypWXduHFi6ceH/dnbNoOM4g==" algorithmName="SHA-512" password="CC35"/>
  <autoFilter ref="C117:K136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hyperlinks>
    <hyperlink ref="F123" r:id="rId1" display="https://podminky.urs.cz/item/CS_URS_2023_01/011002000"/>
    <hyperlink ref="F129" r:id="rId2" display="https://podminky.urs.cz/item/CS_URS_2023_01/011303000"/>
    <hyperlink ref="F134" r:id="rId3" display="https://podminky.urs.cz/item/CS_URS_2023_01/012103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4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87</v>
      </c>
      <c r="AZ2" s="263" t="s">
        <v>159</v>
      </c>
      <c r="BA2" s="263" t="s">
        <v>1</v>
      </c>
      <c r="BB2" s="263" t="s">
        <v>160</v>
      </c>
      <c r="BC2" s="263" t="s">
        <v>161</v>
      </c>
      <c r="BD2" s="263" t="s">
        <v>84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84</v>
      </c>
      <c r="AZ3" s="263" t="s">
        <v>162</v>
      </c>
      <c r="BA3" s="263" t="s">
        <v>1</v>
      </c>
      <c r="BB3" s="263" t="s">
        <v>160</v>
      </c>
      <c r="BC3" s="263" t="s">
        <v>163</v>
      </c>
      <c r="BD3" s="263" t="s">
        <v>84</v>
      </c>
    </row>
    <row r="4" s="1" customFormat="1" ht="24.96" customHeight="1">
      <c r="B4" s="21"/>
      <c r="D4" s="139" t="s">
        <v>109</v>
      </c>
      <c r="L4" s="21"/>
      <c r="M4" s="140" t="s">
        <v>10</v>
      </c>
      <c r="AT4" s="18" t="s">
        <v>4</v>
      </c>
      <c r="AZ4" s="263" t="s">
        <v>164</v>
      </c>
      <c r="BA4" s="263" t="s">
        <v>1</v>
      </c>
      <c r="BB4" s="263" t="s">
        <v>160</v>
      </c>
      <c r="BC4" s="263" t="s">
        <v>165</v>
      </c>
      <c r="BD4" s="263" t="s">
        <v>84</v>
      </c>
    </row>
    <row r="5" s="1" customFormat="1" ht="6.96" customHeight="1">
      <c r="B5" s="21"/>
      <c r="L5" s="21"/>
      <c r="AZ5" s="263" t="s">
        <v>166</v>
      </c>
      <c r="BA5" s="263" t="s">
        <v>1</v>
      </c>
      <c r="BB5" s="263" t="s">
        <v>160</v>
      </c>
      <c r="BC5" s="263" t="s">
        <v>167</v>
      </c>
      <c r="BD5" s="263" t="s">
        <v>84</v>
      </c>
    </row>
    <row r="6" s="1" customFormat="1" ht="12" customHeight="1">
      <c r="B6" s="21"/>
      <c r="D6" s="141" t="s">
        <v>16</v>
      </c>
      <c r="L6" s="21"/>
      <c r="AZ6" s="263" t="s">
        <v>168</v>
      </c>
      <c r="BA6" s="263" t="s">
        <v>1</v>
      </c>
      <c r="BB6" s="263" t="s">
        <v>160</v>
      </c>
      <c r="BC6" s="263" t="s">
        <v>169</v>
      </c>
      <c r="BD6" s="263" t="s">
        <v>84</v>
      </c>
    </row>
    <row r="7" s="1" customFormat="1" ht="16.5" customHeight="1">
      <c r="B7" s="21"/>
      <c r="E7" s="142" t="str">
        <f>'Rekapitulace stavby'!K6</f>
        <v>Tovačov, sídliště Zvolenov - revitalizace</v>
      </c>
      <c r="F7" s="141"/>
      <c r="G7" s="141"/>
      <c r="H7" s="141"/>
      <c r="L7" s="21"/>
      <c r="AZ7" s="263" t="s">
        <v>170</v>
      </c>
      <c r="BA7" s="263" t="s">
        <v>1</v>
      </c>
      <c r="BB7" s="263" t="s">
        <v>171</v>
      </c>
      <c r="BC7" s="263" t="s">
        <v>172</v>
      </c>
      <c r="BD7" s="263" t="s">
        <v>84</v>
      </c>
    </row>
    <row r="8" s="2" customFormat="1" ht="12" customHeight="1">
      <c r="A8" s="39"/>
      <c r="B8" s="45"/>
      <c r="C8" s="39"/>
      <c r="D8" s="141" t="s">
        <v>110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Z8" s="263" t="s">
        <v>173</v>
      </c>
      <c r="BA8" s="263" t="s">
        <v>1</v>
      </c>
      <c r="BB8" s="263" t="s">
        <v>160</v>
      </c>
      <c r="BC8" s="263" t="s">
        <v>174</v>
      </c>
      <c r="BD8" s="263" t="s">
        <v>84</v>
      </c>
    </row>
    <row r="9" s="2" customFormat="1" ht="30" customHeight="1">
      <c r="A9" s="39"/>
      <c r="B9" s="45"/>
      <c r="C9" s="39"/>
      <c r="D9" s="39"/>
      <c r="E9" s="143" t="s">
        <v>175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263" t="s">
        <v>176</v>
      </c>
      <c r="BA9" s="263" t="s">
        <v>1</v>
      </c>
      <c r="BB9" s="263" t="s">
        <v>177</v>
      </c>
      <c r="BC9" s="263" t="s">
        <v>178</v>
      </c>
      <c r="BD9" s="263" t="s">
        <v>84</v>
      </c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263" t="s">
        <v>179</v>
      </c>
      <c r="BA10" s="263" t="s">
        <v>1</v>
      </c>
      <c r="BB10" s="263" t="s">
        <v>160</v>
      </c>
      <c r="BC10" s="263" t="s">
        <v>180</v>
      </c>
      <c r="BD10" s="263" t="s">
        <v>84</v>
      </c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263" t="s">
        <v>181</v>
      </c>
      <c r="BA11" s="263" t="s">
        <v>1</v>
      </c>
      <c r="BB11" s="263" t="s">
        <v>160</v>
      </c>
      <c r="BC11" s="263" t="s">
        <v>182</v>
      </c>
      <c r="BD11" s="263" t="s">
        <v>84</v>
      </c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16. 5. 2023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263" t="s">
        <v>183</v>
      </c>
      <c r="BA12" s="263" t="s">
        <v>1</v>
      </c>
      <c r="BB12" s="263" t="s">
        <v>160</v>
      </c>
      <c r="BC12" s="263" t="s">
        <v>184</v>
      </c>
      <c r="BD12" s="263" t="s">
        <v>84</v>
      </c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263" t="s">
        <v>185</v>
      </c>
      <c r="BA13" s="263" t="s">
        <v>1</v>
      </c>
      <c r="BB13" s="263" t="s">
        <v>160</v>
      </c>
      <c r="BC13" s="263" t="s">
        <v>186</v>
      </c>
      <c r="BD13" s="263" t="s">
        <v>84</v>
      </c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263" t="s">
        <v>187</v>
      </c>
      <c r="BA14" s="263" t="s">
        <v>1</v>
      </c>
      <c r="BB14" s="263" t="s">
        <v>171</v>
      </c>
      <c r="BC14" s="263" t="s">
        <v>188</v>
      </c>
      <c r="BD14" s="263" t="s">
        <v>84</v>
      </c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 xml:space="preserve"> </v>
      </c>
      <c r="F15" s="39"/>
      <c r="G15" s="39"/>
      <c r="H15" s="39"/>
      <c r="I15" s="141" t="s">
        <v>26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263" t="s">
        <v>189</v>
      </c>
      <c r="BA15" s="263" t="s">
        <v>1</v>
      </c>
      <c r="BB15" s="263" t="s">
        <v>177</v>
      </c>
      <c r="BC15" s="263" t="s">
        <v>190</v>
      </c>
      <c r="BD15" s="263" t="s">
        <v>84</v>
      </c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263" t="s">
        <v>191</v>
      </c>
      <c r="BA16" s="263" t="s">
        <v>1</v>
      </c>
      <c r="BB16" s="263" t="s">
        <v>177</v>
      </c>
      <c r="BC16" s="263" t="s">
        <v>192</v>
      </c>
      <c r="BD16" s="263" t="s">
        <v>84</v>
      </c>
    </row>
    <row r="17" s="2" customFormat="1" ht="12" customHeight="1">
      <c r="A17" s="39"/>
      <c r="B17" s="45"/>
      <c r="C17" s="39"/>
      <c r="D17" s="141" t="s">
        <v>27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263" t="s">
        <v>193</v>
      </c>
      <c r="BA17" s="263" t="s">
        <v>1</v>
      </c>
      <c r="BB17" s="263" t="s">
        <v>171</v>
      </c>
      <c r="BC17" s="263" t="s">
        <v>194</v>
      </c>
      <c r="BD17" s="263" t="s">
        <v>84</v>
      </c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26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263" t="s">
        <v>195</v>
      </c>
      <c r="BA18" s="263" t="s">
        <v>1</v>
      </c>
      <c r="BB18" s="263" t="s">
        <v>171</v>
      </c>
      <c r="BC18" s="263" t="s">
        <v>196</v>
      </c>
      <c r="BD18" s="263" t="s">
        <v>84</v>
      </c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263" t="s">
        <v>197</v>
      </c>
      <c r="BA19" s="263" t="s">
        <v>1</v>
      </c>
      <c r="BB19" s="263" t="s">
        <v>171</v>
      </c>
      <c r="BC19" s="263" t="s">
        <v>198</v>
      </c>
      <c r="BD19" s="263" t="s">
        <v>84</v>
      </c>
    </row>
    <row r="20" s="2" customFormat="1" ht="12" customHeight="1">
      <c r="A20" s="39"/>
      <c r="B20" s="45"/>
      <c r="C20" s="39"/>
      <c r="D20" s="141" t="s">
        <v>29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263" t="s">
        <v>199</v>
      </c>
      <c r="BA20" s="263" t="s">
        <v>1</v>
      </c>
      <c r="BB20" s="263" t="s">
        <v>177</v>
      </c>
      <c r="BC20" s="263" t="s">
        <v>200</v>
      </c>
      <c r="BD20" s="263" t="s">
        <v>84</v>
      </c>
    </row>
    <row r="21" s="2" customFormat="1" ht="18" customHeight="1">
      <c r="A21" s="39"/>
      <c r="B21" s="45"/>
      <c r="C21" s="39"/>
      <c r="D21" s="39"/>
      <c r="E21" s="144" t="s">
        <v>30</v>
      </c>
      <c r="F21" s="39"/>
      <c r="G21" s="39"/>
      <c r="H21" s="39"/>
      <c r="I21" s="141" t="s">
        <v>26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263" t="s">
        <v>201</v>
      </c>
      <c r="BA21" s="263" t="s">
        <v>1</v>
      </c>
      <c r="BB21" s="263" t="s">
        <v>160</v>
      </c>
      <c r="BC21" s="263" t="s">
        <v>202</v>
      </c>
      <c r="BD21" s="263" t="s">
        <v>84</v>
      </c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263" t="s">
        <v>203</v>
      </c>
      <c r="BA22" s="263" t="s">
        <v>1</v>
      </c>
      <c r="BB22" s="263" t="s">
        <v>177</v>
      </c>
      <c r="BC22" s="263" t="s">
        <v>204</v>
      </c>
      <c r="BD22" s="263" t="s">
        <v>84</v>
      </c>
    </row>
    <row r="23" s="2" customFormat="1" ht="12" customHeight="1">
      <c r="A23" s="39"/>
      <c r="B23" s="45"/>
      <c r="C23" s="39"/>
      <c r="D23" s="141" t="s">
        <v>32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263" t="s">
        <v>205</v>
      </c>
      <c r="BA23" s="263" t="s">
        <v>1</v>
      </c>
      <c r="BB23" s="263" t="s">
        <v>160</v>
      </c>
      <c r="BC23" s="263" t="s">
        <v>206</v>
      </c>
      <c r="BD23" s="263" t="s">
        <v>84</v>
      </c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26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263" t="s">
        <v>207</v>
      </c>
      <c r="BA24" s="263" t="s">
        <v>1</v>
      </c>
      <c r="BB24" s="263" t="s">
        <v>177</v>
      </c>
      <c r="BC24" s="263" t="s">
        <v>208</v>
      </c>
      <c r="BD24" s="263" t="s">
        <v>84</v>
      </c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34</v>
      </c>
      <c r="E30" s="39"/>
      <c r="F30" s="39"/>
      <c r="G30" s="39"/>
      <c r="H30" s="39"/>
      <c r="I30" s="39"/>
      <c r="J30" s="152">
        <f>ROUND(J130,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36</v>
      </c>
      <c r="G32" s="39"/>
      <c r="H32" s="39"/>
      <c r="I32" s="153" t="s">
        <v>35</v>
      </c>
      <c r="J32" s="153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38</v>
      </c>
      <c r="E33" s="141" t="s">
        <v>39</v>
      </c>
      <c r="F33" s="155">
        <f>ROUND((SUM(BE130:BE493)),  2)</f>
        <v>0</v>
      </c>
      <c r="G33" s="39"/>
      <c r="H33" s="39"/>
      <c r="I33" s="156">
        <v>0.20999999999999999</v>
      </c>
      <c r="J33" s="155">
        <f>ROUND(((SUM(BE130:BE493))*I33),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40</v>
      </c>
      <c r="F34" s="155">
        <f>ROUND((SUM(BF130:BF493)),  2)</f>
        <v>0</v>
      </c>
      <c r="G34" s="39"/>
      <c r="H34" s="39"/>
      <c r="I34" s="156">
        <v>0.12</v>
      </c>
      <c r="J34" s="155">
        <f>ROUND(((SUM(BF130:BF493))*I34),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41</v>
      </c>
      <c r="F35" s="155">
        <f>ROUND((SUM(BG130:BG493)),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42</v>
      </c>
      <c r="F36" s="155">
        <f>ROUND((SUM(BH130:BH493)),  2)</f>
        <v>0</v>
      </c>
      <c r="G36" s="39"/>
      <c r="H36" s="39"/>
      <c r="I36" s="156">
        <v>0.12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43</v>
      </c>
      <c r="F37" s="155">
        <f>ROUND((SUM(BI130:BI493)),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44</v>
      </c>
      <c r="E39" s="159"/>
      <c r="F39" s="159"/>
      <c r="G39" s="160" t="s">
        <v>45</v>
      </c>
      <c r="H39" s="161" t="s">
        <v>46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47</v>
      </c>
      <c r="E50" s="165"/>
      <c r="F50" s="165"/>
      <c r="G50" s="164" t="s">
        <v>48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49</v>
      </c>
      <c r="E61" s="167"/>
      <c r="F61" s="168" t="s">
        <v>50</v>
      </c>
      <c r="G61" s="166" t="s">
        <v>49</v>
      </c>
      <c r="H61" s="167"/>
      <c r="I61" s="167"/>
      <c r="J61" s="169" t="s">
        <v>50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51</v>
      </c>
      <c r="E65" s="170"/>
      <c r="F65" s="170"/>
      <c r="G65" s="164" t="s">
        <v>52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49</v>
      </c>
      <c r="E76" s="167"/>
      <c r="F76" s="168" t="s">
        <v>50</v>
      </c>
      <c r="G76" s="166" t="s">
        <v>49</v>
      </c>
      <c r="H76" s="167"/>
      <c r="I76" s="167"/>
      <c r="J76" s="169" t="s">
        <v>50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112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Tovačov, sídliště Zvolenov - revitalizace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110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>IO-100.1 - Komunikace a zpevněné plochy - uznatelné náklady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16. 5. 2023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29</v>
      </c>
      <c r="J91" s="37" t="str">
        <f>E21</f>
        <v>Ing. Petr Halouzka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27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113</v>
      </c>
      <c r="D94" s="177"/>
      <c r="E94" s="177"/>
      <c r="F94" s="177"/>
      <c r="G94" s="177"/>
      <c r="H94" s="177"/>
      <c r="I94" s="177"/>
      <c r="J94" s="178" t="s">
        <v>114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115</v>
      </c>
      <c r="D96" s="41"/>
      <c r="E96" s="41"/>
      <c r="F96" s="41"/>
      <c r="G96" s="41"/>
      <c r="H96" s="41"/>
      <c r="I96" s="41"/>
      <c r="J96" s="111">
        <f>J130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116</v>
      </c>
    </row>
    <row r="97" s="9" customFormat="1" ht="24.96" customHeight="1">
      <c r="A97" s="9"/>
      <c r="B97" s="180"/>
      <c r="C97" s="181"/>
      <c r="D97" s="182" t="s">
        <v>209</v>
      </c>
      <c r="E97" s="183"/>
      <c r="F97" s="183"/>
      <c r="G97" s="183"/>
      <c r="H97" s="183"/>
      <c r="I97" s="183"/>
      <c r="J97" s="184">
        <f>J131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210</v>
      </c>
      <c r="E98" s="189"/>
      <c r="F98" s="189"/>
      <c r="G98" s="189"/>
      <c r="H98" s="189"/>
      <c r="I98" s="189"/>
      <c r="J98" s="190">
        <f>J132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211</v>
      </c>
      <c r="E99" s="189"/>
      <c r="F99" s="189"/>
      <c r="G99" s="189"/>
      <c r="H99" s="189"/>
      <c r="I99" s="189"/>
      <c r="J99" s="190">
        <f>J249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212</v>
      </c>
      <c r="E100" s="189"/>
      <c r="F100" s="189"/>
      <c r="G100" s="189"/>
      <c r="H100" s="189"/>
      <c r="I100" s="189"/>
      <c r="J100" s="190">
        <f>J262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6"/>
      <c r="C101" s="187"/>
      <c r="D101" s="188" t="s">
        <v>213</v>
      </c>
      <c r="E101" s="189"/>
      <c r="F101" s="189"/>
      <c r="G101" s="189"/>
      <c r="H101" s="189"/>
      <c r="I101" s="189"/>
      <c r="J101" s="190">
        <f>J328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6"/>
      <c r="C102" s="187"/>
      <c r="D102" s="188" t="s">
        <v>214</v>
      </c>
      <c r="E102" s="189"/>
      <c r="F102" s="189"/>
      <c r="G102" s="189"/>
      <c r="H102" s="189"/>
      <c r="I102" s="189"/>
      <c r="J102" s="190">
        <f>J331</f>
        <v>0</v>
      </c>
      <c r="K102" s="187"/>
      <c r="L102" s="19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6"/>
      <c r="C103" s="187"/>
      <c r="D103" s="188" t="s">
        <v>215</v>
      </c>
      <c r="E103" s="189"/>
      <c r="F103" s="189"/>
      <c r="G103" s="189"/>
      <c r="H103" s="189"/>
      <c r="I103" s="189"/>
      <c r="J103" s="190">
        <f>J396</f>
        <v>0</v>
      </c>
      <c r="K103" s="187"/>
      <c r="L103" s="19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6"/>
      <c r="C104" s="187"/>
      <c r="D104" s="188" t="s">
        <v>216</v>
      </c>
      <c r="E104" s="189"/>
      <c r="F104" s="189"/>
      <c r="G104" s="189"/>
      <c r="H104" s="189"/>
      <c r="I104" s="189"/>
      <c r="J104" s="190">
        <f>J432</f>
        <v>0</v>
      </c>
      <c r="K104" s="187"/>
      <c r="L104" s="19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80"/>
      <c r="C105" s="181"/>
      <c r="D105" s="182" t="s">
        <v>111</v>
      </c>
      <c r="E105" s="183"/>
      <c r="F105" s="183"/>
      <c r="G105" s="183"/>
      <c r="H105" s="183"/>
      <c r="I105" s="183"/>
      <c r="J105" s="184">
        <f>J441</f>
        <v>0</v>
      </c>
      <c r="K105" s="181"/>
      <c r="L105" s="185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86"/>
      <c r="C106" s="187"/>
      <c r="D106" s="188" t="s">
        <v>217</v>
      </c>
      <c r="E106" s="189"/>
      <c r="F106" s="189"/>
      <c r="G106" s="189"/>
      <c r="H106" s="189"/>
      <c r="I106" s="189"/>
      <c r="J106" s="190">
        <f>J442</f>
        <v>0</v>
      </c>
      <c r="K106" s="187"/>
      <c r="L106" s="19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86"/>
      <c r="C107" s="187"/>
      <c r="D107" s="188" t="s">
        <v>218</v>
      </c>
      <c r="E107" s="189"/>
      <c r="F107" s="189"/>
      <c r="G107" s="189"/>
      <c r="H107" s="189"/>
      <c r="I107" s="189"/>
      <c r="J107" s="190">
        <f>J455</f>
        <v>0</v>
      </c>
      <c r="K107" s="187"/>
      <c r="L107" s="19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6"/>
      <c r="C108" s="187"/>
      <c r="D108" s="188" t="s">
        <v>219</v>
      </c>
      <c r="E108" s="189"/>
      <c r="F108" s="189"/>
      <c r="G108" s="189"/>
      <c r="H108" s="189"/>
      <c r="I108" s="189"/>
      <c r="J108" s="190">
        <f>J463</f>
        <v>0</v>
      </c>
      <c r="K108" s="187"/>
      <c r="L108" s="19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86"/>
      <c r="C109" s="187"/>
      <c r="D109" s="188" t="s">
        <v>220</v>
      </c>
      <c r="E109" s="189"/>
      <c r="F109" s="189"/>
      <c r="G109" s="189"/>
      <c r="H109" s="189"/>
      <c r="I109" s="189"/>
      <c r="J109" s="190">
        <f>J471</f>
        <v>0</v>
      </c>
      <c r="K109" s="187"/>
      <c r="L109" s="19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86"/>
      <c r="C110" s="187"/>
      <c r="D110" s="188" t="s">
        <v>221</v>
      </c>
      <c r="E110" s="189"/>
      <c r="F110" s="189"/>
      <c r="G110" s="189"/>
      <c r="H110" s="189"/>
      <c r="I110" s="189"/>
      <c r="J110" s="190">
        <f>J488</f>
        <v>0</v>
      </c>
      <c r="K110" s="187"/>
      <c r="L110" s="19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118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75" t="str">
        <f>E7</f>
        <v>Tovačov, sídliště Zvolenov - revitalizace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110</v>
      </c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30" customHeight="1">
      <c r="A122" s="39"/>
      <c r="B122" s="40"/>
      <c r="C122" s="41"/>
      <c r="D122" s="41"/>
      <c r="E122" s="77" t="str">
        <f>E9</f>
        <v>IO-100.1 - Komunikace a zpevněné plochy - uznatelné náklady</v>
      </c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6.96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2" customHeight="1">
      <c r="A124" s="39"/>
      <c r="B124" s="40"/>
      <c r="C124" s="33" t="s">
        <v>20</v>
      </c>
      <c r="D124" s="41"/>
      <c r="E124" s="41"/>
      <c r="F124" s="28" t="str">
        <f>F12</f>
        <v xml:space="preserve"> </v>
      </c>
      <c r="G124" s="41"/>
      <c r="H124" s="41"/>
      <c r="I124" s="33" t="s">
        <v>22</v>
      </c>
      <c r="J124" s="80" t="str">
        <f>IF(J12="","",J12)</f>
        <v>16. 5. 2023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6.96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5.15" customHeight="1">
      <c r="A126" s="39"/>
      <c r="B126" s="40"/>
      <c r="C126" s="33" t="s">
        <v>24</v>
      </c>
      <c r="D126" s="41"/>
      <c r="E126" s="41"/>
      <c r="F126" s="28" t="str">
        <f>E15</f>
        <v xml:space="preserve"> </v>
      </c>
      <c r="G126" s="41"/>
      <c r="H126" s="41"/>
      <c r="I126" s="33" t="s">
        <v>29</v>
      </c>
      <c r="J126" s="37" t="str">
        <f>E21</f>
        <v>Ing. Petr Halouzka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27</v>
      </c>
      <c r="D127" s="41"/>
      <c r="E127" s="41"/>
      <c r="F127" s="28" t="str">
        <f>IF(E18="","",E18)</f>
        <v>Vyplň údaj</v>
      </c>
      <c r="G127" s="41"/>
      <c r="H127" s="41"/>
      <c r="I127" s="33" t="s">
        <v>32</v>
      </c>
      <c r="J127" s="37" t="str">
        <f>E24</f>
        <v xml:space="preserve"> 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0.32" customHeight="1">
      <c r="A128" s="39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11" customFormat="1" ht="29.28" customHeight="1">
      <c r="A129" s="192"/>
      <c r="B129" s="193"/>
      <c r="C129" s="194" t="s">
        <v>119</v>
      </c>
      <c r="D129" s="195" t="s">
        <v>59</v>
      </c>
      <c r="E129" s="195" t="s">
        <v>55</v>
      </c>
      <c r="F129" s="195" t="s">
        <v>56</v>
      </c>
      <c r="G129" s="195" t="s">
        <v>120</v>
      </c>
      <c r="H129" s="195" t="s">
        <v>121</v>
      </c>
      <c r="I129" s="195" t="s">
        <v>122</v>
      </c>
      <c r="J129" s="195" t="s">
        <v>114</v>
      </c>
      <c r="K129" s="196" t="s">
        <v>123</v>
      </c>
      <c r="L129" s="197"/>
      <c r="M129" s="101" t="s">
        <v>1</v>
      </c>
      <c r="N129" s="102" t="s">
        <v>38</v>
      </c>
      <c r="O129" s="102" t="s">
        <v>124</v>
      </c>
      <c r="P129" s="102" t="s">
        <v>125</v>
      </c>
      <c r="Q129" s="102" t="s">
        <v>126</v>
      </c>
      <c r="R129" s="102" t="s">
        <v>127</v>
      </c>
      <c r="S129" s="102" t="s">
        <v>128</v>
      </c>
      <c r="T129" s="103" t="s">
        <v>129</v>
      </c>
      <c r="U129" s="192"/>
      <c r="V129" s="192"/>
      <c r="W129" s="192"/>
      <c r="X129" s="192"/>
      <c r="Y129" s="192"/>
      <c r="Z129" s="192"/>
      <c r="AA129" s="192"/>
      <c r="AB129" s="192"/>
      <c r="AC129" s="192"/>
      <c r="AD129" s="192"/>
      <c r="AE129" s="192"/>
    </row>
    <row r="130" s="2" customFormat="1" ht="22.8" customHeight="1">
      <c r="A130" s="39"/>
      <c r="B130" s="40"/>
      <c r="C130" s="108" t="s">
        <v>130</v>
      </c>
      <c r="D130" s="41"/>
      <c r="E130" s="41"/>
      <c r="F130" s="41"/>
      <c r="G130" s="41"/>
      <c r="H130" s="41"/>
      <c r="I130" s="41"/>
      <c r="J130" s="198">
        <f>BK130</f>
        <v>0</v>
      </c>
      <c r="K130" s="41"/>
      <c r="L130" s="45"/>
      <c r="M130" s="104"/>
      <c r="N130" s="199"/>
      <c r="O130" s="105"/>
      <c r="P130" s="200">
        <f>P131+P441</f>
        <v>0</v>
      </c>
      <c r="Q130" s="105"/>
      <c r="R130" s="200">
        <f>R131+R441</f>
        <v>798.04777404999993</v>
      </c>
      <c r="S130" s="105"/>
      <c r="T130" s="201">
        <f>T131+T441</f>
        <v>4423.3314650000011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73</v>
      </c>
      <c r="AU130" s="18" t="s">
        <v>116</v>
      </c>
      <c r="BK130" s="202">
        <f>BK131+BK441</f>
        <v>0</v>
      </c>
    </row>
    <row r="131" s="12" customFormat="1" ht="25.92" customHeight="1">
      <c r="A131" s="12"/>
      <c r="B131" s="203"/>
      <c r="C131" s="204"/>
      <c r="D131" s="205" t="s">
        <v>73</v>
      </c>
      <c r="E131" s="206" t="s">
        <v>222</v>
      </c>
      <c r="F131" s="206" t="s">
        <v>223</v>
      </c>
      <c r="G131" s="204"/>
      <c r="H131" s="204"/>
      <c r="I131" s="207"/>
      <c r="J131" s="208">
        <f>BK131</f>
        <v>0</v>
      </c>
      <c r="K131" s="204"/>
      <c r="L131" s="209"/>
      <c r="M131" s="210"/>
      <c r="N131" s="211"/>
      <c r="O131" s="211"/>
      <c r="P131" s="212">
        <f>P132+P249+P262+P328+P331+P396+P432</f>
        <v>0</v>
      </c>
      <c r="Q131" s="211"/>
      <c r="R131" s="212">
        <f>R132+R249+R262+R328+R331+R396+R432</f>
        <v>798.04777404999993</v>
      </c>
      <c r="S131" s="211"/>
      <c r="T131" s="213">
        <f>T132+T249+T262+T328+T331+T396+T432</f>
        <v>4423.3314650000011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14" t="s">
        <v>82</v>
      </c>
      <c r="AT131" s="215" t="s">
        <v>73</v>
      </c>
      <c r="AU131" s="215" t="s">
        <v>74</v>
      </c>
      <c r="AY131" s="214" t="s">
        <v>132</v>
      </c>
      <c r="BK131" s="216">
        <f>BK132+BK249+BK262+BK328+BK331+BK396+BK432</f>
        <v>0</v>
      </c>
    </row>
    <row r="132" s="12" customFormat="1" ht="22.8" customHeight="1">
      <c r="A132" s="12"/>
      <c r="B132" s="203"/>
      <c r="C132" s="204"/>
      <c r="D132" s="205" t="s">
        <v>73</v>
      </c>
      <c r="E132" s="217" t="s">
        <v>82</v>
      </c>
      <c r="F132" s="217" t="s">
        <v>224</v>
      </c>
      <c r="G132" s="204"/>
      <c r="H132" s="204"/>
      <c r="I132" s="207"/>
      <c r="J132" s="218">
        <f>BK132</f>
        <v>0</v>
      </c>
      <c r="K132" s="204"/>
      <c r="L132" s="209"/>
      <c r="M132" s="210"/>
      <c r="N132" s="211"/>
      <c r="O132" s="211"/>
      <c r="P132" s="212">
        <f>SUM(P133:P248)</f>
        <v>0</v>
      </c>
      <c r="Q132" s="211"/>
      <c r="R132" s="212">
        <f>SUM(R133:R248)</f>
        <v>0.0017639999999999999</v>
      </c>
      <c r="S132" s="211"/>
      <c r="T132" s="213">
        <f>SUM(T133:T248)</f>
        <v>4258.5794650000007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14" t="s">
        <v>82</v>
      </c>
      <c r="AT132" s="215" t="s">
        <v>73</v>
      </c>
      <c r="AU132" s="215" t="s">
        <v>82</v>
      </c>
      <c r="AY132" s="214" t="s">
        <v>132</v>
      </c>
      <c r="BK132" s="216">
        <f>SUM(BK133:BK248)</f>
        <v>0</v>
      </c>
    </row>
    <row r="133" s="2" customFormat="1" ht="33" customHeight="1">
      <c r="A133" s="39"/>
      <c r="B133" s="40"/>
      <c r="C133" s="219" t="s">
        <v>82</v>
      </c>
      <c r="D133" s="219" t="s">
        <v>135</v>
      </c>
      <c r="E133" s="220" t="s">
        <v>225</v>
      </c>
      <c r="F133" s="221" t="s">
        <v>226</v>
      </c>
      <c r="G133" s="222" t="s">
        <v>160</v>
      </c>
      <c r="H133" s="223">
        <v>452.69999999999999</v>
      </c>
      <c r="I133" s="224"/>
      <c r="J133" s="225">
        <f>ROUND(I133*H133,2)</f>
        <v>0</v>
      </c>
      <c r="K133" s="221" t="s">
        <v>139</v>
      </c>
      <c r="L133" s="45"/>
      <c r="M133" s="226" t="s">
        <v>1</v>
      </c>
      <c r="N133" s="227" t="s">
        <v>39</v>
      </c>
      <c r="O133" s="92"/>
      <c r="P133" s="228">
        <f>O133*H133</f>
        <v>0</v>
      </c>
      <c r="Q133" s="228">
        <v>0</v>
      </c>
      <c r="R133" s="228">
        <f>Q133*H133</f>
        <v>0</v>
      </c>
      <c r="S133" s="228">
        <v>0.255</v>
      </c>
      <c r="T133" s="229">
        <f>S133*H133</f>
        <v>115.43850000000001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0" t="s">
        <v>227</v>
      </c>
      <c r="AT133" s="230" t="s">
        <v>135</v>
      </c>
      <c r="AU133" s="230" t="s">
        <v>84</v>
      </c>
      <c r="AY133" s="18" t="s">
        <v>132</v>
      </c>
      <c r="BE133" s="231">
        <f>IF(N133="základní",J133,0)</f>
        <v>0</v>
      </c>
      <c r="BF133" s="231">
        <f>IF(N133="snížená",J133,0)</f>
        <v>0</v>
      </c>
      <c r="BG133" s="231">
        <f>IF(N133="zákl. přenesená",J133,0)</f>
        <v>0</v>
      </c>
      <c r="BH133" s="231">
        <f>IF(N133="sníž. přenesená",J133,0)</f>
        <v>0</v>
      </c>
      <c r="BI133" s="231">
        <f>IF(N133="nulová",J133,0)</f>
        <v>0</v>
      </c>
      <c r="BJ133" s="18" t="s">
        <v>82</v>
      </c>
      <c r="BK133" s="231">
        <f>ROUND(I133*H133,2)</f>
        <v>0</v>
      </c>
      <c r="BL133" s="18" t="s">
        <v>227</v>
      </c>
      <c r="BM133" s="230" t="s">
        <v>228</v>
      </c>
    </row>
    <row r="134" s="2" customFormat="1">
      <c r="A134" s="39"/>
      <c r="B134" s="40"/>
      <c r="C134" s="41"/>
      <c r="D134" s="232" t="s">
        <v>142</v>
      </c>
      <c r="E134" s="41"/>
      <c r="F134" s="233" t="s">
        <v>229</v>
      </c>
      <c r="G134" s="41"/>
      <c r="H134" s="41"/>
      <c r="I134" s="234"/>
      <c r="J134" s="41"/>
      <c r="K134" s="41"/>
      <c r="L134" s="45"/>
      <c r="M134" s="235"/>
      <c r="N134" s="236"/>
      <c r="O134" s="92"/>
      <c r="P134" s="92"/>
      <c r="Q134" s="92"/>
      <c r="R134" s="92"/>
      <c r="S134" s="92"/>
      <c r="T134" s="93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142</v>
      </c>
      <c r="AU134" s="18" t="s">
        <v>84</v>
      </c>
    </row>
    <row r="135" s="2" customFormat="1">
      <c r="A135" s="39"/>
      <c r="B135" s="40"/>
      <c r="C135" s="41"/>
      <c r="D135" s="237" t="s">
        <v>143</v>
      </c>
      <c r="E135" s="41"/>
      <c r="F135" s="238" t="s">
        <v>230</v>
      </c>
      <c r="G135" s="41"/>
      <c r="H135" s="41"/>
      <c r="I135" s="234"/>
      <c r="J135" s="41"/>
      <c r="K135" s="41"/>
      <c r="L135" s="45"/>
      <c r="M135" s="235"/>
      <c r="N135" s="236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143</v>
      </c>
      <c r="AU135" s="18" t="s">
        <v>84</v>
      </c>
    </row>
    <row r="136" s="13" customFormat="1">
      <c r="A136" s="13"/>
      <c r="B136" s="239"/>
      <c r="C136" s="240"/>
      <c r="D136" s="232" t="s">
        <v>145</v>
      </c>
      <c r="E136" s="241" t="s">
        <v>1</v>
      </c>
      <c r="F136" s="242" t="s">
        <v>231</v>
      </c>
      <c r="G136" s="240"/>
      <c r="H136" s="241" t="s">
        <v>1</v>
      </c>
      <c r="I136" s="243"/>
      <c r="J136" s="240"/>
      <c r="K136" s="240"/>
      <c r="L136" s="244"/>
      <c r="M136" s="245"/>
      <c r="N136" s="246"/>
      <c r="O136" s="246"/>
      <c r="P136" s="246"/>
      <c r="Q136" s="246"/>
      <c r="R136" s="246"/>
      <c r="S136" s="246"/>
      <c r="T136" s="247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8" t="s">
        <v>145</v>
      </c>
      <c r="AU136" s="248" t="s">
        <v>84</v>
      </c>
      <c r="AV136" s="13" t="s">
        <v>82</v>
      </c>
      <c r="AW136" s="13" t="s">
        <v>31</v>
      </c>
      <c r="AX136" s="13" t="s">
        <v>74</v>
      </c>
      <c r="AY136" s="248" t="s">
        <v>132</v>
      </c>
    </row>
    <row r="137" s="14" customFormat="1">
      <c r="A137" s="14"/>
      <c r="B137" s="249"/>
      <c r="C137" s="250"/>
      <c r="D137" s="232" t="s">
        <v>145</v>
      </c>
      <c r="E137" s="251" t="s">
        <v>166</v>
      </c>
      <c r="F137" s="252" t="s">
        <v>167</v>
      </c>
      <c r="G137" s="250"/>
      <c r="H137" s="253">
        <v>452.69999999999999</v>
      </c>
      <c r="I137" s="254"/>
      <c r="J137" s="250"/>
      <c r="K137" s="250"/>
      <c r="L137" s="255"/>
      <c r="M137" s="256"/>
      <c r="N137" s="257"/>
      <c r="O137" s="257"/>
      <c r="P137" s="257"/>
      <c r="Q137" s="257"/>
      <c r="R137" s="257"/>
      <c r="S137" s="257"/>
      <c r="T137" s="258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9" t="s">
        <v>145</v>
      </c>
      <c r="AU137" s="259" t="s">
        <v>84</v>
      </c>
      <c r="AV137" s="14" t="s">
        <v>84</v>
      </c>
      <c r="AW137" s="14" t="s">
        <v>31</v>
      </c>
      <c r="AX137" s="14" t="s">
        <v>82</v>
      </c>
      <c r="AY137" s="259" t="s">
        <v>132</v>
      </c>
    </row>
    <row r="138" s="2" customFormat="1" ht="33" customHeight="1">
      <c r="A138" s="39"/>
      <c r="B138" s="40"/>
      <c r="C138" s="219" t="s">
        <v>84</v>
      </c>
      <c r="D138" s="219" t="s">
        <v>135</v>
      </c>
      <c r="E138" s="220" t="s">
        <v>232</v>
      </c>
      <c r="F138" s="221" t="s">
        <v>233</v>
      </c>
      <c r="G138" s="222" t="s">
        <v>160</v>
      </c>
      <c r="H138" s="223">
        <v>35.200000000000003</v>
      </c>
      <c r="I138" s="224"/>
      <c r="J138" s="225">
        <f>ROUND(I138*H138,2)</f>
        <v>0</v>
      </c>
      <c r="K138" s="221" t="s">
        <v>139</v>
      </c>
      <c r="L138" s="45"/>
      <c r="M138" s="226" t="s">
        <v>1</v>
      </c>
      <c r="N138" s="227" t="s">
        <v>39</v>
      </c>
      <c r="O138" s="92"/>
      <c r="P138" s="228">
        <f>O138*H138</f>
        <v>0</v>
      </c>
      <c r="Q138" s="228">
        <v>0</v>
      </c>
      <c r="R138" s="228">
        <f>Q138*H138</f>
        <v>0</v>
      </c>
      <c r="S138" s="228">
        <v>0.26000000000000001</v>
      </c>
      <c r="T138" s="229">
        <f>S138*H138</f>
        <v>9.152000000000001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30" t="s">
        <v>227</v>
      </c>
      <c r="AT138" s="230" t="s">
        <v>135</v>
      </c>
      <c r="AU138" s="230" t="s">
        <v>84</v>
      </c>
      <c r="AY138" s="18" t="s">
        <v>132</v>
      </c>
      <c r="BE138" s="231">
        <f>IF(N138="základní",J138,0)</f>
        <v>0</v>
      </c>
      <c r="BF138" s="231">
        <f>IF(N138="snížená",J138,0)</f>
        <v>0</v>
      </c>
      <c r="BG138" s="231">
        <f>IF(N138="zákl. přenesená",J138,0)</f>
        <v>0</v>
      </c>
      <c r="BH138" s="231">
        <f>IF(N138="sníž. přenesená",J138,0)</f>
        <v>0</v>
      </c>
      <c r="BI138" s="231">
        <f>IF(N138="nulová",J138,0)</f>
        <v>0</v>
      </c>
      <c r="BJ138" s="18" t="s">
        <v>82</v>
      </c>
      <c r="BK138" s="231">
        <f>ROUND(I138*H138,2)</f>
        <v>0</v>
      </c>
      <c r="BL138" s="18" t="s">
        <v>227</v>
      </c>
      <c r="BM138" s="230" t="s">
        <v>234</v>
      </c>
    </row>
    <row r="139" s="2" customFormat="1">
      <c r="A139" s="39"/>
      <c r="B139" s="40"/>
      <c r="C139" s="41"/>
      <c r="D139" s="232" t="s">
        <v>142</v>
      </c>
      <c r="E139" s="41"/>
      <c r="F139" s="233" t="s">
        <v>235</v>
      </c>
      <c r="G139" s="41"/>
      <c r="H139" s="41"/>
      <c r="I139" s="234"/>
      <c r="J139" s="41"/>
      <c r="K139" s="41"/>
      <c r="L139" s="45"/>
      <c r="M139" s="235"/>
      <c r="N139" s="236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142</v>
      </c>
      <c r="AU139" s="18" t="s">
        <v>84</v>
      </c>
    </row>
    <row r="140" s="2" customFormat="1">
      <c r="A140" s="39"/>
      <c r="B140" s="40"/>
      <c r="C140" s="41"/>
      <c r="D140" s="237" t="s">
        <v>143</v>
      </c>
      <c r="E140" s="41"/>
      <c r="F140" s="238" t="s">
        <v>236</v>
      </c>
      <c r="G140" s="41"/>
      <c r="H140" s="41"/>
      <c r="I140" s="234"/>
      <c r="J140" s="41"/>
      <c r="K140" s="41"/>
      <c r="L140" s="45"/>
      <c r="M140" s="235"/>
      <c r="N140" s="236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143</v>
      </c>
      <c r="AU140" s="18" t="s">
        <v>84</v>
      </c>
    </row>
    <row r="141" s="13" customFormat="1">
      <c r="A141" s="13"/>
      <c r="B141" s="239"/>
      <c r="C141" s="240"/>
      <c r="D141" s="232" t="s">
        <v>145</v>
      </c>
      <c r="E141" s="241" t="s">
        <v>1</v>
      </c>
      <c r="F141" s="242" t="s">
        <v>231</v>
      </c>
      <c r="G141" s="240"/>
      <c r="H141" s="241" t="s">
        <v>1</v>
      </c>
      <c r="I141" s="243"/>
      <c r="J141" s="240"/>
      <c r="K141" s="240"/>
      <c r="L141" s="244"/>
      <c r="M141" s="245"/>
      <c r="N141" s="246"/>
      <c r="O141" s="246"/>
      <c r="P141" s="246"/>
      <c r="Q141" s="246"/>
      <c r="R141" s="246"/>
      <c r="S141" s="246"/>
      <c r="T141" s="247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8" t="s">
        <v>145</v>
      </c>
      <c r="AU141" s="248" t="s">
        <v>84</v>
      </c>
      <c r="AV141" s="13" t="s">
        <v>82</v>
      </c>
      <c r="AW141" s="13" t="s">
        <v>31</v>
      </c>
      <c r="AX141" s="13" t="s">
        <v>74</v>
      </c>
      <c r="AY141" s="248" t="s">
        <v>132</v>
      </c>
    </row>
    <row r="142" s="14" customFormat="1">
      <c r="A142" s="14"/>
      <c r="B142" s="249"/>
      <c r="C142" s="250"/>
      <c r="D142" s="232" t="s">
        <v>145</v>
      </c>
      <c r="E142" s="251" t="s">
        <v>168</v>
      </c>
      <c r="F142" s="252" t="s">
        <v>169</v>
      </c>
      <c r="G142" s="250"/>
      <c r="H142" s="253">
        <v>35.200000000000003</v>
      </c>
      <c r="I142" s="254"/>
      <c r="J142" s="250"/>
      <c r="K142" s="250"/>
      <c r="L142" s="255"/>
      <c r="M142" s="256"/>
      <c r="N142" s="257"/>
      <c r="O142" s="257"/>
      <c r="P142" s="257"/>
      <c r="Q142" s="257"/>
      <c r="R142" s="257"/>
      <c r="S142" s="257"/>
      <c r="T142" s="258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9" t="s">
        <v>145</v>
      </c>
      <c r="AU142" s="259" t="s">
        <v>84</v>
      </c>
      <c r="AV142" s="14" t="s">
        <v>84</v>
      </c>
      <c r="AW142" s="14" t="s">
        <v>31</v>
      </c>
      <c r="AX142" s="14" t="s">
        <v>82</v>
      </c>
      <c r="AY142" s="259" t="s">
        <v>132</v>
      </c>
    </row>
    <row r="143" s="2" customFormat="1" ht="24.15" customHeight="1">
      <c r="A143" s="39"/>
      <c r="B143" s="40"/>
      <c r="C143" s="219" t="s">
        <v>153</v>
      </c>
      <c r="D143" s="219" t="s">
        <v>135</v>
      </c>
      <c r="E143" s="220" t="s">
        <v>237</v>
      </c>
      <c r="F143" s="221" t="s">
        <v>238</v>
      </c>
      <c r="G143" s="222" t="s">
        <v>160</v>
      </c>
      <c r="H143" s="223">
        <v>905.39999999999998</v>
      </c>
      <c r="I143" s="224"/>
      <c r="J143" s="225">
        <f>ROUND(I143*H143,2)</f>
        <v>0</v>
      </c>
      <c r="K143" s="221" t="s">
        <v>139</v>
      </c>
      <c r="L143" s="45"/>
      <c r="M143" s="226" t="s">
        <v>1</v>
      </c>
      <c r="N143" s="227" t="s">
        <v>39</v>
      </c>
      <c r="O143" s="92"/>
      <c r="P143" s="228">
        <f>O143*H143</f>
        <v>0</v>
      </c>
      <c r="Q143" s="228">
        <v>0</v>
      </c>
      <c r="R143" s="228">
        <f>Q143*H143</f>
        <v>0</v>
      </c>
      <c r="S143" s="228">
        <v>0.28999999999999998</v>
      </c>
      <c r="T143" s="229">
        <f>S143*H143</f>
        <v>262.56599999999997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30" t="s">
        <v>227</v>
      </c>
      <c r="AT143" s="230" t="s">
        <v>135</v>
      </c>
      <c r="AU143" s="230" t="s">
        <v>84</v>
      </c>
      <c r="AY143" s="18" t="s">
        <v>132</v>
      </c>
      <c r="BE143" s="231">
        <f>IF(N143="základní",J143,0)</f>
        <v>0</v>
      </c>
      <c r="BF143" s="231">
        <f>IF(N143="snížená",J143,0)</f>
        <v>0</v>
      </c>
      <c r="BG143" s="231">
        <f>IF(N143="zákl. přenesená",J143,0)</f>
        <v>0</v>
      </c>
      <c r="BH143" s="231">
        <f>IF(N143="sníž. přenesená",J143,0)</f>
        <v>0</v>
      </c>
      <c r="BI143" s="231">
        <f>IF(N143="nulová",J143,0)</f>
        <v>0</v>
      </c>
      <c r="BJ143" s="18" t="s">
        <v>82</v>
      </c>
      <c r="BK143" s="231">
        <f>ROUND(I143*H143,2)</f>
        <v>0</v>
      </c>
      <c r="BL143" s="18" t="s">
        <v>227</v>
      </c>
      <c r="BM143" s="230" t="s">
        <v>239</v>
      </c>
    </row>
    <row r="144" s="2" customFormat="1">
      <c r="A144" s="39"/>
      <c r="B144" s="40"/>
      <c r="C144" s="41"/>
      <c r="D144" s="232" t="s">
        <v>142</v>
      </c>
      <c r="E144" s="41"/>
      <c r="F144" s="233" t="s">
        <v>240</v>
      </c>
      <c r="G144" s="41"/>
      <c r="H144" s="41"/>
      <c r="I144" s="234"/>
      <c r="J144" s="41"/>
      <c r="K144" s="41"/>
      <c r="L144" s="45"/>
      <c r="M144" s="235"/>
      <c r="N144" s="236"/>
      <c r="O144" s="92"/>
      <c r="P144" s="92"/>
      <c r="Q144" s="92"/>
      <c r="R144" s="92"/>
      <c r="S144" s="92"/>
      <c r="T144" s="93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T144" s="18" t="s">
        <v>142</v>
      </c>
      <c r="AU144" s="18" t="s">
        <v>84</v>
      </c>
    </row>
    <row r="145" s="2" customFormat="1">
      <c r="A145" s="39"/>
      <c r="B145" s="40"/>
      <c r="C145" s="41"/>
      <c r="D145" s="237" t="s">
        <v>143</v>
      </c>
      <c r="E145" s="41"/>
      <c r="F145" s="238" t="s">
        <v>241</v>
      </c>
      <c r="G145" s="41"/>
      <c r="H145" s="41"/>
      <c r="I145" s="234"/>
      <c r="J145" s="41"/>
      <c r="K145" s="41"/>
      <c r="L145" s="45"/>
      <c r="M145" s="235"/>
      <c r="N145" s="236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143</v>
      </c>
      <c r="AU145" s="18" t="s">
        <v>84</v>
      </c>
    </row>
    <row r="146" s="14" customFormat="1">
      <c r="A146" s="14"/>
      <c r="B146" s="249"/>
      <c r="C146" s="250"/>
      <c r="D146" s="232" t="s">
        <v>145</v>
      </c>
      <c r="E146" s="251" t="s">
        <v>173</v>
      </c>
      <c r="F146" s="252" t="s">
        <v>242</v>
      </c>
      <c r="G146" s="250"/>
      <c r="H146" s="253">
        <v>905.39999999999998</v>
      </c>
      <c r="I146" s="254"/>
      <c r="J146" s="250"/>
      <c r="K146" s="250"/>
      <c r="L146" s="255"/>
      <c r="M146" s="256"/>
      <c r="N146" s="257"/>
      <c r="O146" s="257"/>
      <c r="P146" s="257"/>
      <c r="Q146" s="257"/>
      <c r="R146" s="257"/>
      <c r="S146" s="257"/>
      <c r="T146" s="258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9" t="s">
        <v>145</v>
      </c>
      <c r="AU146" s="259" t="s">
        <v>84</v>
      </c>
      <c r="AV146" s="14" t="s">
        <v>84</v>
      </c>
      <c r="AW146" s="14" t="s">
        <v>31</v>
      </c>
      <c r="AX146" s="14" t="s">
        <v>82</v>
      </c>
      <c r="AY146" s="259" t="s">
        <v>132</v>
      </c>
    </row>
    <row r="147" s="2" customFormat="1" ht="24.15" customHeight="1">
      <c r="A147" s="39"/>
      <c r="B147" s="40"/>
      <c r="C147" s="219" t="s">
        <v>227</v>
      </c>
      <c r="D147" s="219" t="s">
        <v>135</v>
      </c>
      <c r="E147" s="220" t="s">
        <v>243</v>
      </c>
      <c r="F147" s="221" t="s">
        <v>244</v>
      </c>
      <c r="G147" s="222" t="s">
        <v>160</v>
      </c>
      <c r="H147" s="223">
        <v>4350.5110000000004</v>
      </c>
      <c r="I147" s="224"/>
      <c r="J147" s="225">
        <f>ROUND(I147*H147,2)</f>
        <v>0</v>
      </c>
      <c r="K147" s="221" t="s">
        <v>139</v>
      </c>
      <c r="L147" s="45"/>
      <c r="M147" s="226" t="s">
        <v>1</v>
      </c>
      <c r="N147" s="227" t="s">
        <v>39</v>
      </c>
      <c r="O147" s="92"/>
      <c r="P147" s="228">
        <f>O147*H147</f>
        <v>0</v>
      </c>
      <c r="Q147" s="228">
        <v>0</v>
      </c>
      <c r="R147" s="228">
        <f>Q147*H147</f>
        <v>0</v>
      </c>
      <c r="S147" s="228">
        <v>0.44</v>
      </c>
      <c r="T147" s="229">
        <f>S147*H147</f>
        <v>1914.2248400000001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30" t="s">
        <v>227</v>
      </c>
      <c r="AT147" s="230" t="s">
        <v>135</v>
      </c>
      <c r="AU147" s="230" t="s">
        <v>84</v>
      </c>
      <c r="AY147" s="18" t="s">
        <v>132</v>
      </c>
      <c r="BE147" s="231">
        <f>IF(N147="základní",J147,0)</f>
        <v>0</v>
      </c>
      <c r="BF147" s="231">
        <f>IF(N147="snížená",J147,0)</f>
        <v>0</v>
      </c>
      <c r="BG147" s="231">
        <f>IF(N147="zákl. přenesená",J147,0)</f>
        <v>0</v>
      </c>
      <c r="BH147" s="231">
        <f>IF(N147="sníž. přenesená",J147,0)</f>
        <v>0</v>
      </c>
      <c r="BI147" s="231">
        <f>IF(N147="nulová",J147,0)</f>
        <v>0</v>
      </c>
      <c r="BJ147" s="18" t="s">
        <v>82</v>
      </c>
      <c r="BK147" s="231">
        <f>ROUND(I147*H147,2)</f>
        <v>0</v>
      </c>
      <c r="BL147" s="18" t="s">
        <v>227</v>
      </c>
      <c r="BM147" s="230" t="s">
        <v>245</v>
      </c>
    </row>
    <row r="148" s="2" customFormat="1">
      <c r="A148" s="39"/>
      <c r="B148" s="40"/>
      <c r="C148" s="41"/>
      <c r="D148" s="232" t="s">
        <v>142</v>
      </c>
      <c r="E148" s="41"/>
      <c r="F148" s="233" t="s">
        <v>246</v>
      </c>
      <c r="G148" s="41"/>
      <c r="H148" s="41"/>
      <c r="I148" s="234"/>
      <c r="J148" s="41"/>
      <c r="K148" s="41"/>
      <c r="L148" s="45"/>
      <c r="M148" s="235"/>
      <c r="N148" s="236"/>
      <c r="O148" s="92"/>
      <c r="P148" s="92"/>
      <c r="Q148" s="92"/>
      <c r="R148" s="92"/>
      <c r="S148" s="92"/>
      <c r="T148" s="93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142</v>
      </c>
      <c r="AU148" s="18" t="s">
        <v>84</v>
      </c>
    </row>
    <row r="149" s="2" customFormat="1">
      <c r="A149" s="39"/>
      <c r="B149" s="40"/>
      <c r="C149" s="41"/>
      <c r="D149" s="237" t="s">
        <v>143</v>
      </c>
      <c r="E149" s="41"/>
      <c r="F149" s="238" t="s">
        <v>247</v>
      </c>
      <c r="G149" s="41"/>
      <c r="H149" s="41"/>
      <c r="I149" s="234"/>
      <c r="J149" s="41"/>
      <c r="K149" s="41"/>
      <c r="L149" s="45"/>
      <c r="M149" s="235"/>
      <c r="N149" s="236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143</v>
      </c>
      <c r="AU149" s="18" t="s">
        <v>84</v>
      </c>
    </row>
    <row r="150" s="14" customFormat="1">
      <c r="A150" s="14"/>
      <c r="B150" s="249"/>
      <c r="C150" s="250"/>
      <c r="D150" s="232" t="s">
        <v>145</v>
      </c>
      <c r="E150" s="251" t="s">
        <v>1</v>
      </c>
      <c r="F150" s="252" t="s">
        <v>248</v>
      </c>
      <c r="G150" s="250"/>
      <c r="H150" s="253">
        <v>5503</v>
      </c>
      <c r="I150" s="254"/>
      <c r="J150" s="250"/>
      <c r="K150" s="250"/>
      <c r="L150" s="255"/>
      <c r="M150" s="256"/>
      <c r="N150" s="257"/>
      <c r="O150" s="257"/>
      <c r="P150" s="257"/>
      <c r="Q150" s="257"/>
      <c r="R150" s="257"/>
      <c r="S150" s="257"/>
      <c r="T150" s="258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9" t="s">
        <v>145</v>
      </c>
      <c r="AU150" s="259" t="s">
        <v>84</v>
      </c>
      <c r="AV150" s="14" t="s">
        <v>84</v>
      </c>
      <c r="AW150" s="14" t="s">
        <v>31</v>
      </c>
      <c r="AX150" s="14" t="s">
        <v>74</v>
      </c>
      <c r="AY150" s="259" t="s">
        <v>132</v>
      </c>
    </row>
    <row r="151" s="14" customFormat="1">
      <c r="A151" s="14"/>
      <c r="B151" s="249"/>
      <c r="C151" s="250"/>
      <c r="D151" s="232" t="s">
        <v>145</v>
      </c>
      <c r="E151" s="251" t="s">
        <v>1</v>
      </c>
      <c r="F151" s="252" t="s">
        <v>249</v>
      </c>
      <c r="G151" s="250"/>
      <c r="H151" s="253">
        <v>-1222.8889999999999</v>
      </c>
      <c r="I151" s="254"/>
      <c r="J151" s="250"/>
      <c r="K151" s="250"/>
      <c r="L151" s="255"/>
      <c r="M151" s="256"/>
      <c r="N151" s="257"/>
      <c r="O151" s="257"/>
      <c r="P151" s="257"/>
      <c r="Q151" s="257"/>
      <c r="R151" s="257"/>
      <c r="S151" s="257"/>
      <c r="T151" s="258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9" t="s">
        <v>145</v>
      </c>
      <c r="AU151" s="259" t="s">
        <v>84</v>
      </c>
      <c r="AV151" s="14" t="s">
        <v>84</v>
      </c>
      <c r="AW151" s="14" t="s">
        <v>31</v>
      </c>
      <c r="AX151" s="14" t="s">
        <v>74</v>
      </c>
      <c r="AY151" s="259" t="s">
        <v>132</v>
      </c>
    </row>
    <row r="152" s="14" customFormat="1">
      <c r="A152" s="14"/>
      <c r="B152" s="249"/>
      <c r="C152" s="250"/>
      <c r="D152" s="232" t="s">
        <v>145</v>
      </c>
      <c r="E152" s="251" t="s">
        <v>1</v>
      </c>
      <c r="F152" s="252" t="s">
        <v>250</v>
      </c>
      <c r="G152" s="250"/>
      <c r="H152" s="253">
        <v>70.400000000000006</v>
      </c>
      <c r="I152" s="254"/>
      <c r="J152" s="250"/>
      <c r="K152" s="250"/>
      <c r="L152" s="255"/>
      <c r="M152" s="256"/>
      <c r="N152" s="257"/>
      <c r="O152" s="257"/>
      <c r="P152" s="257"/>
      <c r="Q152" s="257"/>
      <c r="R152" s="257"/>
      <c r="S152" s="257"/>
      <c r="T152" s="258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9" t="s">
        <v>145</v>
      </c>
      <c r="AU152" s="259" t="s">
        <v>84</v>
      </c>
      <c r="AV152" s="14" t="s">
        <v>84</v>
      </c>
      <c r="AW152" s="14" t="s">
        <v>31</v>
      </c>
      <c r="AX152" s="14" t="s">
        <v>74</v>
      </c>
      <c r="AY152" s="259" t="s">
        <v>132</v>
      </c>
    </row>
    <row r="153" s="15" customFormat="1">
      <c r="A153" s="15"/>
      <c r="B153" s="264"/>
      <c r="C153" s="265"/>
      <c r="D153" s="232" t="s">
        <v>145</v>
      </c>
      <c r="E153" s="266" t="s">
        <v>176</v>
      </c>
      <c r="F153" s="267" t="s">
        <v>251</v>
      </c>
      <c r="G153" s="265"/>
      <c r="H153" s="268">
        <v>4350.5110000000004</v>
      </c>
      <c r="I153" s="269"/>
      <c r="J153" s="265"/>
      <c r="K153" s="265"/>
      <c r="L153" s="270"/>
      <c r="M153" s="271"/>
      <c r="N153" s="272"/>
      <c r="O153" s="272"/>
      <c r="P153" s="272"/>
      <c r="Q153" s="272"/>
      <c r="R153" s="272"/>
      <c r="S153" s="272"/>
      <c r="T153" s="273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74" t="s">
        <v>145</v>
      </c>
      <c r="AU153" s="274" t="s">
        <v>84</v>
      </c>
      <c r="AV153" s="15" t="s">
        <v>227</v>
      </c>
      <c r="AW153" s="15" t="s">
        <v>31</v>
      </c>
      <c r="AX153" s="15" t="s">
        <v>82</v>
      </c>
      <c r="AY153" s="274" t="s">
        <v>132</v>
      </c>
    </row>
    <row r="154" s="2" customFormat="1" ht="24.15" customHeight="1">
      <c r="A154" s="39"/>
      <c r="B154" s="40"/>
      <c r="C154" s="219" t="s">
        <v>131</v>
      </c>
      <c r="D154" s="219" t="s">
        <v>135</v>
      </c>
      <c r="E154" s="220" t="s">
        <v>252</v>
      </c>
      <c r="F154" s="221" t="s">
        <v>253</v>
      </c>
      <c r="G154" s="222" t="s">
        <v>160</v>
      </c>
      <c r="H154" s="223">
        <v>1834.3330000000001</v>
      </c>
      <c r="I154" s="224"/>
      <c r="J154" s="225">
        <f>ROUND(I154*H154,2)</f>
        <v>0</v>
      </c>
      <c r="K154" s="221" t="s">
        <v>139</v>
      </c>
      <c r="L154" s="45"/>
      <c r="M154" s="226" t="s">
        <v>1</v>
      </c>
      <c r="N154" s="227" t="s">
        <v>39</v>
      </c>
      <c r="O154" s="92"/>
      <c r="P154" s="228">
        <f>O154*H154</f>
        <v>0</v>
      </c>
      <c r="Q154" s="228">
        <v>0</v>
      </c>
      <c r="R154" s="228">
        <f>Q154*H154</f>
        <v>0</v>
      </c>
      <c r="S154" s="228">
        <v>0.625</v>
      </c>
      <c r="T154" s="229">
        <f>S154*H154</f>
        <v>1146.4581250000001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0" t="s">
        <v>227</v>
      </c>
      <c r="AT154" s="230" t="s">
        <v>135</v>
      </c>
      <c r="AU154" s="230" t="s">
        <v>84</v>
      </c>
      <c r="AY154" s="18" t="s">
        <v>132</v>
      </c>
      <c r="BE154" s="231">
        <f>IF(N154="základní",J154,0)</f>
        <v>0</v>
      </c>
      <c r="BF154" s="231">
        <f>IF(N154="snížená",J154,0)</f>
        <v>0</v>
      </c>
      <c r="BG154" s="231">
        <f>IF(N154="zákl. přenesená",J154,0)</f>
        <v>0</v>
      </c>
      <c r="BH154" s="231">
        <f>IF(N154="sníž. přenesená",J154,0)</f>
        <v>0</v>
      </c>
      <c r="BI154" s="231">
        <f>IF(N154="nulová",J154,0)</f>
        <v>0</v>
      </c>
      <c r="BJ154" s="18" t="s">
        <v>82</v>
      </c>
      <c r="BK154" s="231">
        <f>ROUND(I154*H154,2)</f>
        <v>0</v>
      </c>
      <c r="BL154" s="18" t="s">
        <v>227</v>
      </c>
      <c r="BM154" s="230" t="s">
        <v>254</v>
      </c>
    </row>
    <row r="155" s="2" customFormat="1">
      <c r="A155" s="39"/>
      <c r="B155" s="40"/>
      <c r="C155" s="41"/>
      <c r="D155" s="232" t="s">
        <v>142</v>
      </c>
      <c r="E155" s="41"/>
      <c r="F155" s="233" t="s">
        <v>255</v>
      </c>
      <c r="G155" s="41"/>
      <c r="H155" s="41"/>
      <c r="I155" s="234"/>
      <c r="J155" s="41"/>
      <c r="K155" s="41"/>
      <c r="L155" s="45"/>
      <c r="M155" s="235"/>
      <c r="N155" s="236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142</v>
      </c>
      <c r="AU155" s="18" t="s">
        <v>84</v>
      </c>
    </row>
    <row r="156" s="2" customFormat="1">
      <c r="A156" s="39"/>
      <c r="B156" s="40"/>
      <c r="C156" s="41"/>
      <c r="D156" s="237" t="s">
        <v>143</v>
      </c>
      <c r="E156" s="41"/>
      <c r="F156" s="238" t="s">
        <v>256</v>
      </c>
      <c r="G156" s="41"/>
      <c r="H156" s="41"/>
      <c r="I156" s="234"/>
      <c r="J156" s="41"/>
      <c r="K156" s="41"/>
      <c r="L156" s="45"/>
      <c r="M156" s="235"/>
      <c r="N156" s="236"/>
      <c r="O156" s="92"/>
      <c r="P156" s="92"/>
      <c r="Q156" s="92"/>
      <c r="R156" s="92"/>
      <c r="S156" s="92"/>
      <c r="T156" s="93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143</v>
      </c>
      <c r="AU156" s="18" t="s">
        <v>84</v>
      </c>
    </row>
    <row r="157" s="14" customFormat="1">
      <c r="A157" s="14"/>
      <c r="B157" s="249"/>
      <c r="C157" s="250"/>
      <c r="D157" s="232" t="s">
        <v>145</v>
      </c>
      <c r="E157" s="251" t="s">
        <v>164</v>
      </c>
      <c r="F157" s="252" t="s">
        <v>257</v>
      </c>
      <c r="G157" s="250"/>
      <c r="H157" s="253">
        <v>1834.3330000000001</v>
      </c>
      <c r="I157" s="254"/>
      <c r="J157" s="250"/>
      <c r="K157" s="250"/>
      <c r="L157" s="255"/>
      <c r="M157" s="256"/>
      <c r="N157" s="257"/>
      <c r="O157" s="257"/>
      <c r="P157" s="257"/>
      <c r="Q157" s="257"/>
      <c r="R157" s="257"/>
      <c r="S157" s="257"/>
      <c r="T157" s="258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9" t="s">
        <v>145</v>
      </c>
      <c r="AU157" s="259" t="s">
        <v>84</v>
      </c>
      <c r="AV157" s="14" t="s">
        <v>84</v>
      </c>
      <c r="AW157" s="14" t="s">
        <v>31</v>
      </c>
      <c r="AX157" s="14" t="s">
        <v>82</v>
      </c>
      <c r="AY157" s="259" t="s">
        <v>132</v>
      </c>
    </row>
    <row r="158" s="2" customFormat="1" ht="24.15" customHeight="1">
      <c r="A158" s="39"/>
      <c r="B158" s="40"/>
      <c r="C158" s="219" t="s">
        <v>258</v>
      </c>
      <c r="D158" s="219" t="s">
        <v>135</v>
      </c>
      <c r="E158" s="220" t="s">
        <v>259</v>
      </c>
      <c r="F158" s="221" t="s">
        <v>260</v>
      </c>
      <c r="G158" s="222" t="s">
        <v>160</v>
      </c>
      <c r="H158" s="223">
        <v>2751.5</v>
      </c>
      <c r="I158" s="224"/>
      <c r="J158" s="225">
        <f>ROUND(I158*H158,2)</f>
        <v>0</v>
      </c>
      <c r="K158" s="221" t="s">
        <v>139</v>
      </c>
      <c r="L158" s="45"/>
      <c r="M158" s="226" t="s">
        <v>1</v>
      </c>
      <c r="N158" s="227" t="s">
        <v>39</v>
      </c>
      <c r="O158" s="92"/>
      <c r="P158" s="228">
        <f>O158*H158</f>
        <v>0</v>
      </c>
      <c r="Q158" s="228">
        <v>0</v>
      </c>
      <c r="R158" s="228">
        <f>Q158*H158</f>
        <v>0</v>
      </c>
      <c r="S158" s="228">
        <v>0.22</v>
      </c>
      <c r="T158" s="229">
        <f>S158*H158</f>
        <v>605.33000000000004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30" t="s">
        <v>227</v>
      </c>
      <c r="AT158" s="230" t="s">
        <v>135</v>
      </c>
      <c r="AU158" s="230" t="s">
        <v>84</v>
      </c>
      <c r="AY158" s="18" t="s">
        <v>132</v>
      </c>
      <c r="BE158" s="231">
        <f>IF(N158="základní",J158,0)</f>
        <v>0</v>
      </c>
      <c r="BF158" s="231">
        <f>IF(N158="snížená",J158,0)</f>
        <v>0</v>
      </c>
      <c r="BG158" s="231">
        <f>IF(N158="zákl. přenesená",J158,0)</f>
        <v>0</v>
      </c>
      <c r="BH158" s="231">
        <f>IF(N158="sníž. přenesená",J158,0)</f>
        <v>0</v>
      </c>
      <c r="BI158" s="231">
        <f>IF(N158="nulová",J158,0)</f>
        <v>0</v>
      </c>
      <c r="BJ158" s="18" t="s">
        <v>82</v>
      </c>
      <c r="BK158" s="231">
        <f>ROUND(I158*H158,2)</f>
        <v>0</v>
      </c>
      <c r="BL158" s="18" t="s">
        <v>227</v>
      </c>
      <c r="BM158" s="230" t="s">
        <v>261</v>
      </c>
    </row>
    <row r="159" s="2" customFormat="1">
      <c r="A159" s="39"/>
      <c r="B159" s="40"/>
      <c r="C159" s="41"/>
      <c r="D159" s="232" t="s">
        <v>142</v>
      </c>
      <c r="E159" s="41"/>
      <c r="F159" s="233" t="s">
        <v>262</v>
      </c>
      <c r="G159" s="41"/>
      <c r="H159" s="41"/>
      <c r="I159" s="234"/>
      <c r="J159" s="41"/>
      <c r="K159" s="41"/>
      <c r="L159" s="45"/>
      <c r="M159" s="235"/>
      <c r="N159" s="236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142</v>
      </c>
      <c r="AU159" s="18" t="s">
        <v>84</v>
      </c>
    </row>
    <row r="160" s="2" customFormat="1">
      <c r="A160" s="39"/>
      <c r="B160" s="40"/>
      <c r="C160" s="41"/>
      <c r="D160" s="237" t="s">
        <v>143</v>
      </c>
      <c r="E160" s="41"/>
      <c r="F160" s="238" t="s">
        <v>263</v>
      </c>
      <c r="G160" s="41"/>
      <c r="H160" s="41"/>
      <c r="I160" s="234"/>
      <c r="J160" s="41"/>
      <c r="K160" s="41"/>
      <c r="L160" s="45"/>
      <c r="M160" s="235"/>
      <c r="N160" s="236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143</v>
      </c>
      <c r="AU160" s="18" t="s">
        <v>84</v>
      </c>
    </row>
    <row r="161" s="13" customFormat="1">
      <c r="A161" s="13"/>
      <c r="B161" s="239"/>
      <c r="C161" s="240"/>
      <c r="D161" s="232" t="s">
        <v>145</v>
      </c>
      <c r="E161" s="241" t="s">
        <v>1</v>
      </c>
      <c r="F161" s="242" t="s">
        <v>231</v>
      </c>
      <c r="G161" s="240"/>
      <c r="H161" s="241" t="s">
        <v>1</v>
      </c>
      <c r="I161" s="243"/>
      <c r="J161" s="240"/>
      <c r="K161" s="240"/>
      <c r="L161" s="244"/>
      <c r="M161" s="245"/>
      <c r="N161" s="246"/>
      <c r="O161" s="246"/>
      <c r="P161" s="246"/>
      <c r="Q161" s="246"/>
      <c r="R161" s="246"/>
      <c r="S161" s="246"/>
      <c r="T161" s="247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8" t="s">
        <v>145</v>
      </c>
      <c r="AU161" s="248" t="s">
        <v>84</v>
      </c>
      <c r="AV161" s="13" t="s">
        <v>82</v>
      </c>
      <c r="AW161" s="13" t="s">
        <v>31</v>
      </c>
      <c r="AX161" s="13" t="s">
        <v>74</v>
      </c>
      <c r="AY161" s="248" t="s">
        <v>132</v>
      </c>
    </row>
    <row r="162" s="14" customFormat="1">
      <c r="A162" s="14"/>
      <c r="B162" s="249"/>
      <c r="C162" s="250"/>
      <c r="D162" s="232" t="s">
        <v>145</v>
      </c>
      <c r="E162" s="251" t="s">
        <v>162</v>
      </c>
      <c r="F162" s="252" t="s">
        <v>163</v>
      </c>
      <c r="G162" s="250"/>
      <c r="H162" s="253">
        <v>2751.5</v>
      </c>
      <c r="I162" s="254"/>
      <c r="J162" s="250"/>
      <c r="K162" s="250"/>
      <c r="L162" s="255"/>
      <c r="M162" s="256"/>
      <c r="N162" s="257"/>
      <c r="O162" s="257"/>
      <c r="P162" s="257"/>
      <c r="Q162" s="257"/>
      <c r="R162" s="257"/>
      <c r="S162" s="257"/>
      <c r="T162" s="258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9" t="s">
        <v>145</v>
      </c>
      <c r="AU162" s="259" t="s">
        <v>84</v>
      </c>
      <c r="AV162" s="14" t="s">
        <v>84</v>
      </c>
      <c r="AW162" s="14" t="s">
        <v>31</v>
      </c>
      <c r="AX162" s="14" t="s">
        <v>82</v>
      </c>
      <c r="AY162" s="259" t="s">
        <v>132</v>
      </c>
    </row>
    <row r="163" s="2" customFormat="1" ht="16.5" customHeight="1">
      <c r="A163" s="39"/>
      <c r="B163" s="40"/>
      <c r="C163" s="219" t="s">
        <v>264</v>
      </c>
      <c r="D163" s="219" t="s">
        <v>135</v>
      </c>
      <c r="E163" s="220" t="s">
        <v>265</v>
      </c>
      <c r="F163" s="221" t="s">
        <v>266</v>
      </c>
      <c r="G163" s="222" t="s">
        <v>171</v>
      </c>
      <c r="H163" s="223">
        <v>1002</v>
      </c>
      <c r="I163" s="224"/>
      <c r="J163" s="225">
        <f>ROUND(I163*H163,2)</f>
        <v>0</v>
      </c>
      <c r="K163" s="221" t="s">
        <v>139</v>
      </c>
      <c r="L163" s="45"/>
      <c r="M163" s="226" t="s">
        <v>1</v>
      </c>
      <c r="N163" s="227" t="s">
        <v>39</v>
      </c>
      <c r="O163" s="92"/>
      <c r="P163" s="228">
        <f>O163*H163</f>
        <v>0</v>
      </c>
      <c r="Q163" s="228">
        <v>0</v>
      </c>
      <c r="R163" s="228">
        <f>Q163*H163</f>
        <v>0</v>
      </c>
      <c r="S163" s="228">
        <v>0.20499999999999999</v>
      </c>
      <c r="T163" s="229">
        <f>S163*H163</f>
        <v>205.41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30" t="s">
        <v>227</v>
      </c>
      <c r="AT163" s="230" t="s">
        <v>135</v>
      </c>
      <c r="AU163" s="230" t="s">
        <v>84</v>
      </c>
      <c r="AY163" s="18" t="s">
        <v>132</v>
      </c>
      <c r="BE163" s="231">
        <f>IF(N163="základní",J163,0)</f>
        <v>0</v>
      </c>
      <c r="BF163" s="231">
        <f>IF(N163="snížená",J163,0)</f>
        <v>0</v>
      </c>
      <c r="BG163" s="231">
        <f>IF(N163="zákl. přenesená",J163,0)</f>
        <v>0</v>
      </c>
      <c r="BH163" s="231">
        <f>IF(N163="sníž. přenesená",J163,0)</f>
        <v>0</v>
      </c>
      <c r="BI163" s="231">
        <f>IF(N163="nulová",J163,0)</f>
        <v>0</v>
      </c>
      <c r="BJ163" s="18" t="s">
        <v>82</v>
      </c>
      <c r="BK163" s="231">
        <f>ROUND(I163*H163,2)</f>
        <v>0</v>
      </c>
      <c r="BL163" s="18" t="s">
        <v>227</v>
      </c>
      <c r="BM163" s="230" t="s">
        <v>267</v>
      </c>
    </row>
    <row r="164" s="2" customFormat="1">
      <c r="A164" s="39"/>
      <c r="B164" s="40"/>
      <c r="C164" s="41"/>
      <c r="D164" s="232" t="s">
        <v>142</v>
      </c>
      <c r="E164" s="41"/>
      <c r="F164" s="233" t="s">
        <v>268</v>
      </c>
      <c r="G164" s="41"/>
      <c r="H164" s="41"/>
      <c r="I164" s="234"/>
      <c r="J164" s="41"/>
      <c r="K164" s="41"/>
      <c r="L164" s="45"/>
      <c r="M164" s="235"/>
      <c r="N164" s="236"/>
      <c r="O164" s="92"/>
      <c r="P164" s="92"/>
      <c r="Q164" s="92"/>
      <c r="R164" s="92"/>
      <c r="S164" s="92"/>
      <c r="T164" s="93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142</v>
      </c>
      <c r="AU164" s="18" t="s">
        <v>84</v>
      </c>
    </row>
    <row r="165" s="2" customFormat="1">
      <c r="A165" s="39"/>
      <c r="B165" s="40"/>
      <c r="C165" s="41"/>
      <c r="D165" s="237" t="s">
        <v>143</v>
      </c>
      <c r="E165" s="41"/>
      <c r="F165" s="238" t="s">
        <v>269</v>
      </c>
      <c r="G165" s="41"/>
      <c r="H165" s="41"/>
      <c r="I165" s="234"/>
      <c r="J165" s="41"/>
      <c r="K165" s="41"/>
      <c r="L165" s="45"/>
      <c r="M165" s="235"/>
      <c r="N165" s="236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143</v>
      </c>
      <c r="AU165" s="18" t="s">
        <v>84</v>
      </c>
    </row>
    <row r="166" s="13" customFormat="1">
      <c r="A166" s="13"/>
      <c r="B166" s="239"/>
      <c r="C166" s="240"/>
      <c r="D166" s="232" t="s">
        <v>145</v>
      </c>
      <c r="E166" s="241" t="s">
        <v>1</v>
      </c>
      <c r="F166" s="242" t="s">
        <v>231</v>
      </c>
      <c r="G166" s="240"/>
      <c r="H166" s="241" t="s">
        <v>1</v>
      </c>
      <c r="I166" s="243"/>
      <c r="J166" s="240"/>
      <c r="K166" s="240"/>
      <c r="L166" s="244"/>
      <c r="M166" s="245"/>
      <c r="N166" s="246"/>
      <c r="O166" s="246"/>
      <c r="P166" s="246"/>
      <c r="Q166" s="246"/>
      <c r="R166" s="246"/>
      <c r="S166" s="246"/>
      <c r="T166" s="247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8" t="s">
        <v>145</v>
      </c>
      <c r="AU166" s="248" t="s">
        <v>84</v>
      </c>
      <c r="AV166" s="13" t="s">
        <v>82</v>
      </c>
      <c r="AW166" s="13" t="s">
        <v>31</v>
      </c>
      <c r="AX166" s="13" t="s">
        <v>74</v>
      </c>
      <c r="AY166" s="248" t="s">
        <v>132</v>
      </c>
    </row>
    <row r="167" s="14" customFormat="1">
      <c r="A167" s="14"/>
      <c r="B167" s="249"/>
      <c r="C167" s="250"/>
      <c r="D167" s="232" t="s">
        <v>145</v>
      </c>
      <c r="E167" s="251" t="s">
        <v>170</v>
      </c>
      <c r="F167" s="252" t="s">
        <v>172</v>
      </c>
      <c r="G167" s="250"/>
      <c r="H167" s="253">
        <v>1002</v>
      </c>
      <c r="I167" s="254"/>
      <c r="J167" s="250"/>
      <c r="K167" s="250"/>
      <c r="L167" s="255"/>
      <c r="M167" s="256"/>
      <c r="N167" s="257"/>
      <c r="O167" s="257"/>
      <c r="P167" s="257"/>
      <c r="Q167" s="257"/>
      <c r="R167" s="257"/>
      <c r="S167" s="257"/>
      <c r="T167" s="258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9" t="s">
        <v>145</v>
      </c>
      <c r="AU167" s="259" t="s">
        <v>84</v>
      </c>
      <c r="AV167" s="14" t="s">
        <v>84</v>
      </c>
      <c r="AW167" s="14" t="s">
        <v>31</v>
      </c>
      <c r="AX167" s="14" t="s">
        <v>82</v>
      </c>
      <c r="AY167" s="259" t="s">
        <v>132</v>
      </c>
    </row>
    <row r="168" s="2" customFormat="1" ht="24.15" customHeight="1">
      <c r="A168" s="39"/>
      <c r="B168" s="40"/>
      <c r="C168" s="219" t="s">
        <v>270</v>
      </c>
      <c r="D168" s="219" t="s">
        <v>135</v>
      </c>
      <c r="E168" s="220" t="s">
        <v>271</v>
      </c>
      <c r="F168" s="221" t="s">
        <v>272</v>
      </c>
      <c r="G168" s="222" t="s">
        <v>177</v>
      </c>
      <c r="H168" s="223">
        <v>147.90000000000001</v>
      </c>
      <c r="I168" s="224"/>
      <c r="J168" s="225">
        <f>ROUND(I168*H168,2)</f>
        <v>0</v>
      </c>
      <c r="K168" s="221" t="s">
        <v>139</v>
      </c>
      <c r="L168" s="45"/>
      <c r="M168" s="226" t="s">
        <v>1</v>
      </c>
      <c r="N168" s="227" t="s">
        <v>39</v>
      </c>
      <c r="O168" s="92"/>
      <c r="P168" s="228">
        <f>O168*H168</f>
        <v>0</v>
      </c>
      <c r="Q168" s="228">
        <v>0</v>
      </c>
      <c r="R168" s="228">
        <f>Q168*H168</f>
        <v>0</v>
      </c>
      <c r="S168" s="228">
        <v>0</v>
      </c>
      <c r="T168" s="22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0" t="s">
        <v>227</v>
      </c>
      <c r="AT168" s="230" t="s">
        <v>135</v>
      </c>
      <c r="AU168" s="230" t="s">
        <v>84</v>
      </c>
      <c r="AY168" s="18" t="s">
        <v>132</v>
      </c>
      <c r="BE168" s="231">
        <f>IF(N168="základní",J168,0)</f>
        <v>0</v>
      </c>
      <c r="BF168" s="231">
        <f>IF(N168="snížená",J168,0)</f>
        <v>0</v>
      </c>
      <c r="BG168" s="231">
        <f>IF(N168="zákl. přenesená",J168,0)</f>
        <v>0</v>
      </c>
      <c r="BH168" s="231">
        <f>IF(N168="sníž. přenesená",J168,0)</f>
        <v>0</v>
      </c>
      <c r="BI168" s="231">
        <f>IF(N168="nulová",J168,0)</f>
        <v>0</v>
      </c>
      <c r="BJ168" s="18" t="s">
        <v>82</v>
      </c>
      <c r="BK168" s="231">
        <f>ROUND(I168*H168,2)</f>
        <v>0</v>
      </c>
      <c r="BL168" s="18" t="s">
        <v>227</v>
      </c>
      <c r="BM168" s="230" t="s">
        <v>273</v>
      </c>
    </row>
    <row r="169" s="2" customFormat="1">
      <c r="A169" s="39"/>
      <c r="B169" s="40"/>
      <c r="C169" s="41"/>
      <c r="D169" s="232" t="s">
        <v>142</v>
      </c>
      <c r="E169" s="41"/>
      <c r="F169" s="233" t="s">
        <v>274</v>
      </c>
      <c r="G169" s="41"/>
      <c r="H169" s="41"/>
      <c r="I169" s="234"/>
      <c r="J169" s="41"/>
      <c r="K169" s="41"/>
      <c r="L169" s="45"/>
      <c r="M169" s="235"/>
      <c r="N169" s="236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142</v>
      </c>
      <c r="AU169" s="18" t="s">
        <v>84</v>
      </c>
    </row>
    <row r="170" s="2" customFormat="1">
      <c r="A170" s="39"/>
      <c r="B170" s="40"/>
      <c r="C170" s="41"/>
      <c r="D170" s="237" t="s">
        <v>143</v>
      </c>
      <c r="E170" s="41"/>
      <c r="F170" s="238" t="s">
        <v>275</v>
      </c>
      <c r="G170" s="41"/>
      <c r="H170" s="41"/>
      <c r="I170" s="234"/>
      <c r="J170" s="41"/>
      <c r="K170" s="41"/>
      <c r="L170" s="45"/>
      <c r="M170" s="235"/>
      <c r="N170" s="236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143</v>
      </c>
      <c r="AU170" s="18" t="s">
        <v>84</v>
      </c>
    </row>
    <row r="171" s="13" customFormat="1">
      <c r="A171" s="13"/>
      <c r="B171" s="239"/>
      <c r="C171" s="240"/>
      <c r="D171" s="232" t="s">
        <v>145</v>
      </c>
      <c r="E171" s="241" t="s">
        <v>1</v>
      </c>
      <c r="F171" s="242" t="s">
        <v>231</v>
      </c>
      <c r="G171" s="240"/>
      <c r="H171" s="241" t="s">
        <v>1</v>
      </c>
      <c r="I171" s="243"/>
      <c r="J171" s="240"/>
      <c r="K171" s="240"/>
      <c r="L171" s="244"/>
      <c r="M171" s="245"/>
      <c r="N171" s="246"/>
      <c r="O171" s="246"/>
      <c r="P171" s="246"/>
      <c r="Q171" s="246"/>
      <c r="R171" s="246"/>
      <c r="S171" s="246"/>
      <c r="T171" s="247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8" t="s">
        <v>145</v>
      </c>
      <c r="AU171" s="248" t="s">
        <v>84</v>
      </c>
      <c r="AV171" s="13" t="s">
        <v>82</v>
      </c>
      <c r="AW171" s="13" t="s">
        <v>31</v>
      </c>
      <c r="AX171" s="13" t="s">
        <v>74</v>
      </c>
      <c r="AY171" s="248" t="s">
        <v>132</v>
      </c>
    </row>
    <row r="172" s="14" customFormat="1">
      <c r="A172" s="14"/>
      <c r="B172" s="249"/>
      <c r="C172" s="250"/>
      <c r="D172" s="232" t="s">
        <v>145</v>
      </c>
      <c r="E172" s="251" t="s">
        <v>203</v>
      </c>
      <c r="F172" s="252" t="s">
        <v>276</v>
      </c>
      <c r="G172" s="250"/>
      <c r="H172" s="253">
        <v>147.90000000000001</v>
      </c>
      <c r="I172" s="254"/>
      <c r="J172" s="250"/>
      <c r="K172" s="250"/>
      <c r="L172" s="255"/>
      <c r="M172" s="256"/>
      <c r="N172" s="257"/>
      <c r="O172" s="257"/>
      <c r="P172" s="257"/>
      <c r="Q172" s="257"/>
      <c r="R172" s="257"/>
      <c r="S172" s="257"/>
      <c r="T172" s="258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9" t="s">
        <v>145</v>
      </c>
      <c r="AU172" s="259" t="s">
        <v>84</v>
      </c>
      <c r="AV172" s="14" t="s">
        <v>84</v>
      </c>
      <c r="AW172" s="14" t="s">
        <v>31</v>
      </c>
      <c r="AX172" s="14" t="s">
        <v>82</v>
      </c>
      <c r="AY172" s="259" t="s">
        <v>132</v>
      </c>
    </row>
    <row r="173" s="2" customFormat="1" ht="37.8" customHeight="1">
      <c r="A173" s="39"/>
      <c r="B173" s="40"/>
      <c r="C173" s="219" t="s">
        <v>277</v>
      </c>
      <c r="D173" s="219" t="s">
        <v>135</v>
      </c>
      <c r="E173" s="220" t="s">
        <v>278</v>
      </c>
      <c r="F173" s="221" t="s">
        <v>279</v>
      </c>
      <c r="G173" s="222" t="s">
        <v>177</v>
      </c>
      <c r="H173" s="223">
        <v>460.29000000000002</v>
      </c>
      <c r="I173" s="224"/>
      <c r="J173" s="225">
        <f>ROUND(I173*H173,2)</f>
        <v>0</v>
      </c>
      <c r="K173" s="221" t="s">
        <v>139</v>
      </c>
      <c r="L173" s="45"/>
      <c r="M173" s="226" t="s">
        <v>1</v>
      </c>
      <c r="N173" s="227" t="s">
        <v>39</v>
      </c>
      <c r="O173" s="92"/>
      <c r="P173" s="228">
        <f>O173*H173</f>
        <v>0</v>
      </c>
      <c r="Q173" s="228">
        <v>0</v>
      </c>
      <c r="R173" s="228">
        <f>Q173*H173</f>
        <v>0</v>
      </c>
      <c r="S173" s="228">
        <v>0</v>
      </c>
      <c r="T173" s="22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0" t="s">
        <v>227</v>
      </c>
      <c r="AT173" s="230" t="s">
        <v>135</v>
      </c>
      <c r="AU173" s="230" t="s">
        <v>84</v>
      </c>
      <c r="AY173" s="18" t="s">
        <v>132</v>
      </c>
      <c r="BE173" s="231">
        <f>IF(N173="základní",J173,0)</f>
        <v>0</v>
      </c>
      <c r="BF173" s="231">
        <f>IF(N173="snížená",J173,0)</f>
        <v>0</v>
      </c>
      <c r="BG173" s="231">
        <f>IF(N173="zákl. přenesená",J173,0)</f>
        <v>0</v>
      </c>
      <c r="BH173" s="231">
        <f>IF(N173="sníž. přenesená",J173,0)</f>
        <v>0</v>
      </c>
      <c r="BI173" s="231">
        <f>IF(N173="nulová",J173,0)</f>
        <v>0</v>
      </c>
      <c r="BJ173" s="18" t="s">
        <v>82</v>
      </c>
      <c r="BK173" s="231">
        <f>ROUND(I173*H173,2)</f>
        <v>0</v>
      </c>
      <c r="BL173" s="18" t="s">
        <v>227</v>
      </c>
      <c r="BM173" s="230" t="s">
        <v>280</v>
      </c>
    </row>
    <row r="174" s="2" customFormat="1">
      <c r="A174" s="39"/>
      <c r="B174" s="40"/>
      <c r="C174" s="41"/>
      <c r="D174" s="232" t="s">
        <v>142</v>
      </c>
      <c r="E174" s="41"/>
      <c r="F174" s="233" t="s">
        <v>281</v>
      </c>
      <c r="G174" s="41"/>
      <c r="H174" s="41"/>
      <c r="I174" s="234"/>
      <c r="J174" s="41"/>
      <c r="K174" s="41"/>
      <c r="L174" s="45"/>
      <c r="M174" s="235"/>
      <c r="N174" s="236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142</v>
      </c>
      <c r="AU174" s="18" t="s">
        <v>84</v>
      </c>
    </row>
    <row r="175" s="2" customFormat="1">
      <c r="A175" s="39"/>
      <c r="B175" s="40"/>
      <c r="C175" s="41"/>
      <c r="D175" s="237" t="s">
        <v>143</v>
      </c>
      <c r="E175" s="41"/>
      <c r="F175" s="238" t="s">
        <v>282</v>
      </c>
      <c r="G175" s="41"/>
      <c r="H175" s="41"/>
      <c r="I175" s="234"/>
      <c r="J175" s="41"/>
      <c r="K175" s="41"/>
      <c r="L175" s="45"/>
      <c r="M175" s="235"/>
      <c r="N175" s="236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143</v>
      </c>
      <c r="AU175" s="18" t="s">
        <v>84</v>
      </c>
    </row>
    <row r="176" s="14" customFormat="1">
      <c r="A176" s="14"/>
      <c r="B176" s="249"/>
      <c r="C176" s="250"/>
      <c r="D176" s="232" t="s">
        <v>145</v>
      </c>
      <c r="E176" s="251" t="s">
        <v>1</v>
      </c>
      <c r="F176" s="252" t="s">
        <v>283</v>
      </c>
      <c r="G176" s="250"/>
      <c r="H176" s="253">
        <v>90.540000000000006</v>
      </c>
      <c r="I176" s="254"/>
      <c r="J176" s="250"/>
      <c r="K176" s="250"/>
      <c r="L176" s="255"/>
      <c r="M176" s="256"/>
      <c r="N176" s="257"/>
      <c r="O176" s="257"/>
      <c r="P176" s="257"/>
      <c r="Q176" s="257"/>
      <c r="R176" s="257"/>
      <c r="S176" s="257"/>
      <c r="T176" s="258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9" t="s">
        <v>145</v>
      </c>
      <c r="AU176" s="259" t="s">
        <v>84</v>
      </c>
      <c r="AV176" s="14" t="s">
        <v>84</v>
      </c>
      <c r="AW176" s="14" t="s">
        <v>31</v>
      </c>
      <c r="AX176" s="14" t="s">
        <v>74</v>
      </c>
      <c r="AY176" s="259" t="s">
        <v>132</v>
      </c>
    </row>
    <row r="177" s="14" customFormat="1">
      <c r="A177" s="14"/>
      <c r="B177" s="249"/>
      <c r="C177" s="250"/>
      <c r="D177" s="232" t="s">
        <v>145</v>
      </c>
      <c r="E177" s="251" t="s">
        <v>1</v>
      </c>
      <c r="F177" s="252" t="s">
        <v>284</v>
      </c>
      <c r="G177" s="250"/>
      <c r="H177" s="253">
        <v>369.75</v>
      </c>
      <c r="I177" s="254"/>
      <c r="J177" s="250"/>
      <c r="K177" s="250"/>
      <c r="L177" s="255"/>
      <c r="M177" s="256"/>
      <c r="N177" s="257"/>
      <c r="O177" s="257"/>
      <c r="P177" s="257"/>
      <c r="Q177" s="257"/>
      <c r="R177" s="257"/>
      <c r="S177" s="257"/>
      <c r="T177" s="258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9" t="s">
        <v>145</v>
      </c>
      <c r="AU177" s="259" t="s">
        <v>84</v>
      </c>
      <c r="AV177" s="14" t="s">
        <v>84</v>
      </c>
      <c r="AW177" s="14" t="s">
        <v>31</v>
      </c>
      <c r="AX177" s="14" t="s">
        <v>74</v>
      </c>
      <c r="AY177" s="259" t="s">
        <v>132</v>
      </c>
    </row>
    <row r="178" s="15" customFormat="1">
      <c r="A178" s="15"/>
      <c r="B178" s="264"/>
      <c r="C178" s="265"/>
      <c r="D178" s="232" t="s">
        <v>145</v>
      </c>
      <c r="E178" s="266" t="s">
        <v>199</v>
      </c>
      <c r="F178" s="267" t="s">
        <v>251</v>
      </c>
      <c r="G178" s="265"/>
      <c r="H178" s="268">
        <v>460.29000000000002</v>
      </c>
      <c r="I178" s="269"/>
      <c r="J178" s="265"/>
      <c r="K178" s="265"/>
      <c r="L178" s="270"/>
      <c r="M178" s="271"/>
      <c r="N178" s="272"/>
      <c r="O178" s="272"/>
      <c r="P178" s="272"/>
      <c r="Q178" s="272"/>
      <c r="R178" s="272"/>
      <c r="S178" s="272"/>
      <c r="T178" s="273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74" t="s">
        <v>145</v>
      </c>
      <c r="AU178" s="274" t="s">
        <v>84</v>
      </c>
      <c r="AV178" s="15" t="s">
        <v>227</v>
      </c>
      <c r="AW178" s="15" t="s">
        <v>31</v>
      </c>
      <c r="AX178" s="15" t="s">
        <v>82</v>
      </c>
      <c r="AY178" s="274" t="s">
        <v>132</v>
      </c>
    </row>
    <row r="179" s="2" customFormat="1" ht="33" customHeight="1">
      <c r="A179" s="39"/>
      <c r="B179" s="40"/>
      <c r="C179" s="219" t="s">
        <v>285</v>
      </c>
      <c r="D179" s="219" t="s">
        <v>135</v>
      </c>
      <c r="E179" s="220" t="s">
        <v>286</v>
      </c>
      <c r="F179" s="221" t="s">
        <v>287</v>
      </c>
      <c r="G179" s="222" t="s">
        <v>177</v>
      </c>
      <c r="H179" s="223">
        <v>75.719999999999999</v>
      </c>
      <c r="I179" s="224"/>
      <c r="J179" s="225">
        <f>ROUND(I179*H179,2)</f>
        <v>0</v>
      </c>
      <c r="K179" s="221" t="s">
        <v>139</v>
      </c>
      <c r="L179" s="45"/>
      <c r="M179" s="226" t="s">
        <v>1</v>
      </c>
      <c r="N179" s="227" t="s">
        <v>39</v>
      </c>
      <c r="O179" s="92"/>
      <c r="P179" s="228">
        <f>O179*H179</f>
        <v>0</v>
      </c>
      <c r="Q179" s="228">
        <v>0</v>
      </c>
      <c r="R179" s="228">
        <f>Q179*H179</f>
        <v>0</v>
      </c>
      <c r="S179" s="228">
        <v>0</v>
      </c>
      <c r="T179" s="22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30" t="s">
        <v>227</v>
      </c>
      <c r="AT179" s="230" t="s">
        <v>135</v>
      </c>
      <c r="AU179" s="230" t="s">
        <v>84</v>
      </c>
      <c r="AY179" s="18" t="s">
        <v>132</v>
      </c>
      <c r="BE179" s="231">
        <f>IF(N179="základní",J179,0)</f>
        <v>0</v>
      </c>
      <c r="BF179" s="231">
        <f>IF(N179="snížená",J179,0)</f>
        <v>0</v>
      </c>
      <c r="BG179" s="231">
        <f>IF(N179="zákl. přenesená",J179,0)</f>
        <v>0</v>
      </c>
      <c r="BH179" s="231">
        <f>IF(N179="sníž. přenesená",J179,0)</f>
        <v>0</v>
      </c>
      <c r="BI179" s="231">
        <f>IF(N179="nulová",J179,0)</f>
        <v>0</v>
      </c>
      <c r="BJ179" s="18" t="s">
        <v>82</v>
      </c>
      <c r="BK179" s="231">
        <f>ROUND(I179*H179,2)</f>
        <v>0</v>
      </c>
      <c r="BL179" s="18" t="s">
        <v>227</v>
      </c>
      <c r="BM179" s="230" t="s">
        <v>288</v>
      </c>
    </row>
    <row r="180" s="2" customFormat="1">
      <c r="A180" s="39"/>
      <c r="B180" s="40"/>
      <c r="C180" s="41"/>
      <c r="D180" s="232" t="s">
        <v>142</v>
      </c>
      <c r="E180" s="41"/>
      <c r="F180" s="233" t="s">
        <v>289</v>
      </c>
      <c r="G180" s="41"/>
      <c r="H180" s="41"/>
      <c r="I180" s="234"/>
      <c r="J180" s="41"/>
      <c r="K180" s="41"/>
      <c r="L180" s="45"/>
      <c r="M180" s="235"/>
      <c r="N180" s="236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142</v>
      </c>
      <c r="AU180" s="18" t="s">
        <v>84</v>
      </c>
    </row>
    <row r="181" s="2" customFormat="1">
      <c r="A181" s="39"/>
      <c r="B181" s="40"/>
      <c r="C181" s="41"/>
      <c r="D181" s="237" t="s">
        <v>143</v>
      </c>
      <c r="E181" s="41"/>
      <c r="F181" s="238" t="s">
        <v>290</v>
      </c>
      <c r="G181" s="41"/>
      <c r="H181" s="41"/>
      <c r="I181" s="234"/>
      <c r="J181" s="41"/>
      <c r="K181" s="41"/>
      <c r="L181" s="45"/>
      <c r="M181" s="235"/>
      <c r="N181" s="236"/>
      <c r="O181" s="92"/>
      <c r="P181" s="92"/>
      <c r="Q181" s="92"/>
      <c r="R181" s="92"/>
      <c r="S181" s="92"/>
      <c r="T181" s="93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143</v>
      </c>
      <c r="AU181" s="18" t="s">
        <v>84</v>
      </c>
    </row>
    <row r="182" s="14" customFormat="1">
      <c r="A182" s="14"/>
      <c r="B182" s="249"/>
      <c r="C182" s="250"/>
      <c r="D182" s="232" t="s">
        <v>145</v>
      </c>
      <c r="E182" s="251" t="s">
        <v>189</v>
      </c>
      <c r="F182" s="252" t="s">
        <v>291</v>
      </c>
      <c r="G182" s="250"/>
      <c r="H182" s="253">
        <v>75.719999999999999</v>
      </c>
      <c r="I182" s="254"/>
      <c r="J182" s="250"/>
      <c r="K182" s="250"/>
      <c r="L182" s="255"/>
      <c r="M182" s="256"/>
      <c r="N182" s="257"/>
      <c r="O182" s="257"/>
      <c r="P182" s="257"/>
      <c r="Q182" s="257"/>
      <c r="R182" s="257"/>
      <c r="S182" s="257"/>
      <c r="T182" s="258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9" t="s">
        <v>145</v>
      </c>
      <c r="AU182" s="259" t="s">
        <v>84</v>
      </c>
      <c r="AV182" s="14" t="s">
        <v>84</v>
      </c>
      <c r="AW182" s="14" t="s">
        <v>31</v>
      </c>
      <c r="AX182" s="14" t="s">
        <v>82</v>
      </c>
      <c r="AY182" s="259" t="s">
        <v>132</v>
      </c>
    </row>
    <row r="183" s="2" customFormat="1" ht="37.8" customHeight="1">
      <c r="A183" s="39"/>
      <c r="B183" s="40"/>
      <c r="C183" s="219" t="s">
        <v>292</v>
      </c>
      <c r="D183" s="219" t="s">
        <v>135</v>
      </c>
      <c r="E183" s="220" t="s">
        <v>293</v>
      </c>
      <c r="F183" s="221" t="s">
        <v>294</v>
      </c>
      <c r="G183" s="222" t="s">
        <v>177</v>
      </c>
      <c r="H183" s="223">
        <v>53.560000000000002</v>
      </c>
      <c r="I183" s="224"/>
      <c r="J183" s="225">
        <f>ROUND(I183*H183,2)</f>
        <v>0</v>
      </c>
      <c r="K183" s="221" t="s">
        <v>139</v>
      </c>
      <c r="L183" s="45"/>
      <c r="M183" s="226" t="s">
        <v>1</v>
      </c>
      <c r="N183" s="227" t="s">
        <v>39</v>
      </c>
      <c r="O183" s="92"/>
      <c r="P183" s="228">
        <f>O183*H183</f>
        <v>0</v>
      </c>
      <c r="Q183" s="228">
        <v>0</v>
      </c>
      <c r="R183" s="228">
        <f>Q183*H183</f>
        <v>0</v>
      </c>
      <c r="S183" s="228">
        <v>0</v>
      </c>
      <c r="T183" s="229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30" t="s">
        <v>227</v>
      </c>
      <c r="AT183" s="230" t="s">
        <v>135</v>
      </c>
      <c r="AU183" s="230" t="s">
        <v>84</v>
      </c>
      <c r="AY183" s="18" t="s">
        <v>132</v>
      </c>
      <c r="BE183" s="231">
        <f>IF(N183="základní",J183,0)</f>
        <v>0</v>
      </c>
      <c r="BF183" s="231">
        <f>IF(N183="snížená",J183,0)</f>
        <v>0</v>
      </c>
      <c r="BG183" s="231">
        <f>IF(N183="zákl. přenesená",J183,0)</f>
        <v>0</v>
      </c>
      <c r="BH183" s="231">
        <f>IF(N183="sníž. přenesená",J183,0)</f>
        <v>0</v>
      </c>
      <c r="BI183" s="231">
        <f>IF(N183="nulová",J183,0)</f>
        <v>0</v>
      </c>
      <c r="BJ183" s="18" t="s">
        <v>82</v>
      </c>
      <c r="BK183" s="231">
        <f>ROUND(I183*H183,2)</f>
        <v>0</v>
      </c>
      <c r="BL183" s="18" t="s">
        <v>227</v>
      </c>
      <c r="BM183" s="230" t="s">
        <v>295</v>
      </c>
    </row>
    <row r="184" s="2" customFormat="1">
      <c r="A184" s="39"/>
      <c r="B184" s="40"/>
      <c r="C184" s="41"/>
      <c r="D184" s="232" t="s">
        <v>142</v>
      </c>
      <c r="E184" s="41"/>
      <c r="F184" s="233" t="s">
        <v>296</v>
      </c>
      <c r="G184" s="41"/>
      <c r="H184" s="41"/>
      <c r="I184" s="234"/>
      <c r="J184" s="41"/>
      <c r="K184" s="41"/>
      <c r="L184" s="45"/>
      <c r="M184" s="235"/>
      <c r="N184" s="236"/>
      <c r="O184" s="92"/>
      <c r="P184" s="92"/>
      <c r="Q184" s="92"/>
      <c r="R184" s="92"/>
      <c r="S184" s="92"/>
      <c r="T184" s="93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142</v>
      </c>
      <c r="AU184" s="18" t="s">
        <v>84</v>
      </c>
    </row>
    <row r="185" s="2" customFormat="1">
      <c r="A185" s="39"/>
      <c r="B185" s="40"/>
      <c r="C185" s="41"/>
      <c r="D185" s="237" t="s">
        <v>143</v>
      </c>
      <c r="E185" s="41"/>
      <c r="F185" s="238" t="s">
        <v>297</v>
      </c>
      <c r="G185" s="41"/>
      <c r="H185" s="41"/>
      <c r="I185" s="234"/>
      <c r="J185" s="41"/>
      <c r="K185" s="41"/>
      <c r="L185" s="45"/>
      <c r="M185" s="235"/>
      <c r="N185" s="236"/>
      <c r="O185" s="92"/>
      <c r="P185" s="92"/>
      <c r="Q185" s="92"/>
      <c r="R185" s="92"/>
      <c r="S185" s="92"/>
      <c r="T185" s="93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T185" s="18" t="s">
        <v>143</v>
      </c>
      <c r="AU185" s="18" t="s">
        <v>84</v>
      </c>
    </row>
    <row r="186" s="13" customFormat="1">
      <c r="A186" s="13"/>
      <c r="B186" s="239"/>
      <c r="C186" s="240"/>
      <c r="D186" s="232" t="s">
        <v>145</v>
      </c>
      <c r="E186" s="241" t="s">
        <v>1</v>
      </c>
      <c r="F186" s="242" t="s">
        <v>298</v>
      </c>
      <c r="G186" s="240"/>
      <c r="H186" s="241" t="s">
        <v>1</v>
      </c>
      <c r="I186" s="243"/>
      <c r="J186" s="240"/>
      <c r="K186" s="240"/>
      <c r="L186" s="244"/>
      <c r="M186" s="245"/>
      <c r="N186" s="246"/>
      <c r="O186" s="246"/>
      <c r="P186" s="246"/>
      <c r="Q186" s="246"/>
      <c r="R186" s="246"/>
      <c r="S186" s="246"/>
      <c r="T186" s="247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8" t="s">
        <v>145</v>
      </c>
      <c r="AU186" s="248" t="s">
        <v>84</v>
      </c>
      <c r="AV186" s="13" t="s">
        <v>82</v>
      </c>
      <c r="AW186" s="13" t="s">
        <v>31</v>
      </c>
      <c r="AX186" s="13" t="s">
        <v>74</v>
      </c>
      <c r="AY186" s="248" t="s">
        <v>132</v>
      </c>
    </row>
    <row r="187" s="14" customFormat="1">
      <c r="A187" s="14"/>
      <c r="B187" s="249"/>
      <c r="C187" s="250"/>
      <c r="D187" s="232" t="s">
        <v>145</v>
      </c>
      <c r="E187" s="251" t="s">
        <v>1</v>
      </c>
      <c r="F187" s="252" t="s">
        <v>299</v>
      </c>
      <c r="G187" s="250"/>
      <c r="H187" s="253">
        <v>53.560000000000002</v>
      </c>
      <c r="I187" s="254"/>
      <c r="J187" s="250"/>
      <c r="K187" s="250"/>
      <c r="L187" s="255"/>
      <c r="M187" s="256"/>
      <c r="N187" s="257"/>
      <c r="O187" s="257"/>
      <c r="P187" s="257"/>
      <c r="Q187" s="257"/>
      <c r="R187" s="257"/>
      <c r="S187" s="257"/>
      <c r="T187" s="258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9" t="s">
        <v>145</v>
      </c>
      <c r="AU187" s="259" t="s">
        <v>84</v>
      </c>
      <c r="AV187" s="14" t="s">
        <v>84</v>
      </c>
      <c r="AW187" s="14" t="s">
        <v>31</v>
      </c>
      <c r="AX187" s="14" t="s">
        <v>82</v>
      </c>
      <c r="AY187" s="259" t="s">
        <v>132</v>
      </c>
    </row>
    <row r="188" s="2" customFormat="1" ht="37.8" customHeight="1">
      <c r="A188" s="39"/>
      <c r="B188" s="40"/>
      <c r="C188" s="219" t="s">
        <v>8</v>
      </c>
      <c r="D188" s="219" t="s">
        <v>135</v>
      </c>
      <c r="E188" s="220" t="s">
        <v>300</v>
      </c>
      <c r="F188" s="221" t="s">
        <v>301</v>
      </c>
      <c r="G188" s="222" t="s">
        <v>177</v>
      </c>
      <c r="H188" s="223">
        <v>657.13</v>
      </c>
      <c r="I188" s="224"/>
      <c r="J188" s="225">
        <f>ROUND(I188*H188,2)</f>
        <v>0</v>
      </c>
      <c r="K188" s="221" t="s">
        <v>139</v>
      </c>
      <c r="L188" s="45"/>
      <c r="M188" s="226" t="s">
        <v>1</v>
      </c>
      <c r="N188" s="227" t="s">
        <v>39</v>
      </c>
      <c r="O188" s="92"/>
      <c r="P188" s="228">
        <f>O188*H188</f>
        <v>0</v>
      </c>
      <c r="Q188" s="228">
        <v>0</v>
      </c>
      <c r="R188" s="228">
        <f>Q188*H188</f>
        <v>0</v>
      </c>
      <c r="S188" s="228">
        <v>0</v>
      </c>
      <c r="T188" s="22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30" t="s">
        <v>227</v>
      </c>
      <c r="AT188" s="230" t="s">
        <v>135</v>
      </c>
      <c r="AU188" s="230" t="s">
        <v>84</v>
      </c>
      <c r="AY188" s="18" t="s">
        <v>132</v>
      </c>
      <c r="BE188" s="231">
        <f>IF(N188="základní",J188,0)</f>
        <v>0</v>
      </c>
      <c r="BF188" s="231">
        <f>IF(N188="snížená",J188,0)</f>
        <v>0</v>
      </c>
      <c r="BG188" s="231">
        <f>IF(N188="zákl. přenesená",J188,0)</f>
        <v>0</v>
      </c>
      <c r="BH188" s="231">
        <f>IF(N188="sníž. přenesená",J188,0)</f>
        <v>0</v>
      </c>
      <c r="BI188" s="231">
        <f>IF(N188="nulová",J188,0)</f>
        <v>0</v>
      </c>
      <c r="BJ188" s="18" t="s">
        <v>82</v>
      </c>
      <c r="BK188" s="231">
        <f>ROUND(I188*H188,2)</f>
        <v>0</v>
      </c>
      <c r="BL188" s="18" t="s">
        <v>227</v>
      </c>
      <c r="BM188" s="230" t="s">
        <v>302</v>
      </c>
    </row>
    <row r="189" s="2" customFormat="1">
      <c r="A189" s="39"/>
      <c r="B189" s="40"/>
      <c r="C189" s="41"/>
      <c r="D189" s="232" t="s">
        <v>142</v>
      </c>
      <c r="E189" s="41"/>
      <c r="F189" s="233" t="s">
        <v>303</v>
      </c>
      <c r="G189" s="41"/>
      <c r="H189" s="41"/>
      <c r="I189" s="234"/>
      <c r="J189" s="41"/>
      <c r="K189" s="41"/>
      <c r="L189" s="45"/>
      <c r="M189" s="235"/>
      <c r="N189" s="236"/>
      <c r="O189" s="92"/>
      <c r="P189" s="92"/>
      <c r="Q189" s="92"/>
      <c r="R189" s="92"/>
      <c r="S189" s="92"/>
      <c r="T189" s="93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142</v>
      </c>
      <c r="AU189" s="18" t="s">
        <v>84</v>
      </c>
    </row>
    <row r="190" s="2" customFormat="1">
      <c r="A190" s="39"/>
      <c r="B190" s="40"/>
      <c r="C190" s="41"/>
      <c r="D190" s="237" t="s">
        <v>143</v>
      </c>
      <c r="E190" s="41"/>
      <c r="F190" s="238" t="s">
        <v>304</v>
      </c>
      <c r="G190" s="41"/>
      <c r="H190" s="41"/>
      <c r="I190" s="234"/>
      <c r="J190" s="41"/>
      <c r="K190" s="41"/>
      <c r="L190" s="45"/>
      <c r="M190" s="235"/>
      <c r="N190" s="236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143</v>
      </c>
      <c r="AU190" s="18" t="s">
        <v>84</v>
      </c>
    </row>
    <row r="191" s="14" customFormat="1">
      <c r="A191" s="14"/>
      <c r="B191" s="249"/>
      <c r="C191" s="250"/>
      <c r="D191" s="232" t="s">
        <v>145</v>
      </c>
      <c r="E191" s="251" t="s">
        <v>1</v>
      </c>
      <c r="F191" s="252" t="s">
        <v>305</v>
      </c>
      <c r="G191" s="250"/>
      <c r="H191" s="253">
        <v>523.34000000000003</v>
      </c>
      <c r="I191" s="254"/>
      <c r="J191" s="250"/>
      <c r="K191" s="250"/>
      <c r="L191" s="255"/>
      <c r="M191" s="256"/>
      <c r="N191" s="257"/>
      <c r="O191" s="257"/>
      <c r="P191" s="257"/>
      <c r="Q191" s="257"/>
      <c r="R191" s="257"/>
      <c r="S191" s="257"/>
      <c r="T191" s="258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9" t="s">
        <v>145</v>
      </c>
      <c r="AU191" s="259" t="s">
        <v>84</v>
      </c>
      <c r="AV191" s="14" t="s">
        <v>84</v>
      </c>
      <c r="AW191" s="14" t="s">
        <v>31</v>
      </c>
      <c r="AX191" s="14" t="s">
        <v>74</v>
      </c>
      <c r="AY191" s="259" t="s">
        <v>132</v>
      </c>
    </row>
    <row r="192" s="14" customFormat="1">
      <c r="A192" s="14"/>
      <c r="B192" s="249"/>
      <c r="C192" s="250"/>
      <c r="D192" s="232" t="s">
        <v>145</v>
      </c>
      <c r="E192" s="251" t="s">
        <v>1</v>
      </c>
      <c r="F192" s="252" t="s">
        <v>306</v>
      </c>
      <c r="G192" s="250"/>
      <c r="H192" s="253">
        <v>133.78999999999999</v>
      </c>
      <c r="I192" s="254"/>
      <c r="J192" s="250"/>
      <c r="K192" s="250"/>
      <c r="L192" s="255"/>
      <c r="M192" s="256"/>
      <c r="N192" s="257"/>
      <c r="O192" s="257"/>
      <c r="P192" s="257"/>
      <c r="Q192" s="257"/>
      <c r="R192" s="257"/>
      <c r="S192" s="257"/>
      <c r="T192" s="258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9" t="s">
        <v>145</v>
      </c>
      <c r="AU192" s="259" t="s">
        <v>84</v>
      </c>
      <c r="AV192" s="14" t="s">
        <v>84</v>
      </c>
      <c r="AW192" s="14" t="s">
        <v>31</v>
      </c>
      <c r="AX192" s="14" t="s">
        <v>74</v>
      </c>
      <c r="AY192" s="259" t="s">
        <v>132</v>
      </c>
    </row>
    <row r="193" s="15" customFormat="1">
      <c r="A193" s="15"/>
      <c r="B193" s="264"/>
      <c r="C193" s="265"/>
      <c r="D193" s="232" t="s">
        <v>145</v>
      </c>
      <c r="E193" s="266" t="s">
        <v>1</v>
      </c>
      <c r="F193" s="267" t="s">
        <v>251</v>
      </c>
      <c r="G193" s="265"/>
      <c r="H193" s="268">
        <v>657.13</v>
      </c>
      <c r="I193" s="269"/>
      <c r="J193" s="265"/>
      <c r="K193" s="265"/>
      <c r="L193" s="270"/>
      <c r="M193" s="271"/>
      <c r="N193" s="272"/>
      <c r="O193" s="272"/>
      <c r="P193" s="272"/>
      <c r="Q193" s="272"/>
      <c r="R193" s="272"/>
      <c r="S193" s="272"/>
      <c r="T193" s="273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74" t="s">
        <v>145</v>
      </c>
      <c r="AU193" s="274" t="s">
        <v>84</v>
      </c>
      <c r="AV193" s="15" t="s">
        <v>227</v>
      </c>
      <c r="AW193" s="15" t="s">
        <v>31</v>
      </c>
      <c r="AX193" s="15" t="s">
        <v>82</v>
      </c>
      <c r="AY193" s="274" t="s">
        <v>132</v>
      </c>
    </row>
    <row r="194" s="2" customFormat="1" ht="37.8" customHeight="1">
      <c r="A194" s="39"/>
      <c r="B194" s="40"/>
      <c r="C194" s="219" t="s">
        <v>307</v>
      </c>
      <c r="D194" s="219" t="s">
        <v>135</v>
      </c>
      <c r="E194" s="220" t="s">
        <v>308</v>
      </c>
      <c r="F194" s="221" t="s">
        <v>309</v>
      </c>
      <c r="G194" s="222" t="s">
        <v>177</v>
      </c>
      <c r="H194" s="223">
        <v>3942.7800000000002</v>
      </c>
      <c r="I194" s="224"/>
      <c r="J194" s="225">
        <f>ROUND(I194*H194,2)</f>
        <v>0</v>
      </c>
      <c r="K194" s="221" t="s">
        <v>139</v>
      </c>
      <c r="L194" s="45"/>
      <c r="M194" s="226" t="s">
        <v>1</v>
      </c>
      <c r="N194" s="227" t="s">
        <v>39</v>
      </c>
      <c r="O194" s="92"/>
      <c r="P194" s="228">
        <f>O194*H194</f>
        <v>0</v>
      </c>
      <c r="Q194" s="228">
        <v>0</v>
      </c>
      <c r="R194" s="228">
        <f>Q194*H194</f>
        <v>0</v>
      </c>
      <c r="S194" s="228">
        <v>0</v>
      </c>
      <c r="T194" s="229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30" t="s">
        <v>227</v>
      </c>
      <c r="AT194" s="230" t="s">
        <v>135</v>
      </c>
      <c r="AU194" s="230" t="s">
        <v>84</v>
      </c>
      <c r="AY194" s="18" t="s">
        <v>132</v>
      </c>
      <c r="BE194" s="231">
        <f>IF(N194="základní",J194,0)</f>
        <v>0</v>
      </c>
      <c r="BF194" s="231">
        <f>IF(N194="snížená",J194,0)</f>
        <v>0</v>
      </c>
      <c r="BG194" s="231">
        <f>IF(N194="zákl. přenesená",J194,0)</f>
        <v>0</v>
      </c>
      <c r="BH194" s="231">
        <f>IF(N194="sníž. přenesená",J194,0)</f>
        <v>0</v>
      </c>
      <c r="BI194" s="231">
        <f>IF(N194="nulová",J194,0)</f>
        <v>0</v>
      </c>
      <c r="BJ194" s="18" t="s">
        <v>82</v>
      </c>
      <c r="BK194" s="231">
        <f>ROUND(I194*H194,2)</f>
        <v>0</v>
      </c>
      <c r="BL194" s="18" t="s">
        <v>227</v>
      </c>
      <c r="BM194" s="230" t="s">
        <v>310</v>
      </c>
    </row>
    <row r="195" s="2" customFormat="1">
      <c r="A195" s="39"/>
      <c r="B195" s="40"/>
      <c r="C195" s="41"/>
      <c r="D195" s="232" t="s">
        <v>142</v>
      </c>
      <c r="E195" s="41"/>
      <c r="F195" s="233" t="s">
        <v>311</v>
      </c>
      <c r="G195" s="41"/>
      <c r="H195" s="41"/>
      <c r="I195" s="234"/>
      <c r="J195" s="41"/>
      <c r="K195" s="41"/>
      <c r="L195" s="45"/>
      <c r="M195" s="235"/>
      <c r="N195" s="236"/>
      <c r="O195" s="92"/>
      <c r="P195" s="92"/>
      <c r="Q195" s="92"/>
      <c r="R195" s="92"/>
      <c r="S195" s="92"/>
      <c r="T195" s="93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142</v>
      </c>
      <c r="AU195" s="18" t="s">
        <v>84</v>
      </c>
    </row>
    <row r="196" s="2" customFormat="1">
      <c r="A196" s="39"/>
      <c r="B196" s="40"/>
      <c r="C196" s="41"/>
      <c r="D196" s="237" t="s">
        <v>143</v>
      </c>
      <c r="E196" s="41"/>
      <c r="F196" s="238" t="s">
        <v>312</v>
      </c>
      <c r="G196" s="41"/>
      <c r="H196" s="41"/>
      <c r="I196" s="234"/>
      <c r="J196" s="41"/>
      <c r="K196" s="41"/>
      <c r="L196" s="45"/>
      <c r="M196" s="235"/>
      <c r="N196" s="236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143</v>
      </c>
      <c r="AU196" s="18" t="s">
        <v>84</v>
      </c>
    </row>
    <row r="197" s="13" customFormat="1">
      <c r="A197" s="13"/>
      <c r="B197" s="239"/>
      <c r="C197" s="240"/>
      <c r="D197" s="232" t="s">
        <v>145</v>
      </c>
      <c r="E197" s="241" t="s">
        <v>1</v>
      </c>
      <c r="F197" s="242" t="s">
        <v>313</v>
      </c>
      <c r="G197" s="240"/>
      <c r="H197" s="241" t="s">
        <v>1</v>
      </c>
      <c r="I197" s="243"/>
      <c r="J197" s="240"/>
      <c r="K197" s="240"/>
      <c r="L197" s="244"/>
      <c r="M197" s="245"/>
      <c r="N197" s="246"/>
      <c r="O197" s="246"/>
      <c r="P197" s="246"/>
      <c r="Q197" s="246"/>
      <c r="R197" s="246"/>
      <c r="S197" s="246"/>
      <c r="T197" s="247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8" t="s">
        <v>145</v>
      </c>
      <c r="AU197" s="248" t="s">
        <v>84</v>
      </c>
      <c r="AV197" s="13" t="s">
        <v>82</v>
      </c>
      <c r="AW197" s="13" t="s">
        <v>31</v>
      </c>
      <c r="AX197" s="13" t="s">
        <v>74</v>
      </c>
      <c r="AY197" s="248" t="s">
        <v>132</v>
      </c>
    </row>
    <row r="198" s="14" customFormat="1">
      <c r="A198" s="14"/>
      <c r="B198" s="249"/>
      <c r="C198" s="250"/>
      <c r="D198" s="232" t="s">
        <v>145</v>
      </c>
      <c r="E198" s="251" t="s">
        <v>1</v>
      </c>
      <c r="F198" s="252" t="s">
        <v>305</v>
      </c>
      <c r="G198" s="250"/>
      <c r="H198" s="253">
        <v>523.34000000000003</v>
      </c>
      <c r="I198" s="254"/>
      <c r="J198" s="250"/>
      <c r="K198" s="250"/>
      <c r="L198" s="255"/>
      <c r="M198" s="256"/>
      <c r="N198" s="257"/>
      <c r="O198" s="257"/>
      <c r="P198" s="257"/>
      <c r="Q198" s="257"/>
      <c r="R198" s="257"/>
      <c r="S198" s="257"/>
      <c r="T198" s="258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9" t="s">
        <v>145</v>
      </c>
      <c r="AU198" s="259" t="s">
        <v>84</v>
      </c>
      <c r="AV198" s="14" t="s">
        <v>84</v>
      </c>
      <c r="AW198" s="14" t="s">
        <v>31</v>
      </c>
      <c r="AX198" s="14" t="s">
        <v>74</v>
      </c>
      <c r="AY198" s="259" t="s">
        <v>132</v>
      </c>
    </row>
    <row r="199" s="14" customFormat="1">
      <c r="A199" s="14"/>
      <c r="B199" s="249"/>
      <c r="C199" s="250"/>
      <c r="D199" s="232" t="s">
        <v>145</v>
      </c>
      <c r="E199" s="251" t="s">
        <v>1</v>
      </c>
      <c r="F199" s="252" t="s">
        <v>306</v>
      </c>
      <c r="G199" s="250"/>
      <c r="H199" s="253">
        <v>133.78999999999999</v>
      </c>
      <c r="I199" s="254"/>
      <c r="J199" s="250"/>
      <c r="K199" s="250"/>
      <c r="L199" s="255"/>
      <c r="M199" s="256"/>
      <c r="N199" s="257"/>
      <c r="O199" s="257"/>
      <c r="P199" s="257"/>
      <c r="Q199" s="257"/>
      <c r="R199" s="257"/>
      <c r="S199" s="257"/>
      <c r="T199" s="258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9" t="s">
        <v>145</v>
      </c>
      <c r="AU199" s="259" t="s">
        <v>84</v>
      </c>
      <c r="AV199" s="14" t="s">
        <v>84</v>
      </c>
      <c r="AW199" s="14" t="s">
        <v>31</v>
      </c>
      <c r="AX199" s="14" t="s">
        <v>74</v>
      </c>
      <c r="AY199" s="259" t="s">
        <v>132</v>
      </c>
    </row>
    <row r="200" s="15" customFormat="1">
      <c r="A200" s="15"/>
      <c r="B200" s="264"/>
      <c r="C200" s="265"/>
      <c r="D200" s="232" t="s">
        <v>145</v>
      </c>
      <c r="E200" s="266" t="s">
        <v>1</v>
      </c>
      <c r="F200" s="267" t="s">
        <v>251</v>
      </c>
      <c r="G200" s="265"/>
      <c r="H200" s="268">
        <v>657.13</v>
      </c>
      <c r="I200" s="269"/>
      <c r="J200" s="265"/>
      <c r="K200" s="265"/>
      <c r="L200" s="270"/>
      <c r="M200" s="271"/>
      <c r="N200" s="272"/>
      <c r="O200" s="272"/>
      <c r="P200" s="272"/>
      <c r="Q200" s="272"/>
      <c r="R200" s="272"/>
      <c r="S200" s="272"/>
      <c r="T200" s="273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274" t="s">
        <v>145</v>
      </c>
      <c r="AU200" s="274" t="s">
        <v>84</v>
      </c>
      <c r="AV200" s="15" t="s">
        <v>227</v>
      </c>
      <c r="AW200" s="15" t="s">
        <v>31</v>
      </c>
      <c r="AX200" s="15" t="s">
        <v>82</v>
      </c>
      <c r="AY200" s="274" t="s">
        <v>132</v>
      </c>
    </row>
    <row r="201" s="14" customFormat="1">
      <c r="A201" s="14"/>
      <c r="B201" s="249"/>
      <c r="C201" s="250"/>
      <c r="D201" s="232" t="s">
        <v>145</v>
      </c>
      <c r="E201" s="250"/>
      <c r="F201" s="252" t="s">
        <v>314</v>
      </c>
      <c r="G201" s="250"/>
      <c r="H201" s="253">
        <v>3942.7800000000002</v>
      </c>
      <c r="I201" s="254"/>
      <c r="J201" s="250"/>
      <c r="K201" s="250"/>
      <c r="L201" s="255"/>
      <c r="M201" s="256"/>
      <c r="N201" s="257"/>
      <c r="O201" s="257"/>
      <c r="P201" s="257"/>
      <c r="Q201" s="257"/>
      <c r="R201" s="257"/>
      <c r="S201" s="257"/>
      <c r="T201" s="258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9" t="s">
        <v>145</v>
      </c>
      <c r="AU201" s="259" t="s">
        <v>84</v>
      </c>
      <c r="AV201" s="14" t="s">
        <v>84</v>
      </c>
      <c r="AW201" s="14" t="s">
        <v>4</v>
      </c>
      <c r="AX201" s="14" t="s">
        <v>82</v>
      </c>
      <c r="AY201" s="259" t="s">
        <v>132</v>
      </c>
    </row>
    <row r="202" s="2" customFormat="1" ht="24.15" customHeight="1">
      <c r="A202" s="39"/>
      <c r="B202" s="40"/>
      <c r="C202" s="219" t="s">
        <v>315</v>
      </c>
      <c r="D202" s="219" t="s">
        <v>135</v>
      </c>
      <c r="E202" s="220" t="s">
        <v>316</v>
      </c>
      <c r="F202" s="221" t="s">
        <v>317</v>
      </c>
      <c r="G202" s="222" t="s">
        <v>177</v>
      </c>
      <c r="H202" s="223">
        <v>26.780000000000001</v>
      </c>
      <c r="I202" s="224"/>
      <c r="J202" s="225">
        <f>ROUND(I202*H202,2)</f>
        <v>0</v>
      </c>
      <c r="K202" s="221" t="s">
        <v>139</v>
      </c>
      <c r="L202" s="45"/>
      <c r="M202" s="226" t="s">
        <v>1</v>
      </c>
      <c r="N202" s="227" t="s">
        <v>39</v>
      </c>
      <c r="O202" s="92"/>
      <c r="P202" s="228">
        <f>O202*H202</f>
        <v>0</v>
      </c>
      <c r="Q202" s="228">
        <v>0</v>
      </c>
      <c r="R202" s="228">
        <f>Q202*H202</f>
        <v>0</v>
      </c>
      <c r="S202" s="228">
        <v>0</v>
      </c>
      <c r="T202" s="229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30" t="s">
        <v>227</v>
      </c>
      <c r="AT202" s="230" t="s">
        <v>135</v>
      </c>
      <c r="AU202" s="230" t="s">
        <v>84</v>
      </c>
      <c r="AY202" s="18" t="s">
        <v>132</v>
      </c>
      <c r="BE202" s="231">
        <f>IF(N202="základní",J202,0)</f>
        <v>0</v>
      </c>
      <c r="BF202" s="231">
        <f>IF(N202="snížená",J202,0)</f>
        <v>0</v>
      </c>
      <c r="BG202" s="231">
        <f>IF(N202="zákl. přenesená",J202,0)</f>
        <v>0</v>
      </c>
      <c r="BH202" s="231">
        <f>IF(N202="sníž. přenesená",J202,0)</f>
        <v>0</v>
      </c>
      <c r="BI202" s="231">
        <f>IF(N202="nulová",J202,0)</f>
        <v>0</v>
      </c>
      <c r="BJ202" s="18" t="s">
        <v>82</v>
      </c>
      <c r="BK202" s="231">
        <f>ROUND(I202*H202,2)</f>
        <v>0</v>
      </c>
      <c r="BL202" s="18" t="s">
        <v>227</v>
      </c>
      <c r="BM202" s="230" t="s">
        <v>318</v>
      </c>
    </row>
    <row r="203" s="2" customFormat="1">
      <c r="A203" s="39"/>
      <c r="B203" s="40"/>
      <c r="C203" s="41"/>
      <c r="D203" s="232" t="s">
        <v>142</v>
      </c>
      <c r="E203" s="41"/>
      <c r="F203" s="233" t="s">
        <v>319</v>
      </c>
      <c r="G203" s="41"/>
      <c r="H203" s="41"/>
      <c r="I203" s="234"/>
      <c r="J203" s="41"/>
      <c r="K203" s="41"/>
      <c r="L203" s="45"/>
      <c r="M203" s="235"/>
      <c r="N203" s="236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142</v>
      </c>
      <c r="AU203" s="18" t="s">
        <v>84</v>
      </c>
    </row>
    <row r="204" s="2" customFormat="1">
      <c r="A204" s="39"/>
      <c r="B204" s="40"/>
      <c r="C204" s="41"/>
      <c r="D204" s="237" t="s">
        <v>143</v>
      </c>
      <c r="E204" s="41"/>
      <c r="F204" s="238" t="s">
        <v>320</v>
      </c>
      <c r="G204" s="41"/>
      <c r="H204" s="41"/>
      <c r="I204" s="234"/>
      <c r="J204" s="41"/>
      <c r="K204" s="41"/>
      <c r="L204" s="45"/>
      <c r="M204" s="235"/>
      <c r="N204" s="236"/>
      <c r="O204" s="92"/>
      <c r="P204" s="92"/>
      <c r="Q204" s="92"/>
      <c r="R204" s="92"/>
      <c r="S204" s="92"/>
      <c r="T204" s="93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T204" s="18" t="s">
        <v>143</v>
      </c>
      <c r="AU204" s="18" t="s">
        <v>84</v>
      </c>
    </row>
    <row r="205" s="13" customFormat="1">
      <c r="A205" s="13"/>
      <c r="B205" s="239"/>
      <c r="C205" s="240"/>
      <c r="D205" s="232" t="s">
        <v>145</v>
      </c>
      <c r="E205" s="241" t="s">
        <v>1</v>
      </c>
      <c r="F205" s="242" t="s">
        <v>321</v>
      </c>
      <c r="G205" s="240"/>
      <c r="H205" s="241" t="s">
        <v>1</v>
      </c>
      <c r="I205" s="243"/>
      <c r="J205" s="240"/>
      <c r="K205" s="240"/>
      <c r="L205" s="244"/>
      <c r="M205" s="245"/>
      <c r="N205" s="246"/>
      <c r="O205" s="246"/>
      <c r="P205" s="246"/>
      <c r="Q205" s="246"/>
      <c r="R205" s="246"/>
      <c r="S205" s="246"/>
      <c r="T205" s="247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8" t="s">
        <v>145</v>
      </c>
      <c r="AU205" s="248" t="s">
        <v>84</v>
      </c>
      <c r="AV205" s="13" t="s">
        <v>82</v>
      </c>
      <c r="AW205" s="13" t="s">
        <v>31</v>
      </c>
      <c r="AX205" s="13" t="s">
        <v>74</v>
      </c>
      <c r="AY205" s="248" t="s">
        <v>132</v>
      </c>
    </row>
    <row r="206" s="14" customFormat="1">
      <c r="A206" s="14"/>
      <c r="B206" s="249"/>
      <c r="C206" s="250"/>
      <c r="D206" s="232" t="s">
        <v>145</v>
      </c>
      <c r="E206" s="251" t="s">
        <v>1</v>
      </c>
      <c r="F206" s="252" t="s">
        <v>322</v>
      </c>
      <c r="G206" s="250"/>
      <c r="H206" s="253">
        <v>26.780000000000001</v>
      </c>
      <c r="I206" s="254"/>
      <c r="J206" s="250"/>
      <c r="K206" s="250"/>
      <c r="L206" s="255"/>
      <c r="M206" s="256"/>
      <c r="N206" s="257"/>
      <c r="O206" s="257"/>
      <c r="P206" s="257"/>
      <c r="Q206" s="257"/>
      <c r="R206" s="257"/>
      <c r="S206" s="257"/>
      <c r="T206" s="258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9" t="s">
        <v>145</v>
      </c>
      <c r="AU206" s="259" t="s">
        <v>84</v>
      </c>
      <c r="AV206" s="14" t="s">
        <v>84</v>
      </c>
      <c r="AW206" s="14" t="s">
        <v>31</v>
      </c>
      <c r="AX206" s="14" t="s">
        <v>82</v>
      </c>
      <c r="AY206" s="259" t="s">
        <v>132</v>
      </c>
    </row>
    <row r="207" s="2" customFormat="1" ht="24.15" customHeight="1">
      <c r="A207" s="39"/>
      <c r="B207" s="40"/>
      <c r="C207" s="219" t="s">
        <v>323</v>
      </c>
      <c r="D207" s="219" t="s">
        <v>135</v>
      </c>
      <c r="E207" s="220" t="s">
        <v>324</v>
      </c>
      <c r="F207" s="221" t="s">
        <v>325</v>
      </c>
      <c r="G207" s="222" t="s">
        <v>177</v>
      </c>
      <c r="H207" s="223">
        <v>6.0300000000000002</v>
      </c>
      <c r="I207" s="224"/>
      <c r="J207" s="225">
        <f>ROUND(I207*H207,2)</f>
        <v>0</v>
      </c>
      <c r="K207" s="221" t="s">
        <v>139</v>
      </c>
      <c r="L207" s="45"/>
      <c r="M207" s="226" t="s">
        <v>1</v>
      </c>
      <c r="N207" s="227" t="s">
        <v>39</v>
      </c>
      <c r="O207" s="92"/>
      <c r="P207" s="228">
        <f>O207*H207</f>
        <v>0</v>
      </c>
      <c r="Q207" s="228">
        <v>0</v>
      </c>
      <c r="R207" s="228">
        <f>Q207*H207</f>
        <v>0</v>
      </c>
      <c r="S207" s="228">
        <v>0</v>
      </c>
      <c r="T207" s="22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30" t="s">
        <v>227</v>
      </c>
      <c r="AT207" s="230" t="s">
        <v>135</v>
      </c>
      <c r="AU207" s="230" t="s">
        <v>84</v>
      </c>
      <c r="AY207" s="18" t="s">
        <v>132</v>
      </c>
      <c r="BE207" s="231">
        <f>IF(N207="základní",J207,0)</f>
        <v>0</v>
      </c>
      <c r="BF207" s="231">
        <f>IF(N207="snížená",J207,0)</f>
        <v>0</v>
      </c>
      <c r="BG207" s="231">
        <f>IF(N207="zákl. přenesená",J207,0)</f>
        <v>0</v>
      </c>
      <c r="BH207" s="231">
        <f>IF(N207="sníž. přenesená",J207,0)</f>
        <v>0</v>
      </c>
      <c r="BI207" s="231">
        <f>IF(N207="nulová",J207,0)</f>
        <v>0</v>
      </c>
      <c r="BJ207" s="18" t="s">
        <v>82</v>
      </c>
      <c r="BK207" s="231">
        <f>ROUND(I207*H207,2)</f>
        <v>0</v>
      </c>
      <c r="BL207" s="18" t="s">
        <v>227</v>
      </c>
      <c r="BM207" s="230" t="s">
        <v>326</v>
      </c>
    </row>
    <row r="208" s="2" customFormat="1">
      <c r="A208" s="39"/>
      <c r="B208" s="40"/>
      <c r="C208" s="41"/>
      <c r="D208" s="232" t="s">
        <v>142</v>
      </c>
      <c r="E208" s="41"/>
      <c r="F208" s="233" t="s">
        <v>327</v>
      </c>
      <c r="G208" s="41"/>
      <c r="H208" s="41"/>
      <c r="I208" s="234"/>
      <c r="J208" s="41"/>
      <c r="K208" s="41"/>
      <c r="L208" s="45"/>
      <c r="M208" s="235"/>
      <c r="N208" s="236"/>
      <c r="O208" s="92"/>
      <c r="P208" s="92"/>
      <c r="Q208" s="92"/>
      <c r="R208" s="92"/>
      <c r="S208" s="92"/>
      <c r="T208" s="93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T208" s="18" t="s">
        <v>142</v>
      </c>
      <c r="AU208" s="18" t="s">
        <v>84</v>
      </c>
    </row>
    <row r="209" s="2" customFormat="1">
      <c r="A209" s="39"/>
      <c r="B209" s="40"/>
      <c r="C209" s="41"/>
      <c r="D209" s="237" t="s">
        <v>143</v>
      </c>
      <c r="E209" s="41"/>
      <c r="F209" s="238" t="s">
        <v>328</v>
      </c>
      <c r="G209" s="41"/>
      <c r="H209" s="41"/>
      <c r="I209" s="234"/>
      <c r="J209" s="41"/>
      <c r="K209" s="41"/>
      <c r="L209" s="45"/>
      <c r="M209" s="235"/>
      <c r="N209" s="236"/>
      <c r="O209" s="92"/>
      <c r="P209" s="92"/>
      <c r="Q209" s="92"/>
      <c r="R209" s="92"/>
      <c r="S209" s="92"/>
      <c r="T209" s="93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143</v>
      </c>
      <c r="AU209" s="18" t="s">
        <v>84</v>
      </c>
    </row>
    <row r="210" s="14" customFormat="1">
      <c r="A210" s="14"/>
      <c r="B210" s="249"/>
      <c r="C210" s="250"/>
      <c r="D210" s="232" t="s">
        <v>145</v>
      </c>
      <c r="E210" s="251" t="s">
        <v>191</v>
      </c>
      <c r="F210" s="252" t="s">
        <v>329</v>
      </c>
      <c r="G210" s="250"/>
      <c r="H210" s="253">
        <v>6.0300000000000002</v>
      </c>
      <c r="I210" s="254"/>
      <c r="J210" s="250"/>
      <c r="K210" s="250"/>
      <c r="L210" s="255"/>
      <c r="M210" s="256"/>
      <c r="N210" s="257"/>
      <c r="O210" s="257"/>
      <c r="P210" s="257"/>
      <c r="Q210" s="257"/>
      <c r="R210" s="257"/>
      <c r="S210" s="257"/>
      <c r="T210" s="258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9" t="s">
        <v>145</v>
      </c>
      <c r="AU210" s="259" t="s">
        <v>84</v>
      </c>
      <c r="AV210" s="14" t="s">
        <v>84</v>
      </c>
      <c r="AW210" s="14" t="s">
        <v>31</v>
      </c>
      <c r="AX210" s="14" t="s">
        <v>82</v>
      </c>
      <c r="AY210" s="259" t="s">
        <v>132</v>
      </c>
    </row>
    <row r="211" s="2" customFormat="1" ht="24.15" customHeight="1">
      <c r="A211" s="39"/>
      <c r="B211" s="40"/>
      <c r="C211" s="219" t="s">
        <v>330</v>
      </c>
      <c r="D211" s="219" t="s">
        <v>135</v>
      </c>
      <c r="E211" s="220" t="s">
        <v>331</v>
      </c>
      <c r="F211" s="221" t="s">
        <v>332</v>
      </c>
      <c r="G211" s="222" t="s">
        <v>333</v>
      </c>
      <c r="H211" s="223">
        <v>1117.1210000000001</v>
      </c>
      <c r="I211" s="224"/>
      <c r="J211" s="225">
        <f>ROUND(I211*H211,2)</f>
        <v>0</v>
      </c>
      <c r="K211" s="221" t="s">
        <v>139</v>
      </c>
      <c r="L211" s="45"/>
      <c r="M211" s="226" t="s">
        <v>1</v>
      </c>
      <c r="N211" s="227" t="s">
        <v>39</v>
      </c>
      <c r="O211" s="92"/>
      <c r="P211" s="228">
        <f>O211*H211</f>
        <v>0</v>
      </c>
      <c r="Q211" s="228">
        <v>0</v>
      </c>
      <c r="R211" s="228">
        <f>Q211*H211</f>
        <v>0</v>
      </c>
      <c r="S211" s="228">
        <v>0</v>
      </c>
      <c r="T211" s="229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30" t="s">
        <v>227</v>
      </c>
      <c r="AT211" s="230" t="s">
        <v>135</v>
      </c>
      <c r="AU211" s="230" t="s">
        <v>84</v>
      </c>
      <c r="AY211" s="18" t="s">
        <v>132</v>
      </c>
      <c r="BE211" s="231">
        <f>IF(N211="základní",J211,0)</f>
        <v>0</v>
      </c>
      <c r="BF211" s="231">
        <f>IF(N211="snížená",J211,0)</f>
        <v>0</v>
      </c>
      <c r="BG211" s="231">
        <f>IF(N211="zákl. přenesená",J211,0)</f>
        <v>0</v>
      </c>
      <c r="BH211" s="231">
        <f>IF(N211="sníž. přenesená",J211,0)</f>
        <v>0</v>
      </c>
      <c r="BI211" s="231">
        <f>IF(N211="nulová",J211,0)</f>
        <v>0</v>
      </c>
      <c r="BJ211" s="18" t="s">
        <v>82</v>
      </c>
      <c r="BK211" s="231">
        <f>ROUND(I211*H211,2)</f>
        <v>0</v>
      </c>
      <c r="BL211" s="18" t="s">
        <v>227</v>
      </c>
      <c r="BM211" s="230" t="s">
        <v>334</v>
      </c>
    </row>
    <row r="212" s="2" customFormat="1">
      <c r="A212" s="39"/>
      <c r="B212" s="40"/>
      <c r="C212" s="41"/>
      <c r="D212" s="232" t="s">
        <v>142</v>
      </c>
      <c r="E212" s="41"/>
      <c r="F212" s="233" t="s">
        <v>335</v>
      </c>
      <c r="G212" s="41"/>
      <c r="H212" s="41"/>
      <c r="I212" s="234"/>
      <c r="J212" s="41"/>
      <c r="K212" s="41"/>
      <c r="L212" s="45"/>
      <c r="M212" s="235"/>
      <c r="N212" s="236"/>
      <c r="O212" s="92"/>
      <c r="P212" s="92"/>
      <c r="Q212" s="92"/>
      <c r="R212" s="92"/>
      <c r="S212" s="92"/>
      <c r="T212" s="93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T212" s="18" t="s">
        <v>142</v>
      </c>
      <c r="AU212" s="18" t="s">
        <v>84</v>
      </c>
    </row>
    <row r="213" s="2" customFormat="1">
      <c r="A213" s="39"/>
      <c r="B213" s="40"/>
      <c r="C213" s="41"/>
      <c r="D213" s="237" t="s">
        <v>143</v>
      </c>
      <c r="E213" s="41"/>
      <c r="F213" s="238" t="s">
        <v>336</v>
      </c>
      <c r="G213" s="41"/>
      <c r="H213" s="41"/>
      <c r="I213" s="234"/>
      <c r="J213" s="41"/>
      <c r="K213" s="41"/>
      <c r="L213" s="45"/>
      <c r="M213" s="235"/>
      <c r="N213" s="236"/>
      <c r="O213" s="92"/>
      <c r="P213" s="92"/>
      <c r="Q213" s="92"/>
      <c r="R213" s="92"/>
      <c r="S213" s="92"/>
      <c r="T213" s="93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143</v>
      </c>
      <c r="AU213" s="18" t="s">
        <v>84</v>
      </c>
    </row>
    <row r="214" s="14" customFormat="1">
      <c r="A214" s="14"/>
      <c r="B214" s="249"/>
      <c r="C214" s="250"/>
      <c r="D214" s="232" t="s">
        <v>145</v>
      </c>
      <c r="E214" s="251" t="s">
        <v>1</v>
      </c>
      <c r="F214" s="252" t="s">
        <v>305</v>
      </c>
      <c r="G214" s="250"/>
      <c r="H214" s="253">
        <v>523.34000000000003</v>
      </c>
      <c r="I214" s="254"/>
      <c r="J214" s="250"/>
      <c r="K214" s="250"/>
      <c r="L214" s="255"/>
      <c r="M214" s="256"/>
      <c r="N214" s="257"/>
      <c r="O214" s="257"/>
      <c r="P214" s="257"/>
      <c r="Q214" s="257"/>
      <c r="R214" s="257"/>
      <c r="S214" s="257"/>
      <c r="T214" s="258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9" t="s">
        <v>145</v>
      </c>
      <c r="AU214" s="259" t="s">
        <v>84</v>
      </c>
      <c r="AV214" s="14" t="s">
        <v>84</v>
      </c>
      <c r="AW214" s="14" t="s">
        <v>31</v>
      </c>
      <c r="AX214" s="14" t="s">
        <v>74</v>
      </c>
      <c r="AY214" s="259" t="s">
        <v>132</v>
      </c>
    </row>
    <row r="215" s="14" customFormat="1">
      <c r="A215" s="14"/>
      <c r="B215" s="249"/>
      <c r="C215" s="250"/>
      <c r="D215" s="232" t="s">
        <v>145</v>
      </c>
      <c r="E215" s="251" t="s">
        <v>1</v>
      </c>
      <c r="F215" s="252" t="s">
        <v>306</v>
      </c>
      <c r="G215" s="250"/>
      <c r="H215" s="253">
        <v>133.78999999999999</v>
      </c>
      <c r="I215" s="254"/>
      <c r="J215" s="250"/>
      <c r="K215" s="250"/>
      <c r="L215" s="255"/>
      <c r="M215" s="256"/>
      <c r="N215" s="257"/>
      <c r="O215" s="257"/>
      <c r="P215" s="257"/>
      <c r="Q215" s="257"/>
      <c r="R215" s="257"/>
      <c r="S215" s="257"/>
      <c r="T215" s="258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9" t="s">
        <v>145</v>
      </c>
      <c r="AU215" s="259" t="s">
        <v>84</v>
      </c>
      <c r="AV215" s="14" t="s">
        <v>84</v>
      </c>
      <c r="AW215" s="14" t="s">
        <v>31</v>
      </c>
      <c r="AX215" s="14" t="s">
        <v>74</v>
      </c>
      <c r="AY215" s="259" t="s">
        <v>132</v>
      </c>
    </row>
    <row r="216" s="15" customFormat="1">
      <c r="A216" s="15"/>
      <c r="B216" s="264"/>
      <c r="C216" s="265"/>
      <c r="D216" s="232" t="s">
        <v>145</v>
      </c>
      <c r="E216" s="266" t="s">
        <v>1</v>
      </c>
      <c r="F216" s="267" t="s">
        <v>251</v>
      </c>
      <c r="G216" s="265"/>
      <c r="H216" s="268">
        <v>657.13</v>
      </c>
      <c r="I216" s="269"/>
      <c r="J216" s="265"/>
      <c r="K216" s="265"/>
      <c r="L216" s="270"/>
      <c r="M216" s="271"/>
      <c r="N216" s="272"/>
      <c r="O216" s="272"/>
      <c r="P216" s="272"/>
      <c r="Q216" s="272"/>
      <c r="R216" s="272"/>
      <c r="S216" s="272"/>
      <c r="T216" s="273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T216" s="274" t="s">
        <v>145</v>
      </c>
      <c r="AU216" s="274" t="s">
        <v>84</v>
      </c>
      <c r="AV216" s="15" t="s">
        <v>227</v>
      </c>
      <c r="AW216" s="15" t="s">
        <v>31</v>
      </c>
      <c r="AX216" s="15" t="s">
        <v>82</v>
      </c>
      <c r="AY216" s="274" t="s">
        <v>132</v>
      </c>
    </row>
    <row r="217" s="14" customFormat="1">
      <c r="A217" s="14"/>
      <c r="B217" s="249"/>
      <c r="C217" s="250"/>
      <c r="D217" s="232" t="s">
        <v>145</v>
      </c>
      <c r="E217" s="250"/>
      <c r="F217" s="252" t="s">
        <v>337</v>
      </c>
      <c r="G217" s="250"/>
      <c r="H217" s="253">
        <v>1117.1210000000001</v>
      </c>
      <c r="I217" s="254"/>
      <c r="J217" s="250"/>
      <c r="K217" s="250"/>
      <c r="L217" s="255"/>
      <c r="M217" s="256"/>
      <c r="N217" s="257"/>
      <c r="O217" s="257"/>
      <c r="P217" s="257"/>
      <c r="Q217" s="257"/>
      <c r="R217" s="257"/>
      <c r="S217" s="257"/>
      <c r="T217" s="258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9" t="s">
        <v>145</v>
      </c>
      <c r="AU217" s="259" t="s">
        <v>84</v>
      </c>
      <c r="AV217" s="14" t="s">
        <v>84</v>
      </c>
      <c r="AW217" s="14" t="s">
        <v>4</v>
      </c>
      <c r="AX217" s="14" t="s">
        <v>82</v>
      </c>
      <c r="AY217" s="259" t="s">
        <v>132</v>
      </c>
    </row>
    <row r="218" s="2" customFormat="1" ht="16.5" customHeight="1">
      <c r="A218" s="39"/>
      <c r="B218" s="40"/>
      <c r="C218" s="219" t="s">
        <v>338</v>
      </c>
      <c r="D218" s="219" t="s">
        <v>135</v>
      </c>
      <c r="E218" s="220" t="s">
        <v>339</v>
      </c>
      <c r="F218" s="221" t="s">
        <v>340</v>
      </c>
      <c r="G218" s="222" t="s">
        <v>177</v>
      </c>
      <c r="H218" s="223">
        <v>26.780000000000001</v>
      </c>
      <c r="I218" s="224"/>
      <c r="J218" s="225">
        <f>ROUND(I218*H218,2)</f>
        <v>0</v>
      </c>
      <c r="K218" s="221" t="s">
        <v>139</v>
      </c>
      <c r="L218" s="45"/>
      <c r="M218" s="226" t="s">
        <v>1</v>
      </c>
      <c r="N218" s="227" t="s">
        <v>39</v>
      </c>
      <c r="O218" s="92"/>
      <c r="P218" s="228">
        <f>O218*H218</f>
        <v>0</v>
      </c>
      <c r="Q218" s="228">
        <v>0</v>
      </c>
      <c r="R218" s="228">
        <f>Q218*H218</f>
        <v>0</v>
      </c>
      <c r="S218" s="228">
        <v>0</v>
      </c>
      <c r="T218" s="229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30" t="s">
        <v>227</v>
      </c>
      <c r="AT218" s="230" t="s">
        <v>135</v>
      </c>
      <c r="AU218" s="230" t="s">
        <v>84</v>
      </c>
      <c r="AY218" s="18" t="s">
        <v>132</v>
      </c>
      <c r="BE218" s="231">
        <f>IF(N218="základní",J218,0)</f>
        <v>0</v>
      </c>
      <c r="BF218" s="231">
        <f>IF(N218="snížená",J218,0)</f>
        <v>0</v>
      </c>
      <c r="BG218" s="231">
        <f>IF(N218="zákl. přenesená",J218,0)</f>
        <v>0</v>
      </c>
      <c r="BH218" s="231">
        <f>IF(N218="sníž. přenesená",J218,0)</f>
        <v>0</v>
      </c>
      <c r="BI218" s="231">
        <f>IF(N218="nulová",J218,0)</f>
        <v>0</v>
      </c>
      <c r="BJ218" s="18" t="s">
        <v>82</v>
      </c>
      <c r="BK218" s="231">
        <f>ROUND(I218*H218,2)</f>
        <v>0</v>
      </c>
      <c r="BL218" s="18" t="s">
        <v>227</v>
      </c>
      <c r="BM218" s="230" t="s">
        <v>341</v>
      </c>
    </row>
    <row r="219" s="2" customFormat="1">
      <c r="A219" s="39"/>
      <c r="B219" s="40"/>
      <c r="C219" s="41"/>
      <c r="D219" s="232" t="s">
        <v>142</v>
      </c>
      <c r="E219" s="41"/>
      <c r="F219" s="233" t="s">
        <v>342</v>
      </c>
      <c r="G219" s="41"/>
      <c r="H219" s="41"/>
      <c r="I219" s="234"/>
      <c r="J219" s="41"/>
      <c r="K219" s="41"/>
      <c r="L219" s="45"/>
      <c r="M219" s="235"/>
      <c r="N219" s="236"/>
      <c r="O219" s="92"/>
      <c r="P219" s="92"/>
      <c r="Q219" s="92"/>
      <c r="R219" s="92"/>
      <c r="S219" s="92"/>
      <c r="T219" s="93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18" t="s">
        <v>142</v>
      </c>
      <c r="AU219" s="18" t="s">
        <v>84</v>
      </c>
    </row>
    <row r="220" s="2" customFormat="1">
      <c r="A220" s="39"/>
      <c r="B220" s="40"/>
      <c r="C220" s="41"/>
      <c r="D220" s="237" t="s">
        <v>143</v>
      </c>
      <c r="E220" s="41"/>
      <c r="F220" s="238" t="s">
        <v>343</v>
      </c>
      <c r="G220" s="41"/>
      <c r="H220" s="41"/>
      <c r="I220" s="234"/>
      <c r="J220" s="41"/>
      <c r="K220" s="41"/>
      <c r="L220" s="45"/>
      <c r="M220" s="235"/>
      <c r="N220" s="236"/>
      <c r="O220" s="92"/>
      <c r="P220" s="92"/>
      <c r="Q220" s="92"/>
      <c r="R220" s="92"/>
      <c r="S220" s="92"/>
      <c r="T220" s="93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143</v>
      </c>
      <c r="AU220" s="18" t="s">
        <v>84</v>
      </c>
    </row>
    <row r="221" s="13" customFormat="1">
      <c r="A221" s="13"/>
      <c r="B221" s="239"/>
      <c r="C221" s="240"/>
      <c r="D221" s="232" t="s">
        <v>145</v>
      </c>
      <c r="E221" s="241" t="s">
        <v>1</v>
      </c>
      <c r="F221" s="242" t="s">
        <v>344</v>
      </c>
      <c r="G221" s="240"/>
      <c r="H221" s="241" t="s">
        <v>1</v>
      </c>
      <c r="I221" s="243"/>
      <c r="J221" s="240"/>
      <c r="K221" s="240"/>
      <c r="L221" s="244"/>
      <c r="M221" s="245"/>
      <c r="N221" s="246"/>
      <c r="O221" s="246"/>
      <c r="P221" s="246"/>
      <c r="Q221" s="246"/>
      <c r="R221" s="246"/>
      <c r="S221" s="246"/>
      <c r="T221" s="247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8" t="s">
        <v>145</v>
      </c>
      <c r="AU221" s="248" t="s">
        <v>84</v>
      </c>
      <c r="AV221" s="13" t="s">
        <v>82</v>
      </c>
      <c r="AW221" s="13" t="s">
        <v>31</v>
      </c>
      <c r="AX221" s="13" t="s">
        <v>74</v>
      </c>
      <c r="AY221" s="248" t="s">
        <v>132</v>
      </c>
    </row>
    <row r="222" s="14" customFormat="1">
      <c r="A222" s="14"/>
      <c r="B222" s="249"/>
      <c r="C222" s="250"/>
      <c r="D222" s="232" t="s">
        <v>145</v>
      </c>
      <c r="E222" s="251" t="s">
        <v>1</v>
      </c>
      <c r="F222" s="252" t="s">
        <v>345</v>
      </c>
      <c r="G222" s="250"/>
      <c r="H222" s="253">
        <v>26.780000000000001</v>
      </c>
      <c r="I222" s="254"/>
      <c r="J222" s="250"/>
      <c r="K222" s="250"/>
      <c r="L222" s="255"/>
      <c r="M222" s="256"/>
      <c r="N222" s="257"/>
      <c r="O222" s="257"/>
      <c r="P222" s="257"/>
      <c r="Q222" s="257"/>
      <c r="R222" s="257"/>
      <c r="S222" s="257"/>
      <c r="T222" s="258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9" t="s">
        <v>145</v>
      </c>
      <c r="AU222" s="259" t="s">
        <v>84</v>
      </c>
      <c r="AV222" s="14" t="s">
        <v>84</v>
      </c>
      <c r="AW222" s="14" t="s">
        <v>31</v>
      </c>
      <c r="AX222" s="14" t="s">
        <v>82</v>
      </c>
      <c r="AY222" s="259" t="s">
        <v>132</v>
      </c>
    </row>
    <row r="223" s="2" customFormat="1" ht="24.15" customHeight="1">
      <c r="A223" s="39"/>
      <c r="B223" s="40"/>
      <c r="C223" s="219" t="s">
        <v>346</v>
      </c>
      <c r="D223" s="219" t="s">
        <v>135</v>
      </c>
      <c r="E223" s="220" t="s">
        <v>347</v>
      </c>
      <c r="F223" s="221" t="s">
        <v>348</v>
      </c>
      <c r="G223" s="222" t="s">
        <v>177</v>
      </c>
      <c r="H223" s="223">
        <v>6.6399999999999997</v>
      </c>
      <c r="I223" s="224"/>
      <c r="J223" s="225">
        <f>ROUND(I223*H223,2)</f>
        <v>0</v>
      </c>
      <c r="K223" s="221" t="s">
        <v>139</v>
      </c>
      <c r="L223" s="45"/>
      <c r="M223" s="226" t="s">
        <v>1</v>
      </c>
      <c r="N223" s="227" t="s">
        <v>39</v>
      </c>
      <c r="O223" s="92"/>
      <c r="P223" s="228">
        <f>O223*H223</f>
        <v>0</v>
      </c>
      <c r="Q223" s="228">
        <v>0</v>
      </c>
      <c r="R223" s="228">
        <f>Q223*H223</f>
        <v>0</v>
      </c>
      <c r="S223" s="228">
        <v>0</v>
      </c>
      <c r="T223" s="229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30" t="s">
        <v>227</v>
      </c>
      <c r="AT223" s="230" t="s">
        <v>135</v>
      </c>
      <c r="AU223" s="230" t="s">
        <v>84</v>
      </c>
      <c r="AY223" s="18" t="s">
        <v>132</v>
      </c>
      <c r="BE223" s="231">
        <f>IF(N223="základní",J223,0)</f>
        <v>0</v>
      </c>
      <c r="BF223" s="231">
        <f>IF(N223="snížená",J223,0)</f>
        <v>0</v>
      </c>
      <c r="BG223" s="231">
        <f>IF(N223="zákl. přenesená",J223,0)</f>
        <v>0</v>
      </c>
      <c r="BH223" s="231">
        <f>IF(N223="sníž. přenesená",J223,0)</f>
        <v>0</v>
      </c>
      <c r="BI223" s="231">
        <f>IF(N223="nulová",J223,0)</f>
        <v>0</v>
      </c>
      <c r="BJ223" s="18" t="s">
        <v>82</v>
      </c>
      <c r="BK223" s="231">
        <f>ROUND(I223*H223,2)</f>
        <v>0</v>
      </c>
      <c r="BL223" s="18" t="s">
        <v>227</v>
      </c>
      <c r="BM223" s="230" t="s">
        <v>349</v>
      </c>
    </row>
    <row r="224" s="2" customFormat="1">
      <c r="A224" s="39"/>
      <c r="B224" s="40"/>
      <c r="C224" s="41"/>
      <c r="D224" s="232" t="s">
        <v>142</v>
      </c>
      <c r="E224" s="41"/>
      <c r="F224" s="233" t="s">
        <v>350</v>
      </c>
      <c r="G224" s="41"/>
      <c r="H224" s="41"/>
      <c r="I224" s="234"/>
      <c r="J224" s="41"/>
      <c r="K224" s="41"/>
      <c r="L224" s="45"/>
      <c r="M224" s="235"/>
      <c r="N224" s="236"/>
      <c r="O224" s="92"/>
      <c r="P224" s="92"/>
      <c r="Q224" s="92"/>
      <c r="R224" s="92"/>
      <c r="S224" s="92"/>
      <c r="T224" s="93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T224" s="18" t="s">
        <v>142</v>
      </c>
      <c r="AU224" s="18" t="s">
        <v>84</v>
      </c>
    </row>
    <row r="225" s="2" customFormat="1">
      <c r="A225" s="39"/>
      <c r="B225" s="40"/>
      <c r="C225" s="41"/>
      <c r="D225" s="237" t="s">
        <v>143</v>
      </c>
      <c r="E225" s="41"/>
      <c r="F225" s="238" t="s">
        <v>351</v>
      </c>
      <c r="G225" s="41"/>
      <c r="H225" s="41"/>
      <c r="I225" s="234"/>
      <c r="J225" s="41"/>
      <c r="K225" s="41"/>
      <c r="L225" s="45"/>
      <c r="M225" s="235"/>
      <c r="N225" s="236"/>
      <c r="O225" s="92"/>
      <c r="P225" s="92"/>
      <c r="Q225" s="92"/>
      <c r="R225" s="92"/>
      <c r="S225" s="92"/>
      <c r="T225" s="93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8" t="s">
        <v>143</v>
      </c>
      <c r="AU225" s="18" t="s">
        <v>84</v>
      </c>
    </row>
    <row r="226" s="13" customFormat="1">
      <c r="A226" s="13"/>
      <c r="B226" s="239"/>
      <c r="C226" s="240"/>
      <c r="D226" s="232" t="s">
        <v>145</v>
      </c>
      <c r="E226" s="241" t="s">
        <v>1</v>
      </c>
      <c r="F226" s="242" t="s">
        <v>352</v>
      </c>
      <c r="G226" s="240"/>
      <c r="H226" s="241" t="s">
        <v>1</v>
      </c>
      <c r="I226" s="243"/>
      <c r="J226" s="240"/>
      <c r="K226" s="240"/>
      <c r="L226" s="244"/>
      <c r="M226" s="245"/>
      <c r="N226" s="246"/>
      <c r="O226" s="246"/>
      <c r="P226" s="246"/>
      <c r="Q226" s="246"/>
      <c r="R226" s="246"/>
      <c r="S226" s="246"/>
      <c r="T226" s="247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8" t="s">
        <v>145</v>
      </c>
      <c r="AU226" s="248" t="s">
        <v>84</v>
      </c>
      <c r="AV226" s="13" t="s">
        <v>82</v>
      </c>
      <c r="AW226" s="13" t="s">
        <v>31</v>
      </c>
      <c r="AX226" s="13" t="s">
        <v>74</v>
      </c>
      <c r="AY226" s="248" t="s">
        <v>132</v>
      </c>
    </row>
    <row r="227" s="14" customFormat="1">
      <c r="A227" s="14"/>
      <c r="B227" s="249"/>
      <c r="C227" s="250"/>
      <c r="D227" s="232" t="s">
        <v>145</v>
      </c>
      <c r="E227" s="251" t="s">
        <v>207</v>
      </c>
      <c r="F227" s="252" t="s">
        <v>353</v>
      </c>
      <c r="G227" s="250"/>
      <c r="H227" s="253">
        <v>6.6399999999999997</v>
      </c>
      <c r="I227" s="254"/>
      <c r="J227" s="250"/>
      <c r="K227" s="250"/>
      <c r="L227" s="255"/>
      <c r="M227" s="256"/>
      <c r="N227" s="257"/>
      <c r="O227" s="257"/>
      <c r="P227" s="257"/>
      <c r="Q227" s="257"/>
      <c r="R227" s="257"/>
      <c r="S227" s="257"/>
      <c r="T227" s="258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9" t="s">
        <v>145</v>
      </c>
      <c r="AU227" s="259" t="s">
        <v>84</v>
      </c>
      <c r="AV227" s="14" t="s">
        <v>84</v>
      </c>
      <c r="AW227" s="14" t="s">
        <v>31</v>
      </c>
      <c r="AX227" s="14" t="s">
        <v>82</v>
      </c>
      <c r="AY227" s="259" t="s">
        <v>132</v>
      </c>
    </row>
    <row r="228" s="2" customFormat="1" ht="24.15" customHeight="1">
      <c r="A228" s="39"/>
      <c r="B228" s="40"/>
      <c r="C228" s="219" t="s">
        <v>354</v>
      </c>
      <c r="D228" s="219" t="s">
        <v>135</v>
      </c>
      <c r="E228" s="220" t="s">
        <v>355</v>
      </c>
      <c r="F228" s="221" t="s">
        <v>356</v>
      </c>
      <c r="G228" s="222" t="s">
        <v>160</v>
      </c>
      <c r="H228" s="223">
        <v>7924.1999999999998</v>
      </c>
      <c r="I228" s="224"/>
      <c r="J228" s="225">
        <f>ROUND(I228*H228,2)</f>
        <v>0</v>
      </c>
      <c r="K228" s="221" t="s">
        <v>139</v>
      </c>
      <c r="L228" s="45"/>
      <c r="M228" s="226" t="s">
        <v>1</v>
      </c>
      <c r="N228" s="227" t="s">
        <v>39</v>
      </c>
      <c r="O228" s="92"/>
      <c r="P228" s="228">
        <f>O228*H228</f>
        <v>0</v>
      </c>
      <c r="Q228" s="228">
        <v>0</v>
      </c>
      <c r="R228" s="228">
        <f>Q228*H228</f>
        <v>0</v>
      </c>
      <c r="S228" s="228">
        <v>0</v>
      </c>
      <c r="T228" s="229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30" t="s">
        <v>227</v>
      </c>
      <c r="AT228" s="230" t="s">
        <v>135</v>
      </c>
      <c r="AU228" s="230" t="s">
        <v>84</v>
      </c>
      <c r="AY228" s="18" t="s">
        <v>132</v>
      </c>
      <c r="BE228" s="231">
        <f>IF(N228="základní",J228,0)</f>
        <v>0</v>
      </c>
      <c r="BF228" s="231">
        <f>IF(N228="snížená",J228,0)</f>
        <v>0</v>
      </c>
      <c r="BG228" s="231">
        <f>IF(N228="zákl. přenesená",J228,0)</f>
        <v>0</v>
      </c>
      <c r="BH228" s="231">
        <f>IF(N228="sníž. přenesená",J228,0)</f>
        <v>0</v>
      </c>
      <c r="BI228" s="231">
        <f>IF(N228="nulová",J228,0)</f>
        <v>0</v>
      </c>
      <c r="BJ228" s="18" t="s">
        <v>82</v>
      </c>
      <c r="BK228" s="231">
        <f>ROUND(I228*H228,2)</f>
        <v>0</v>
      </c>
      <c r="BL228" s="18" t="s">
        <v>227</v>
      </c>
      <c r="BM228" s="230" t="s">
        <v>357</v>
      </c>
    </row>
    <row r="229" s="2" customFormat="1">
      <c r="A229" s="39"/>
      <c r="B229" s="40"/>
      <c r="C229" s="41"/>
      <c r="D229" s="232" t="s">
        <v>142</v>
      </c>
      <c r="E229" s="41"/>
      <c r="F229" s="233" t="s">
        <v>358</v>
      </c>
      <c r="G229" s="41"/>
      <c r="H229" s="41"/>
      <c r="I229" s="234"/>
      <c r="J229" s="41"/>
      <c r="K229" s="41"/>
      <c r="L229" s="45"/>
      <c r="M229" s="235"/>
      <c r="N229" s="236"/>
      <c r="O229" s="92"/>
      <c r="P229" s="92"/>
      <c r="Q229" s="92"/>
      <c r="R229" s="92"/>
      <c r="S229" s="92"/>
      <c r="T229" s="93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T229" s="18" t="s">
        <v>142</v>
      </c>
      <c r="AU229" s="18" t="s">
        <v>84</v>
      </c>
    </row>
    <row r="230" s="2" customFormat="1">
      <c r="A230" s="39"/>
      <c r="B230" s="40"/>
      <c r="C230" s="41"/>
      <c r="D230" s="237" t="s">
        <v>143</v>
      </c>
      <c r="E230" s="41"/>
      <c r="F230" s="238" t="s">
        <v>359</v>
      </c>
      <c r="G230" s="41"/>
      <c r="H230" s="41"/>
      <c r="I230" s="234"/>
      <c r="J230" s="41"/>
      <c r="K230" s="41"/>
      <c r="L230" s="45"/>
      <c r="M230" s="235"/>
      <c r="N230" s="236"/>
      <c r="O230" s="92"/>
      <c r="P230" s="92"/>
      <c r="Q230" s="92"/>
      <c r="R230" s="92"/>
      <c r="S230" s="92"/>
      <c r="T230" s="93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T230" s="18" t="s">
        <v>143</v>
      </c>
      <c r="AU230" s="18" t="s">
        <v>84</v>
      </c>
    </row>
    <row r="231" s="14" customFormat="1">
      <c r="A231" s="14"/>
      <c r="B231" s="249"/>
      <c r="C231" s="250"/>
      <c r="D231" s="232" t="s">
        <v>145</v>
      </c>
      <c r="E231" s="251" t="s">
        <v>1</v>
      </c>
      <c r="F231" s="252" t="s">
        <v>360</v>
      </c>
      <c r="G231" s="250"/>
      <c r="H231" s="253">
        <v>7924.1999999999998</v>
      </c>
      <c r="I231" s="254"/>
      <c r="J231" s="250"/>
      <c r="K231" s="250"/>
      <c r="L231" s="255"/>
      <c r="M231" s="256"/>
      <c r="N231" s="257"/>
      <c r="O231" s="257"/>
      <c r="P231" s="257"/>
      <c r="Q231" s="257"/>
      <c r="R231" s="257"/>
      <c r="S231" s="257"/>
      <c r="T231" s="258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9" t="s">
        <v>145</v>
      </c>
      <c r="AU231" s="259" t="s">
        <v>84</v>
      </c>
      <c r="AV231" s="14" t="s">
        <v>84</v>
      </c>
      <c r="AW231" s="14" t="s">
        <v>31</v>
      </c>
      <c r="AX231" s="14" t="s">
        <v>82</v>
      </c>
      <c r="AY231" s="259" t="s">
        <v>132</v>
      </c>
    </row>
    <row r="232" s="2" customFormat="1" ht="33" customHeight="1">
      <c r="A232" s="39"/>
      <c r="B232" s="40"/>
      <c r="C232" s="219" t="s">
        <v>361</v>
      </c>
      <c r="D232" s="219" t="s">
        <v>135</v>
      </c>
      <c r="E232" s="220" t="s">
        <v>362</v>
      </c>
      <c r="F232" s="221" t="s">
        <v>363</v>
      </c>
      <c r="G232" s="222" t="s">
        <v>160</v>
      </c>
      <c r="H232" s="223">
        <v>70.549999999999997</v>
      </c>
      <c r="I232" s="224"/>
      <c r="J232" s="225">
        <f>ROUND(I232*H232,2)</f>
        <v>0</v>
      </c>
      <c r="K232" s="221" t="s">
        <v>139</v>
      </c>
      <c r="L232" s="45"/>
      <c r="M232" s="226" t="s">
        <v>1</v>
      </c>
      <c r="N232" s="227" t="s">
        <v>39</v>
      </c>
      <c r="O232" s="92"/>
      <c r="P232" s="228">
        <f>O232*H232</f>
        <v>0</v>
      </c>
      <c r="Q232" s="228">
        <v>0</v>
      </c>
      <c r="R232" s="228">
        <f>Q232*H232</f>
        <v>0</v>
      </c>
      <c r="S232" s="228">
        <v>0</v>
      </c>
      <c r="T232" s="229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30" t="s">
        <v>227</v>
      </c>
      <c r="AT232" s="230" t="s">
        <v>135</v>
      </c>
      <c r="AU232" s="230" t="s">
        <v>84</v>
      </c>
      <c r="AY232" s="18" t="s">
        <v>132</v>
      </c>
      <c r="BE232" s="231">
        <f>IF(N232="základní",J232,0)</f>
        <v>0</v>
      </c>
      <c r="BF232" s="231">
        <f>IF(N232="snížená",J232,0)</f>
        <v>0</v>
      </c>
      <c r="BG232" s="231">
        <f>IF(N232="zákl. přenesená",J232,0)</f>
        <v>0</v>
      </c>
      <c r="BH232" s="231">
        <f>IF(N232="sníž. přenesená",J232,0)</f>
        <v>0</v>
      </c>
      <c r="BI232" s="231">
        <f>IF(N232="nulová",J232,0)</f>
        <v>0</v>
      </c>
      <c r="BJ232" s="18" t="s">
        <v>82</v>
      </c>
      <c r="BK232" s="231">
        <f>ROUND(I232*H232,2)</f>
        <v>0</v>
      </c>
      <c r="BL232" s="18" t="s">
        <v>227</v>
      </c>
      <c r="BM232" s="230" t="s">
        <v>364</v>
      </c>
    </row>
    <row r="233" s="2" customFormat="1">
      <c r="A233" s="39"/>
      <c r="B233" s="40"/>
      <c r="C233" s="41"/>
      <c r="D233" s="232" t="s">
        <v>142</v>
      </c>
      <c r="E233" s="41"/>
      <c r="F233" s="233" t="s">
        <v>365</v>
      </c>
      <c r="G233" s="41"/>
      <c r="H233" s="41"/>
      <c r="I233" s="234"/>
      <c r="J233" s="41"/>
      <c r="K233" s="41"/>
      <c r="L233" s="45"/>
      <c r="M233" s="235"/>
      <c r="N233" s="236"/>
      <c r="O233" s="92"/>
      <c r="P233" s="92"/>
      <c r="Q233" s="92"/>
      <c r="R233" s="92"/>
      <c r="S233" s="92"/>
      <c r="T233" s="93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T233" s="18" t="s">
        <v>142</v>
      </c>
      <c r="AU233" s="18" t="s">
        <v>84</v>
      </c>
    </row>
    <row r="234" s="2" customFormat="1">
      <c r="A234" s="39"/>
      <c r="B234" s="40"/>
      <c r="C234" s="41"/>
      <c r="D234" s="237" t="s">
        <v>143</v>
      </c>
      <c r="E234" s="41"/>
      <c r="F234" s="238" t="s">
        <v>366</v>
      </c>
      <c r="G234" s="41"/>
      <c r="H234" s="41"/>
      <c r="I234" s="234"/>
      <c r="J234" s="41"/>
      <c r="K234" s="41"/>
      <c r="L234" s="45"/>
      <c r="M234" s="235"/>
      <c r="N234" s="236"/>
      <c r="O234" s="92"/>
      <c r="P234" s="92"/>
      <c r="Q234" s="92"/>
      <c r="R234" s="92"/>
      <c r="S234" s="92"/>
      <c r="T234" s="93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143</v>
      </c>
      <c r="AU234" s="18" t="s">
        <v>84</v>
      </c>
    </row>
    <row r="235" s="13" customFormat="1">
      <c r="A235" s="13"/>
      <c r="B235" s="239"/>
      <c r="C235" s="240"/>
      <c r="D235" s="232" t="s">
        <v>145</v>
      </c>
      <c r="E235" s="241" t="s">
        <v>1</v>
      </c>
      <c r="F235" s="242" t="s">
        <v>352</v>
      </c>
      <c r="G235" s="240"/>
      <c r="H235" s="241" t="s">
        <v>1</v>
      </c>
      <c r="I235" s="243"/>
      <c r="J235" s="240"/>
      <c r="K235" s="240"/>
      <c r="L235" s="244"/>
      <c r="M235" s="245"/>
      <c r="N235" s="246"/>
      <c r="O235" s="246"/>
      <c r="P235" s="246"/>
      <c r="Q235" s="246"/>
      <c r="R235" s="246"/>
      <c r="S235" s="246"/>
      <c r="T235" s="247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8" t="s">
        <v>145</v>
      </c>
      <c r="AU235" s="248" t="s">
        <v>84</v>
      </c>
      <c r="AV235" s="13" t="s">
        <v>82</v>
      </c>
      <c r="AW235" s="13" t="s">
        <v>31</v>
      </c>
      <c r="AX235" s="13" t="s">
        <v>74</v>
      </c>
      <c r="AY235" s="248" t="s">
        <v>132</v>
      </c>
    </row>
    <row r="236" s="14" customFormat="1">
      <c r="A236" s="14"/>
      <c r="B236" s="249"/>
      <c r="C236" s="250"/>
      <c r="D236" s="232" t="s">
        <v>145</v>
      </c>
      <c r="E236" s="251" t="s">
        <v>201</v>
      </c>
      <c r="F236" s="252" t="s">
        <v>367</v>
      </c>
      <c r="G236" s="250"/>
      <c r="H236" s="253">
        <v>70.549999999999997</v>
      </c>
      <c r="I236" s="254"/>
      <c r="J236" s="250"/>
      <c r="K236" s="250"/>
      <c r="L236" s="255"/>
      <c r="M236" s="256"/>
      <c r="N236" s="257"/>
      <c r="O236" s="257"/>
      <c r="P236" s="257"/>
      <c r="Q236" s="257"/>
      <c r="R236" s="257"/>
      <c r="S236" s="257"/>
      <c r="T236" s="258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9" t="s">
        <v>145</v>
      </c>
      <c r="AU236" s="259" t="s">
        <v>84</v>
      </c>
      <c r="AV236" s="14" t="s">
        <v>84</v>
      </c>
      <c r="AW236" s="14" t="s">
        <v>31</v>
      </c>
      <c r="AX236" s="14" t="s">
        <v>82</v>
      </c>
      <c r="AY236" s="259" t="s">
        <v>132</v>
      </c>
    </row>
    <row r="237" s="2" customFormat="1" ht="24.15" customHeight="1">
      <c r="A237" s="39"/>
      <c r="B237" s="40"/>
      <c r="C237" s="219" t="s">
        <v>7</v>
      </c>
      <c r="D237" s="219" t="s">
        <v>135</v>
      </c>
      <c r="E237" s="220" t="s">
        <v>368</v>
      </c>
      <c r="F237" s="221" t="s">
        <v>369</v>
      </c>
      <c r="G237" s="222" t="s">
        <v>160</v>
      </c>
      <c r="H237" s="223">
        <v>70.549999999999997</v>
      </c>
      <c r="I237" s="224"/>
      <c r="J237" s="225">
        <f>ROUND(I237*H237,2)</f>
        <v>0</v>
      </c>
      <c r="K237" s="221" t="s">
        <v>139</v>
      </c>
      <c r="L237" s="45"/>
      <c r="M237" s="226" t="s">
        <v>1</v>
      </c>
      <c r="N237" s="227" t="s">
        <v>39</v>
      </c>
      <c r="O237" s="92"/>
      <c r="P237" s="228">
        <f>O237*H237</f>
        <v>0</v>
      </c>
      <c r="Q237" s="228">
        <v>0</v>
      </c>
      <c r="R237" s="228">
        <f>Q237*H237</f>
        <v>0</v>
      </c>
      <c r="S237" s="228">
        <v>0</v>
      </c>
      <c r="T237" s="229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30" t="s">
        <v>227</v>
      </c>
      <c r="AT237" s="230" t="s">
        <v>135</v>
      </c>
      <c r="AU237" s="230" t="s">
        <v>84</v>
      </c>
      <c r="AY237" s="18" t="s">
        <v>132</v>
      </c>
      <c r="BE237" s="231">
        <f>IF(N237="základní",J237,0)</f>
        <v>0</v>
      </c>
      <c r="BF237" s="231">
        <f>IF(N237="snížená",J237,0)</f>
        <v>0</v>
      </c>
      <c r="BG237" s="231">
        <f>IF(N237="zákl. přenesená",J237,0)</f>
        <v>0</v>
      </c>
      <c r="BH237" s="231">
        <f>IF(N237="sníž. přenesená",J237,0)</f>
        <v>0</v>
      </c>
      <c r="BI237" s="231">
        <f>IF(N237="nulová",J237,0)</f>
        <v>0</v>
      </c>
      <c r="BJ237" s="18" t="s">
        <v>82</v>
      </c>
      <c r="BK237" s="231">
        <f>ROUND(I237*H237,2)</f>
        <v>0</v>
      </c>
      <c r="BL237" s="18" t="s">
        <v>227</v>
      </c>
      <c r="BM237" s="230" t="s">
        <v>370</v>
      </c>
    </row>
    <row r="238" s="2" customFormat="1">
      <c r="A238" s="39"/>
      <c r="B238" s="40"/>
      <c r="C238" s="41"/>
      <c r="D238" s="232" t="s">
        <v>142</v>
      </c>
      <c r="E238" s="41"/>
      <c r="F238" s="233" t="s">
        <v>371</v>
      </c>
      <c r="G238" s="41"/>
      <c r="H238" s="41"/>
      <c r="I238" s="234"/>
      <c r="J238" s="41"/>
      <c r="K238" s="41"/>
      <c r="L238" s="45"/>
      <c r="M238" s="235"/>
      <c r="N238" s="236"/>
      <c r="O238" s="92"/>
      <c r="P238" s="92"/>
      <c r="Q238" s="92"/>
      <c r="R238" s="92"/>
      <c r="S238" s="92"/>
      <c r="T238" s="93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T238" s="18" t="s">
        <v>142</v>
      </c>
      <c r="AU238" s="18" t="s">
        <v>84</v>
      </c>
    </row>
    <row r="239" s="2" customFormat="1">
      <c r="A239" s="39"/>
      <c r="B239" s="40"/>
      <c r="C239" s="41"/>
      <c r="D239" s="237" t="s">
        <v>143</v>
      </c>
      <c r="E239" s="41"/>
      <c r="F239" s="238" t="s">
        <v>372</v>
      </c>
      <c r="G239" s="41"/>
      <c r="H239" s="41"/>
      <c r="I239" s="234"/>
      <c r="J239" s="41"/>
      <c r="K239" s="41"/>
      <c r="L239" s="45"/>
      <c r="M239" s="235"/>
      <c r="N239" s="236"/>
      <c r="O239" s="92"/>
      <c r="P239" s="92"/>
      <c r="Q239" s="92"/>
      <c r="R239" s="92"/>
      <c r="S239" s="92"/>
      <c r="T239" s="93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T239" s="18" t="s">
        <v>143</v>
      </c>
      <c r="AU239" s="18" t="s">
        <v>84</v>
      </c>
    </row>
    <row r="240" s="14" customFormat="1">
      <c r="A240" s="14"/>
      <c r="B240" s="249"/>
      <c r="C240" s="250"/>
      <c r="D240" s="232" t="s">
        <v>145</v>
      </c>
      <c r="E240" s="251" t="s">
        <v>1</v>
      </c>
      <c r="F240" s="252" t="s">
        <v>201</v>
      </c>
      <c r="G240" s="250"/>
      <c r="H240" s="253">
        <v>70.549999999999997</v>
      </c>
      <c r="I240" s="254"/>
      <c r="J240" s="250"/>
      <c r="K240" s="250"/>
      <c r="L240" s="255"/>
      <c r="M240" s="256"/>
      <c r="N240" s="257"/>
      <c r="O240" s="257"/>
      <c r="P240" s="257"/>
      <c r="Q240" s="257"/>
      <c r="R240" s="257"/>
      <c r="S240" s="257"/>
      <c r="T240" s="258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9" t="s">
        <v>145</v>
      </c>
      <c r="AU240" s="259" t="s">
        <v>84</v>
      </c>
      <c r="AV240" s="14" t="s">
        <v>84</v>
      </c>
      <c r="AW240" s="14" t="s">
        <v>31</v>
      </c>
      <c r="AX240" s="14" t="s">
        <v>82</v>
      </c>
      <c r="AY240" s="259" t="s">
        <v>132</v>
      </c>
    </row>
    <row r="241" s="2" customFormat="1" ht="16.5" customHeight="1">
      <c r="A241" s="39"/>
      <c r="B241" s="40"/>
      <c r="C241" s="275" t="s">
        <v>373</v>
      </c>
      <c r="D241" s="275" t="s">
        <v>374</v>
      </c>
      <c r="E241" s="276" t="s">
        <v>375</v>
      </c>
      <c r="F241" s="277" t="s">
        <v>376</v>
      </c>
      <c r="G241" s="278" t="s">
        <v>377</v>
      </c>
      <c r="H241" s="279">
        <v>1.764</v>
      </c>
      <c r="I241" s="280"/>
      <c r="J241" s="281">
        <f>ROUND(I241*H241,2)</f>
        <v>0</v>
      </c>
      <c r="K241" s="277" t="s">
        <v>139</v>
      </c>
      <c r="L241" s="282"/>
      <c r="M241" s="283" t="s">
        <v>1</v>
      </c>
      <c r="N241" s="284" t="s">
        <v>39</v>
      </c>
      <c r="O241" s="92"/>
      <c r="P241" s="228">
        <f>O241*H241</f>
        <v>0</v>
      </c>
      <c r="Q241" s="228">
        <v>0.001</v>
      </c>
      <c r="R241" s="228">
        <f>Q241*H241</f>
        <v>0.0017639999999999999</v>
      </c>
      <c r="S241" s="228">
        <v>0</v>
      </c>
      <c r="T241" s="229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30" t="s">
        <v>270</v>
      </c>
      <c r="AT241" s="230" t="s">
        <v>374</v>
      </c>
      <c r="AU241" s="230" t="s">
        <v>84</v>
      </c>
      <c r="AY241" s="18" t="s">
        <v>132</v>
      </c>
      <c r="BE241" s="231">
        <f>IF(N241="základní",J241,0)</f>
        <v>0</v>
      </c>
      <c r="BF241" s="231">
        <f>IF(N241="snížená",J241,0)</f>
        <v>0</v>
      </c>
      <c r="BG241" s="231">
        <f>IF(N241="zákl. přenesená",J241,0)</f>
        <v>0</v>
      </c>
      <c r="BH241" s="231">
        <f>IF(N241="sníž. přenesená",J241,0)</f>
        <v>0</v>
      </c>
      <c r="BI241" s="231">
        <f>IF(N241="nulová",J241,0)</f>
        <v>0</v>
      </c>
      <c r="BJ241" s="18" t="s">
        <v>82</v>
      </c>
      <c r="BK241" s="231">
        <f>ROUND(I241*H241,2)</f>
        <v>0</v>
      </c>
      <c r="BL241" s="18" t="s">
        <v>227</v>
      </c>
      <c r="BM241" s="230" t="s">
        <v>378</v>
      </c>
    </row>
    <row r="242" s="2" customFormat="1">
      <c r="A242" s="39"/>
      <c r="B242" s="40"/>
      <c r="C242" s="41"/>
      <c r="D242" s="232" t="s">
        <v>142</v>
      </c>
      <c r="E242" s="41"/>
      <c r="F242" s="233" t="s">
        <v>376</v>
      </c>
      <c r="G242" s="41"/>
      <c r="H242" s="41"/>
      <c r="I242" s="234"/>
      <c r="J242" s="41"/>
      <c r="K242" s="41"/>
      <c r="L242" s="45"/>
      <c r="M242" s="235"/>
      <c r="N242" s="236"/>
      <c r="O242" s="92"/>
      <c r="P242" s="92"/>
      <c r="Q242" s="92"/>
      <c r="R242" s="92"/>
      <c r="S242" s="92"/>
      <c r="T242" s="93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T242" s="18" t="s">
        <v>142</v>
      </c>
      <c r="AU242" s="18" t="s">
        <v>84</v>
      </c>
    </row>
    <row r="243" s="14" customFormat="1">
      <c r="A243" s="14"/>
      <c r="B243" s="249"/>
      <c r="C243" s="250"/>
      <c r="D243" s="232" t="s">
        <v>145</v>
      </c>
      <c r="E243" s="251" t="s">
        <v>1</v>
      </c>
      <c r="F243" s="252" t="s">
        <v>201</v>
      </c>
      <c r="G243" s="250"/>
      <c r="H243" s="253">
        <v>70.549999999999997</v>
      </c>
      <c r="I243" s="254"/>
      <c r="J243" s="250"/>
      <c r="K243" s="250"/>
      <c r="L243" s="255"/>
      <c r="M243" s="256"/>
      <c r="N243" s="257"/>
      <c r="O243" s="257"/>
      <c r="P243" s="257"/>
      <c r="Q243" s="257"/>
      <c r="R243" s="257"/>
      <c r="S243" s="257"/>
      <c r="T243" s="258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9" t="s">
        <v>145</v>
      </c>
      <c r="AU243" s="259" t="s">
        <v>84</v>
      </c>
      <c r="AV243" s="14" t="s">
        <v>84</v>
      </c>
      <c r="AW243" s="14" t="s">
        <v>31</v>
      </c>
      <c r="AX243" s="14" t="s">
        <v>82</v>
      </c>
      <c r="AY243" s="259" t="s">
        <v>132</v>
      </c>
    </row>
    <row r="244" s="14" customFormat="1">
      <c r="A244" s="14"/>
      <c r="B244" s="249"/>
      <c r="C244" s="250"/>
      <c r="D244" s="232" t="s">
        <v>145</v>
      </c>
      <c r="E244" s="250"/>
      <c r="F244" s="252" t="s">
        <v>379</v>
      </c>
      <c r="G244" s="250"/>
      <c r="H244" s="253">
        <v>1.764</v>
      </c>
      <c r="I244" s="254"/>
      <c r="J244" s="250"/>
      <c r="K244" s="250"/>
      <c r="L244" s="255"/>
      <c r="M244" s="256"/>
      <c r="N244" s="257"/>
      <c r="O244" s="257"/>
      <c r="P244" s="257"/>
      <c r="Q244" s="257"/>
      <c r="R244" s="257"/>
      <c r="S244" s="257"/>
      <c r="T244" s="258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9" t="s">
        <v>145</v>
      </c>
      <c r="AU244" s="259" t="s">
        <v>84</v>
      </c>
      <c r="AV244" s="14" t="s">
        <v>84</v>
      </c>
      <c r="AW244" s="14" t="s">
        <v>4</v>
      </c>
      <c r="AX244" s="14" t="s">
        <v>82</v>
      </c>
      <c r="AY244" s="259" t="s">
        <v>132</v>
      </c>
    </row>
    <row r="245" s="2" customFormat="1" ht="24.15" customHeight="1">
      <c r="A245" s="39"/>
      <c r="B245" s="40"/>
      <c r="C245" s="219" t="s">
        <v>380</v>
      </c>
      <c r="D245" s="219" t="s">
        <v>135</v>
      </c>
      <c r="E245" s="220" t="s">
        <v>381</v>
      </c>
      <c r="F245" s="221" t="s">
        <v>382</v>
      </c>
      <c r="G245" s="222" t="s">
        <v>160</v>
      </c>
      <c r="H245" s="223">
        <v>70.549999999999997</v>
      </c>
      <c r="I245" s="224"/>
      <c r="J245" s="225">
        <f>ROUND(I245*H245,2)</f>
        <v>0</v>
      </c>
      <c r="K245" s="221" t="s">
        <v>139</v>
      </c>
      <c r="L245" s="45"/>
      <c r="M245" s="226" t="s">
        <v>1</v>
      </c>
      <c r="N245" s="227" t="s">
        <v>39</v>
      </c>
      <c r="O245" s="92"/>
      <c r="P245" s="228">
        <f>O245*H245</f>
        <v>0</v>
      </c>
      <c r="Q245" s="228">
        <v>0</v>
      </c>
      <c r="R245" s="228">
        <f>Q245*H245</f>
        <v>0</v>
      </c>
      <c r="S245" s="228">
        <v>0</v>
      </c>
      <c r="T245" s="229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30" t="s">
        <v>227</v>
      </c>
      <c r="AT245" s="230" t="s">
        <v>135</v>
      </c>
      <c r="AU245" s="230" t="s">
        <v>84</v>
      </c>
      <c r="AY245" s="18" t="s">
        <v>132</v>
      </c>
      <c r="BE245" s="231">
        <f>IF(N245="základní",J245,0)</f>
        <v>0</v>
      </c>
      <c r="BF245" s="231">
        <f>IF(N245="snížená",J245,0)</f>
        <v>0</v>
      </c>
      <c r="BG245" s="231">
        <f>IF(N245="zákl. přenesená",J245,0)</f>
        <v>0</v>
      </c>
      <c r="BH245" s="231">
        <f>IF(N245="sníž. přenesená",J245,0)</f>
        <v>0</v>
      </c>
      <c r="BI245" s="231">
        <f>IF(N245="nulová",J245,0)</f>
        <v>0</v>
      </c>
      <c r="BJ245" s="18" t="s">
        <v>82</v>
      </c>
      <c r="BK245" s="231">
        <f>ROUND(I245*H245,2)</f>
        <v>0</v>
      </c>
      <c r="BL245" s="18" t="s">
        <v>227</v>
      </c>
      <c r="BM245" s="230" t="s">
        <v>383</v>
      </c>
    </row>
    <row r="246" s="2" customFormat="1">
      <c r="A246" s="39"/>
      <c r="B246" s="40"/>
      <c r="C246" s="41"/>
      <c r="D246" s="232" t="s">
        <v>142</v>
      </c>
      <c r="E246" s="41"/>
      <c r="F246" s="233" t="s">
        <v>384</v>
      </c>
      <c r="G246" s="41"/>
      <c r="H246" s="41"/>
      <c r="I246" s="234"/>
      <c r="J246" s="41"/>
      <c r="K246" s="41"/>
      <c r="L246" s="45"/>
      <c r="M246" s="235"/>
      <c r="N246" s="236"/>
      <c r="O246" s="92"/>
      <c r="P246" s="92"/>
      <c r="Q246" s="92"/>
      <c r="R246" s="92"/>
      <c r="S246" s="92"/>
      <c r="T246" s="93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T246" s="18" t="s">
        <v>142</v>
      </c>
      <c r="AU246" s="18" t="s">
        <v>84</v>
      </c>
    </row>
    <row r="247" s="2" customFormat="1">
      <c r="A247" s="39"/>
      <c r="B247" s="40"/>
      <c r="C247" s="41"/>
      <c r="D247" s="237" t="s">
        <v>143</v>
      </c>
      <c r="E247" s="41"/>
      <c r="F247" s="238" t="s">
        <v>385</v>
      </c>
      <c r="G247" s="41"/>
      <c r="H247" s="41"/>
      <c r="I247" s="234"/>
      <c r="J247" s="41"/>
      <c r="K247" s="41"/>
      <c r="L247" s="45"/>
      <c r="M247" s="235"/>
      <c r="N247" s="236"/>
      <c r="O247" s="92"/>
      <c r="P247" s="92"/>
      <c r="Q247" s="92"/>
      <c r="R247" s="92"/>
      <c r="S247" s="92"/>
      <c r="T247" s="93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T247" s="18" t="s">
        <v>143</v>
      </c>
      <c r="AU247" s="18" t="s">
        <v>84</v>
      </c>
    </row>
    <row r="248" s="14" customFormat="1">
      <c r="A248" s="14"/>
      <c r="B248" s="249"/>
      <c r="C248" s="250"/>
      <c r="D248" s="232" t="s">
        <v>145</v>
      </c>
      <c r="E248" s="251" t="s">
        <v>1</v>
      </c>
      <c r="F248" s="252" t="s">
        <v>201</v>
      </c>
      <c r="G248" s="250"/>
      <c r="H248" s="253">
        <v>70.549999999999997</v>
      </c>
      <c r="I248" s="254"/>
      <c r="J248" s="250"/>
      <c r="K248" s="250"/>
      <c r="L248" s="255"/>
      <c r="M248" s="256"/>
      <c r="N248" s="257"/>
      <c r="O248" s="257"/>
      <c r="P248" s="257"/>
      <c r="Q248" s="257"/>
      <c r="R248" s="257"/>
      <c r="S248" s="257"/>
      <c r="T248" s="258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9" t="s">
        <v>145</v>
      </c>
      <c r="AU248" s="259" t="s">
        <v>84</v>
      </c>
      <c r="AV248" s="14" t="s">
        <v>84</v>
      </c>
      <c r="AW248" s="14" t="s">
        <v>31</v>
      </c>
      <c r="AX248" s="14" t="s">
        <v>82</v>
      </c>
      <c r="AY248" s="259" t="s">
        <v>132</v>
      </c>
    </row>
    <row r="249" s="12" customFormat="1" ht="22.8" customHeight="1">
      <c r="A249" s="12"/>
      <c r="B249" s="203"/>
      <c r="C249" s="204"/>
      <c r="D249" s="205" t="s">
        <v>73</v>
      </c>
      <c r="E249" s="217" t="s">
        <v>84</v>
      </c>
      <c r="F249" s="217" t="s">
        <v>386</v>
      </c>
      <c r="G249" s="204"/>
      <c r="H249" s="204"/>
      <c r="I249" s="207"/>
      <c r="J249" s="218">
        <f>BK249</f>
        <v>0</v>
      </c>
      <c r="K249" s="204"/>
      <c r="L249" s="209"/>
      <c r="M249" s="210"/>
      <c r="N249" s="211"/>
      <c r="O249" s="211"/>
      <c r="P249" s="212">
        <f>SUM(P250:P261)</f>
        <v>0</v>
      </c>
      <c r="Q249" s="211"/>
      <c r="R249" s="212">
        <f>SUM(R250:R261)</f>
        <v>173.17037800000003</v>
      </c>
      <c r="S249" s="211"/>
      <c r="T249" s="213">
        <f>SUM(T250:T261)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14" t="s">
        <v>82</v>
      </c>
      <c r="AT249" s="215" t="s">
        <v>73</v>
      </c>
      <c r="AU249" s="215" t="s">
        <v>82</v>
      </c>
      <c r="AY249" s="214" t="s">
        <v>132</v>
      </c>
      <c r="BK249" s="216">
        <f>SUM(BK250:BK261)</f>
        <v>0</v>
      </c>
    </row>
    <row r="250" s="2" customFormat="1" ht="24.15" customHeight="1">
      <c r="A250" s="39"/>
      <c r="B250" s="40"/>
      <c r="C250" s="219" t="s">
        <v>387</v>
      </c>
      <c r="D250" s="219" t="s">
        <v>135</v>
      </c>
      <c r="E250" s="220" t="s">
        <v>388</v>
      </c>
      <c r="F250" s="221" t="s">
        <v>389</v>
      </c>
      <c r="G250" s="222" t="s">
        <v>160</v>
      </c>
      <c r="H250" s="223">
        <v>883.39999999999998</v>
      </c>
      <c r="I250" s="224"/>
      <c r="J250" s="225">
        <f>ROUND(I250*H250,2)</f>
        <v>0</v>
      </c>
      <c r="K250" s="221" t="s">
        <v>139</v>
      </c>
      <c r="L250" s="45"/>
      <c r="M250" s="226" t="s">
        <v>1</v>
      </c>
      <c r="N250" s="227" t="s">
        <v>39</v>
      </c>
      <c r="O250" s="92"/>
      <c r="P250" s="228">
        <f>O250*H250</f>
        <v>0</v>
      </c>
      <c r="Q250" s="228">
        <v>0.00017000000000000001</v>
      </c>
      <c r="R250" s="228">
        <f>Q250*H250</f>
        <v>0.15017800000000001</v>
      </c>
      <c r="S250" s="228">
        <v>0</v>
      </c>
      <c r="T250" s="229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30" t="s">
        <v>227</v>
      </c>
      <c r="AT250" s="230" t="s">
        <v>135</v>
      </c>
      <c r="AU250" s="230" t="s">
        <v>84</v>
      </c>
      <c r="AY250" s="18" t="s">
        <v>132</v>
      </c>
      <c r="BE250" s="231">
        <f>IF(N250="základní",J250,0)</f>
        <v>0</v>
      </c>
      <c r="BF250" s="231">
        <f>IF(N250="snížená",J250,0)</f>
        <v>0</v>
      </c>
      <c r="BG250" s="231">
        <f>IF(N250="zákl. přenesená",J250,0)</f>
        <v>0</v>
      </c>
      <c r="BH250" s="231">
        <f>IF(N250="sníž. přenesená",J250,0)</f>
        <v>0</v>
      </c>
      <c r="BI250" s="231">
        <f>IF(N250="nulová",J250,0)</f>
        <v>0</v>
      </c>
      <c r="BJ250" s="18" t="s">
        <v>82</v>
      </c>
      <c r="BK250" s="231">
        <f>ROUND(I250*H250,2)</f>
        <v>0</v>
      </c>
      <c r="BL250" s="18" t="s">
        <v>227</v>
      </c>
      <c r="BM250" s="230" t="s">
        <v>390</v>
      </c>
    </row>
    <row r="251" s="2" customFormat="1">
      <c r="A251" s="39"/>
      <c r="B251" s="40"/>
      <c r="C251" s="41"/>
      <c r="D251" s="232" t="s">
        <v>142</v>
      </c>
      <c r="E251" s="41"/>
      <c r="F251" s="233" t="s">
        <v>391</v>
      </c>
      <c r="G251" s="41"/>
      <c r="H251" s="41"/>
      <c r="I251" s="234"/>
      <c r="J251" s="41"/>
      <c r="K251" s="41"/>
      <c r="L251" s="45"/>
      <c r="M251" s="235"/>
      <c r="N251" s="236"/>
      <c r="O251" s="92"/>
      <c r="P251" s="92"/>
      <c r="Q251" s="92"/>
      <c r="R251" s="92"/>
      <c r="S251" s="92"/>
      <c r="T251" s="93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T251" s="18" t="s">
        <v>142</v>
      </c>
      <c r="AU251" s="18" t="s">
        <v>84</v>
      </c>
    </row>
    <row r="252" s="2" customFormat="1">
      <c r="A252" s="39"/>
      <c r="B252" s="40"/>
      <c r="C252" s="41"/>
      <c r="D252" s="237" t="s">
        <v>143</v>
      </c>
      <c r="E252" s="41"/>
      <c r="F252" s="238" t="s">
        <v>392</v>
      </c>
      <c r="G252" s="41"/>
      <c r="H252" s="41"/>
      <c r="I252" s="234"/>
      <c r="J252" s="41"/>
      <c r="K252" s="41"/>
      <c r="L252" s="45"/>
      <c r="M252" s="235"/>
      <c r="N252" s="236"/>
      <c r="O252" s="92"/>
      <c r="P252" s="92"/>
      <c r="Q252" s="92"/>
      <c r="R252" s="92"/>
      <c r="S252" s="92"/>
      <c r="T252" s="93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143</v>
      </c>
      <c r="AU252" s="18" t="s">
        <v>84</v>
      </c>
    </row>
    <row r="253" s="14" customFormat="1">
      <c r="A253" s="14"/>
      <c r="B253" s="249"/>
      <c r="C253" s="250"/>
      <c r="D253" s="232" t="s">
        <v>145</v>
      </c>
      <c r="E253" s="251" t="s">
        <v>1</v>
      </c>
      <c r="F253" s="252" t="s">
        <v>393</v>
      </c>
      <c r="G253" s="250"/>
      <c r="H253" s="253">
        <v>883.39999999999998</v>
      </c>
      <c r="I253" s="254"/>
      <c r="J253" s="250"/>
      <c r="K253" s="250"/>
      <c r="L253" s="255"/>
      <c r="M253" s="256"/>
      <c r="N253" s="257"/>
      <c r="O253" s="257"/>
      <c r="P253" s="257"/>
      <c r="Q253" s="257"/>
      <c r="R253" s="257"/>
      <c r="S253" s="257"/>
      <c r="T253" s="258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9" t="s">
        <v>145</v>
      </c>
      <c r="AU253" s="259" t="s">
        <v>84</v>
      </c>
      <c r="AV253" s="14" t="s">
        <v>84</v>
      </c>
      <c r="AW253" s="14" t="s">
        <v>31</v>
      </c>
      <c r="AX253" s="14" t="s">
        <v>82</v>
      </c>
      <c r="AY253" s="259" t="s">
        <v>132</v>
      </c>
    </row>
    <row r="254" s="2" customFormat="1" ht="24.15" customHeight="1">
      <c r="A254" s="39"/>
      <c r="B254" s="40"/>
      <c r="C254" s="275" t="s">
        <v>394</v>
      </c>
      <c r="D254" s="275" t="s">
        <v>374</v>
      </c>
      <c r="E254" s="276" t="s">
        <v>395</v>
      </c>
      <c r="F254" s="277" t="s">
        <v>396</v>
      </c>
      <c r="G254" s="278" t="s">
        <v>160</v>
      </c>
      <c r="H254" s="279">
        <v>883.39999999999998</v>
      </c>
      <c r="I254" s="280"/>
      <c r="J254" s="281">
        <f>ROUND(I254*H254,2)</f>
        <v>0</v>
      </c>
      <c r="K254" s="277" t="s">
        <v>139</v>
      </c>
      <c r="L254" s="282"/>
      <c r="M254" s="283" t="s">
        <v>1</v>
      </c>
      <c r="N254" s="284" t="s">
        <v>39</v>
      </c>
      <c r="O254" s="92"/>
      <c r="P254" s="228">
        <f>O254*H254</f>
        <v>0</v>
      </c>
      <c r="Q254" s="228">
        <v>0.00029999999999999997</v>
      </c>
      <c r="R254" s="228">
        <f>Q254*H254</f>
        <v>0.26501999999999998</v>
      </c>
      <c r="S254" s="228">
        <v>0</v>
      </c>
      <c r="T254" s="229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30" t="s">
        <v>270</v>
      </c>
      <c r="AT254" s="230" t="s">
        <v>374</v>
      </c>
      <c r="AU254" s="230" t="s">
        <v>84</v>
      </c>
      <c r="AY254" s="18" t="s">
        <v>132</v>
      </c>
      <c r="BE254" s="231">
        <f>IF(N254="základní",J254,0)</f>
        <v>0</v>
      </c>
      <c r="BF254" s="231">
        <f>IF(N254="snížená",J254,0)</f>
        <v>0</v>
      </c>
      <c r="BG254" s="231">
        <f>IF(N254="zákl. přenesená",J254,0)</f>
        <v>0</v>
      </c>
      <c r="BH254" s="231">
        <f>IF(N254="sníž. přenesená",J254,0)</f>
        <v>0</v>
      </c>
      <c r="BI254" s="231">
        <f>IF(N254="nulová",J254,0)</f>
        <v>0</v>
      </c>
      <c r="BJ254" s="18" t="s">
        <v>82</v>
      </c>
      <c r="BK254" s="231">
        <f>ROUND(I254*H254,2)</f>
        <v>0</v>
      </c>
      <c r="BL254" s="18" t="s">
        <v>227</v>
      </c>
      <c r="BM254" s="230" t="s">
        <v>397</v>
      </c>
    </row>
    <row r="255" s="2" customFormat="1">
      <c r="A255" s="39"/>
      <c r="B255" s="40"/>
      <c r="C255" s="41"/>
      <c r="D255" s="232" t="s">
        <v>142</v>
      </c>
      <c r="E255" s="41"/>
      <c r="F255" s="233" t="s">
        <v>396</v>
      </c>
      <c r="G255" s="41"/>
      <c r="H255" s="41"/>
      <c r="I255" s="234"/>
      <c r="J255" s="41"/>
      <c r="K255" s="41"/>
      <c r="L255" s="45"/>
      <c r="M255" s="235"/>
      <c r="N255" s="236"/>
      <c r="O255" s="92"/>
      <c r="P255" s="92"/>
      <c r="Q255" s="92"/>
      <c r="R255" s="92"/>
      <c r="S255" s="92"/>
      <c r="T255" s="93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T255" s="18" t="s">
        <v>142</v>
      </c>
      <c r="AU255" s="18" t="s">
        <v>84</v>
      </c>
    </row>
    <row r="256" s="14" customFormat="1">
      <c r="A256" s="14"/>
      <c r="B256" s="249"/>
      <c r="C256" s="250"/>
      <c r="D256" s="232" t="s">
        <v>145</v>
      </c>
      <c r="E256" s="251" t="s">
        <v>1</v>
      </c>
      <c r="F256" s="252" t="s">
        <v>393</v>
      </c>
      <c r="G256" s="250"/>
      <c r="H256" s="253">
        <v>883.39999999999998</v>
      </c>
      <c r="I256" s="254"/>
      <c r="J256" s="250"/>
      <c r="K256" s="250"/>
      <c r="L256" s="255"/>
      <c r="M256" s="256"/>
      <c r="N256" s="257"/>
      <c r="O256" s="257"/>
      <c r="P256" s="257"/>
      <c r="Q256" s="257"/>
      <c r="R256" s="257"/>
      <c r="S256" s="257"/>
      <c r="T256" s="258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9" t="s">
        <v>145</v>
      </c>
      <c r="AU256" s="259" t="s">
        <v>84</v>
      </c>
      <c r="AV256" s="14" t="s">
        <v>84</v>
      </c>
      <c r="AW256" s="14" t="s">
        <v>31</v>
      </c>
      <c r="AX256" s="14" t="s">
        <v>82</v>
      </c>
      <c r="AY256" s="259" t="s">
        <v>132</v>
      </c>
    </row>
    <row r="257" s="2" customFormat="1" ht="37.8" customHeight="1">
      <c r="A257" s="39"/>
      <c r="B257" s="40"/>
      <c r="C257" s="219" t="s">
        <v>398</v>
      </c>
      <c r="D257" s="219" t="s">
        <v>135</v>
      </c>
      <c r="E257" s="220" t="s">
        <v>399</v>
      </c>
      <c r="F257" s="221" t="s">
        <v>400</v>
      </c>
      <c r="G257" s="222" t="s">
        <v>171</v>
      </c>
      <c r="H257" s="223">
        <v>631</v>
      </c>
      <c r="I257" s="224"/>
      <c r="J257" s="225">
        <f>ROUND(I257*H257,2)</f>
        <v>0</v>
      </c>
      <c r="K257" s="221" t="s">
        <v>139</v>
      </c>
      <c r="L257" s="45"/>
      <c r="M257" s="226" t="s">
        <v>1</v>
      </c>
      <c r="N257" s="227" t="s">
        <v>39</v>
      </c>
      <c r="O257" s="92"/>
      <c r="P257" s="228">
        <f>O257*H257</f>
        <v>0</v>
      </c>
      <c r="Q257" s="228">
        <v>0.27378000000000002</v>
      </c>
      <c r="R257" s="228">
        <f>Q257*H257</f>
        <v>172.75518000000002</v>
      </c>
      <c r="S257" s="228">
        <v>0</v>
      </c>
      <c r="T257" s="229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30" t="s">
        <v>227</v>
      </c>
      <c r="AT257" s="230" t="s">
        <v>135</v>
      </c>
      <c r="AU257" s="230" t="s">
        <v>84</v>
      </c>
      <c r="AY257" s="18" t="s">
        <v>132</v>
      </c>
      <c r="BE257" s="231">
        <f>IF(N257="základní",J257,0)</f>
        <v>0</v>
      </c>
      <c r="BF257" s="231">
        <f>IF(N257="snížená",J257,0)</f>
        <v>0</v>
      </c>
      <c r="BG257" s="231">
        <f>IF(N257="zákl. přenesená",J257,0)</f>
        <v>0</v>
      </c>
      <c r="BH257" s="231">
        <f>IF(N257="sníž. přenesená",J257,0)</f>
        <v>0</v>
      </c>
      <c r="BI257" s="231">
        <f>IF(N257="nulová",J257,0)</f>
        <v>0</v>
      </c>
      <c r="BJ257" s="18" t="s">
        <v>82</v>
      </c>
      <c r="BK257" s="231">
        <f>ROUND(I257*H257,2)</f>
        <v>0</v>
      </c>
      <c r="BL257" s="18" t="s">
        <v>227</v>
      </c>
      <c r="BM257" s="230" t="s">
        <v>401</v>
      </c>
    </row>
    <row r="258" s="2" customFormat="1">
      <c r="A258" s="39"/>
      <c r="B258" s="40"/>
      <c r="C258" s="41"/>
      <c r="D258" s="232" t="s">
        <v>142</v>
      </c>
      <c r="E258" s="41"/>
      <c r="F258" s="233" t="s">
        <v>402</v>
      </c>
      <c r="G258" s="41"/>
      <c r="H258" s="41"/>
      <c r="I258" s="234"/>
      <c r="J258" s="41"/>
      <c r="K258" s="41"/>
      <c r="L258" s="45"/>
      <c r="M258" s="235"/>
      <c r="N258" s="236"/>
      <c r="O258" s="92"/>
      <c r="P258" s="92"/>
      <c r="Q258" s="92"/>
      <c r="R258" s="92"/>
      <c r="S258" s="92"/>
      <c r="T258" s="93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142</v>
      </c>
      <c r="AU258" s="18" t="s">
        <v>84</v>
      </c>
    </row>
    <row r="259" s="2" customFormat="1">
      <c r="A259" s="39"/>
      <c r="B259" s="40"/>
      <c r="C259" s="41"/>
      <c r="D259" s="237" t="s">
        <v>143</v>
      </c>
      <c r="E259" s="41"/>
      <c r="F259" s="238" t="s">
        <v>403</v>
      </c>
      <c r="G259" s="41"/>
      <c r="H259" s="41"/>
      <c r="I259" s="234"/>
      <c r="J259" s="41"/>
      <c r="K259" s="41"/>
      <c r="L259" s="45"/>
      <c r="M259" s="235"/>
      <c r="N259" s="236"/>
      <c r="O259" s="92"/>
      <c r="P259" s="92"/>
      <c r="Q259" s="92"/>
      <c r="R259" s="92"/>
      <c r="S259" s="92"/>
      <c r="T259" s="93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T259" s="18" t="s">
        <v>143</v>
      </c>
      <c r="AU259" s="18" t="s">
        <v>84</v>
      </c>
    </row>
    <row r="260" s="13" customFormat="1">
      <c r="A260" s="13"/>
      <c r="B260" s="239"/>
      <c r="C260" s="240"/>
      <c r="D260" s="232" t="s">
        <v>145</v>
      </c>
      <c r="E260" s="241" t="s">
        <v>1</v>
      </c>
      <c r="F260" s="242" t="s">
        <v>231</v>
      </c>
      <c r="G260" s="240"/>
      <c r="H260" s="241" t="s">
        <v>1</v>
      </c>
      <c r="I260" s="243"/>
      <c r="J260" s="240"/>
      <c r="K260" s="240"/>
      <c r="L260" s="244"/>
      <c r="M260" s="245"/>
      <c r="N260" s="246"/>
      <c r="O260" s="246"/>
      <c r="P260" s="246"/>
      <c r="Q260" s="246"/>
      <c r="R260" s="246"/>
      <c r="S260" s="246"/>
      <c r="T260" s="247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8" t="s">
        <v>145</v>
      </c>
      <c r="AU260" s="248" t="s">
        <v>84</v>
      </c>
      <c r="AV260" s="13" t="s">
        <v>82</v>
      </c>
      <c r="AW260" s="13" t="s">
        <v>31</v>
      </c>
      <c r="AX260" s="13" t="s">
        <v>74</v>
      </c>
      <c r="AY260" s="248" t="s">
        <v>132</v>
      </c>
    </row>
    <row r="261" s="14" customFormat="1">
      <c r="A261" s="14"/>
      <c r="B261" s="249"/>
      <c r="C261" s="250"/>
      <c r="D261" s="232" t="s">
        <v>145</v>
      </c>
      <c r="E261" s="251" t="s">
        <v>187</v>
      </c>
      <c r="F261" s="252" t="s">
        <v>188</v>
      </c>
      <c r="G261" s="250"/>
      <c r="H261" s="253">
        <v>631</v>
      </c>
      <c r="I261" s="254"/>
      <c r="J261" s="250"/>
      <c r="K261" s="250"/>
      <c r="L261" s="255"/>
      <c r="M261" s="256"/>
      <c r="N261" s="257"/>
      <c r="O261" s="257"/>
      <c r="P261" s="257"/>
      <c r="Q261" s="257"/>
      <c r="R261" s="257"/>
      <c r="S261" s="257"/>
      <c r="T261" s="258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9" t="s">
        <v>145</v>
      </c>
      <c r="AU261" s="259" t="s">
        <v>84</v>
      </c>
      <c r="AV261" s="14" t="s">
        <v>84</v>
      </c>
      <c r="AW261" s="14" t="s">
        <v>31</v>
      </c>
      <c r="AX261" s="14" t="s">
        <v>82</v>
      </c>
      <c r="AY261" s="259" t="s">
        <v>132</v>
      </c>
    </row>
    <row r="262" s="12" customFormat="1" ht="22.8" customHeight="1">
      <c r="A262" s="12"/>
      <c r="B262" s="203"/>
      <c r="C262" s="204"/>
      <c r="D262" s="205" t="s">
        <v>73</v>
      </c>
      <c r="E262" s="217" t="s">
        <v>131</v>
      </c>
      <c r="F262" s="217" t="s">
        <v>404</v>
      </c>
      <c r="G262" s="204"/>
      <c r="H262" s="204"/>
      <c r="I262" s="207"/>
      <c r="J262" s="218">
        <f>BK262</f>
        <v>0</v>
      </c>
      <c r="K262" s="204"/>
      <c r="L262" s="209"/>
      <c r="M262" s="210"/>
      <c r="N262" s="211"/>
      <c r="O262" s="211"/>
      <c r="P262" s="212">
        <f>SUM(P263:P327)</f>
        <v>0</v>
      </c>
      <c r="Q262" s="211"/>
      <c r="R262" s="212">
        <f>SUM(R263:R327)</f>
        <v>351.59893999999997</v>
      </c>
      <c r="S262" s="211"/>
      <c r="T262" s="213">
        <f>SUM(T263:T327)</f>
        <v>0</v>
      </c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R262" s="214" t="s">
        <v>82</v>
      </c>
      <c r="AT262" s="215" t="s">
        <v>73</v>
      </c>
      <c r="AU262" s="215" t="s">
        <v>82</v>
      </c>
      <c r="AY262" s="214" t="s">
        <v>132</v>
      </c>
      <c r="BK262" s="216">
        <f>SUM(BK263:BK327)</f>
        <v>0</v>
      </c>
    </row>
    <row r="263" s="2" customFormat="1" ht="24.15" customHeight="1">
      <c r="A263" s="39"/>
      <c r="B263" s="40"/>
      <c r="C263" s="219" t="s">
        <v>405</v>
      </c>
      <c r="D263" s="219" t="s">
        <v>135</v>
      </c>
      <c r="E263" s="220" t="s">
        <v>406</v>
      </c>
      <c r="F263" s="221" t="s">
        <v>407</v>
      </c>
      <c r="G263" s="222" t="s">
        <v>160</v>
      </c>
      <c r="H263" s="223">
        <v>1214.7000000000001</v>
      </c>
      <c r="I263" s="224"/>
      <c r="J263" s="225">
        <f>ROUND(I263*H263,2)</f>
        <v>0</v>
      </c>
      <c r="K263" s="221" t="s">
        <v>1</v>
      </c>
      <c r="L263" s="45"/>
      <c r="M263" s="226" t="s">
        <v>1</v>
      </c>
      <c r="N263" s="227" t="s">
        <v>39</v>
      </c>
      <c r="O263" s="92"/>
      <c r="P263" s="228">
        <f>O263*H263</f>
        <v>0</v>
      </c>
      <c r="Q263" s="228">
        <v>0</v>
      </c>
      <c r="R263" s="228">
        <f>Q263*H263</f>
        <v>0</v>
      </c>
      <c r="S263" s="228">
        <v>0</v>
      </c>
      <c r="T263" s="229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30" t="s">
        <v>227</v>
      </c>
      <c r="AT263" s="230" t="s">
        <v>135</v>
      </c>
      <c r="AU263" s="230" t="s">
        <v>84</v>
      </c>
      <c r="AY263" s="18" t="s">
        <v>132</v>
      </c>
      <c r="BE263" s="231">
        <f>IF(N263="základní",J263,0)</f>
        <v>0</v>
      </c>
      <c r="BF263" s="231">
        <f>IF(N263="snížená",J263,0)</f>
        <v>0</v>
      </c>
      <c r="BG263" s="231">
        <f>IF(N263="zákl. přenesená",J263,0)</f>
        <v>0</v>
      </c>
      <c r="BH263" s="231">
        <f>IF(N263="sníž. přenesená",J263,0)</f>
        <v>0</v>
      </c>
      <c r="BI263" s="231">
        <f>IF(N263="nulová",J263,0)</f>
        <v>0</v>
      </c>
      <c r="BJ263" s="18" t="s">
        <v>82</v>
      </c>
      <c r="BK263" s="231">
        <f>ROUND(I263*H263,2)</f>
        <v>0</v>
      </c>
      <c r="BL263" s="18" t="s">
        <v>227</v>
      </c>
      <c r="BM263" s="230" t="s">
        <v>408</v>
      </c>
    </row>
    <row r="264" s="2" customFormat="1">
      <c r="A264" s="39"/>
      <c r="B264" s="40"/>
      <c r="C264" s="41"/>
      <c r="D264" s="232" t="s">
        <v>142</v>
      </c>
      <c r="E264" s="41"/>
      <c r="F264" s="233" t="s">
        <v>409</v>
      </c>
      <c r="G264" s="41"/>
      <c r="H264" s="41"/>
      <c r="I264" s="234"/>
      <c r="J264" s="41"/>
      <c r="K264" s="41"/>
      <c r="L264" s="45"/>
      <c r="M264" s="235"/>
      <c r="N264" s="236"/>
      <c r="O264" s="92"/>
      <c r="P264" s="92"/>
      <c r="Q264" s="92"/>
      <c r="R264" s="92"/>
      <c r="S264" s="92"/>
      <c r="T264" s="93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142</v>
      </c>
      <c r="AU264" s="18" t="s">
        <v>84</v>
      </c>
    </row>
    <row r="265" s="14" customFormat="1">
      <c r="A265" s="14"/>
      <c r="B265" s="249"/>
      <c r="C265" s="250"/>
      <c r="D265" s="232" t="s">
        <v>145</v>
      </c>
      <c r="E265" s="251" t="s">
        <v>1</v>
      </c>
      <c r="F265" s="252" t="s">
        <v>410</v>
      </c>
      <c r="G265" s="250"/>
      <c r="H265" s="253">
        <v>1214.7000000000001</v>
      </c>
      <c r="I265" s="254"/>
      <c r="J265" s="250"/>
      <c r="K265" s="250"/>
      <c r="L265" s="255"/>
      <c r="M265" s="256"/>
      <c r="N265" s="257"/>
      <c r="O265" s="257"/>
      <c r="P265" s="257"/>
      <c r="Q265" s="257"/>
      <c r="R265" s="257"/>
      <c r="S265" s="257"/>
      <c r="T265" s="258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9" t="s">
        <v>145</v>
      </c>
      <c r="AU265" s="259" t="s">
        <v>84</v>
      </c>
      <c r="AV265" s="14" t="s">
        <v>84</v>
      </c>
      <c r="AW265" s="14" t="s">
        <v>31</v>
      </c>
      <c r="AX265" s="14" t="s">
        <v>82</v>
      </c>
      <c r="AY265" s="259" t="s">
        <v>132</v>
      </c>
    </row>
    <row r="266" s="2" customFormat="1" ht="24.15" customHeight="1">
      <c r="A266" s="39"/>
      <c r="B266" s="40"/>
      <c r="C266" s="219" t="s">
        <v>411</v>
      </c>
      <c r="D266" s="219" t="s">
        <v>135</v>
      </c>
      <c r="E266" s="220" t="s">
        <v>412</v>
      </c>
      <c r="F266" s="221" t="s">
        <v>413</v>
      </c>
      <c r="G266" s="222" t="s">
        <v>160</v>
      </c>
      <c r="H266" s="223">
        <v>1368.7000000000001</v>
      </c>
      <c r="I266" s="224"/>
      <c r="J266" s="225">
        <f>ROUND(I266*H266,2)</f>
        <v>0</v>
      </c>
      <c r="K266" s="221" t="s">
        <v>1</v>
      </c>
      <c r="L266" s="45"/>
      <c r="M266" s="226" t="s">
        <v>1</v>
      </c>
      <c r="N266" s="227" t="s">
        <v>39</v>
      </c>
      <c r="O266" s="92"/>
      <c r="P266" s="228">
        <f>O266*H266</f>
        <v>0</v>
      </c>
      <c r="Q266" s="228">
        <v>0</v>
      </c>
      <c r="R266" s="228">
        <f>Q266*H266</f>
        <v>0</v>
      </c>
      <c r="S266" s="228">
        <v>0</v>
      </c>
      <c r="T266" s="229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30" t="s">
        <v>227</v>
      </c>
      <c r="AT266" s="230" t="s">
        <v>135</v>
      </c>
      <c r="AU266" s="230" t="s">
        <v>84</v>
      </c>
      <c r="AY266" s="18" t="s">
        <v>132</v>
      </c>
      <c r="BE266" s="231">
        <f>IF(N266="základní",J266,0)</f>
        <v>0</v>
      </c>
      <c r="BF266" s="231">
        <f>IF(N266="snížená",J266,0)</f>
        <v>0</v>
      </c>
      <c r="BG266" s="231">
        <f>IF(N266="zákl. přenesená",J266,0)</f>
        <v>0</v>
      </c>
      <c r="BH266" s="231">
        <f>IF(N266="sníž. přenesená",J266,0)</f>
        <v>0</v>
      </c>
      <c r="BI266" s="231">
        <f>IF(N266="nulová",J266,0)</f>
        <v>0</v>
      </c>
      <c r="BJ266" s="18" t="s">
        <v>82</v>
      </c>
      <c r="BK266" s="231">
        <f>ROUND(I266*H266,2)</f>
        <v>0</v>
      </c>
      <c r="BL266" s="18" t="s">
        <v>227</v>
      </c>
      <c r="BM266" s="230" t="s">
        <v>414</v>
      </c>
    </row>
    <row r="267" s="2" customFormat="1">
      <c r="A267" s="39"/>
      <c r="B267" s="40"/>
      <c r="C267" s="41"/>
      <c r="D267" s="232" t="s">
        <v>142</v>
      </c>
      <c r="E267" s="41"/>
      <c r="F267" s="233" t="s">
        <v>415</v>
      </c>
      <c r="G267" s="41"/>
      <c r="H267" s="41"/>
      <c r="I267" s="234"/>
      <c r="J267" s="41"/>
      <c r="K267" s="41"/>
      <c r="L267" s="45"/>
      <c r="M267" s="235"/>
      <c r="N267" s="236"/>
      <c r="O267" s="92"/>
      <c r="P267" s="92"/>
      <c r="Q267" s="92"/>
      <c r="R267" s="92"/>
      <c r="S267" s="92"/>
      <c r="T267" s="93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142</v>
      </c>
      <c r="AU267" s="18" t="s">
        <v>84</v>
      </c>
    </row>
    <row r="268" s="13" customFormat="1">
      <c r="A268" s="13"/>
      <c r="B268" s="239"/>
      <c r="C268" s="240"/>
      <c r="D268" s="232" t="s">
        <v>145</v>
      </c>
      <c r="E268" s="241" t="s">
        <v>1</v>
      </c>
      <c r="F268" s="242" t="s">
        <v>231</v>
      </c>
      <c r="G268" s="240"/>
      <c r="H268" s="241" t="s">
        <v>1</v>
      </c>
      <c r="I268" s="243"/>
      <c r="J268" s="240"/>
      <c r="K268" s="240"/>
      <c r="L268" s="244"/>
      <c r="M268" s="245"/>
      <c r="N268" s="246"/>
      <c r="O268" s="246"/>
      <c r="P268" s="246"/>
      <c r="Q268" s="246"/>
      <c r="R268" s="246"/>
      <c r="S268" s="246"/>
      <c r="T268" s="247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8" t="s">
        <v>145</v>
      </c>
      <c r="AU268" s="248" t="s">
        <v>84</v>
      </c>
      <c r="AV268" s="13" t="s">
        <v>82</v>
      </c>
      <c r="AW268" s="13" t="s">
        <v>31</v>
      </c>
      <c r="AX268" s="13" t="s">
        <v>74</v>
      </c>
      <c r="AY268" s="248" t="s">
        <v>132</v>
      </c>
    </row>
    <row r="269" s="14" customFormat="1">
      <c r="A269" s="14"/>
      <c r="B269" s="249"/>
      <c r="C269" s="250"/>
      <c r="D269" s="232" t="s">
        <v>145</v>
      </c>
      <c r="E269" s="251" t="s">
        <v>1</v>
      </c>
      <c r="F269" s="252" t="s">
        <v>416</v>
      </c>
      <c r="G269" s="250"/>
      <c r="H269" s="253">
        <v>1368.7000000000001</v>
      </c>
      <c r="I269" s="254"/>
      <c r="J269" s="250"/>
      <c r="K269" s="250"/>
      <c r="L269" s="255"/>
      <c r="M269" s="256"/>
      <c r="N269" s="257"/>
      <c r="O269" s="257"/>
      <c r="P269" s="257"/>
      <c r="Q269" s="257"/>
      <c r="R269" s="257"/>
      <c r="S269" s="257"/>
      <c r="T269" s="258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9" t="s">
        <v>145</v>
      </c>
      <c r="AU269" s="259" t="s">
        <v>84</v>
      </c>
      <c r="AV269" s="14" t="s">
        <v>84</v>
      </c>
      <c r="AW269" s="14" t="s">
        <v>31</v>
      </c>
      <c r="AX269" s="14" t="s">
        <v>82</v>
      </c>
      <c r="AY269" s="259" t="s">
        <v>132</v>
      </c>
    </row>
    <row r="270" s="2" customFormat="1" ht="24.15" customHeight="1">
      <c r="A270" s="39"/>
      <c r="B270" s="40"/>
      <c r="C270" s="219" t="s">
        <v>417</v>
      </c>
      <c r="D270" s="219" t="s">
        <v>135</v>
      </c>
      <c r="E270" s="220" t="s">
        <v>418</v>
      </c>
      <c r="F270" s="221" t="s">
        <v>419</v>
      </c>
      <c r="G270" s="222" t="s">
        <v>160</v>
      </c>
      <c r="H270" s="223">
        <v>2593.4000000000001</v>
      </c>
      <c r="I270" s="224"/>
      <c r="J270" s="225">
        <f>ROUND(I270*H270,2)</f>
        <v>0</v>
      </c>
      <c r="K270" s="221" t="s">
        <v>1</v>
      </c>
      <c r="L270" s="45"/>
      <c r="M270" s="226" t="s">
        <v>1</v>
      </c>
      <c r="N270" s="227" t="s">
        <v>39</v>
      </c>
      <c r="O270" s="92"/>
      <c r="P270" s="228">
        <f>O270*H270</f>
        <v>0</v>
      </c>
      <c r="Q270" s="228">
        <v>0</v>
      </c>
      <c r="R270" s="228">
        <f>Q270*H270</f>
        <v>0</v>
      </c>
      <c r="S270" s="228">
        <v>0</v>
      </c>
      <c r="T270" s="229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30" t="s">
        <v>227</v>
      </c>
      <c r="AT270" s="230" t="s">
        <v>135</v>
      </c>
      <c r="AU270" s="230" t="s">
        <v>84</v>
      </c>
      <c r="AY270" s="18" t="s">
        <v>132</v>
      </c>
      <c r="BE270" s="231">
        <f>IF(N270="základní",J270,0)</f>
        <v>0</v>
      </c>
      <c r="BF270" s="231">
        <f>IF(N270="snížená",J270,0)</f>
        <v>0</v>
      </c>
      <c r="BG270" s="231">
        <f>IF(N270="zákl. přenesená",J270,0)</f>
        <v>0</v>
      </c>
      <c r="BH270" s="231">
        <f>IF(N270="sníž. přenesená",J270,0)</f>
        <v>0</v>
      </c>
      <c r="BI270" s="231">
        <f>IF(N270="nulová",J270,0)</f>
        <v>0</v>
      </c>
      <c r="BJ270" s="18" t="s">
        <v>82</v>
      </c>
      <c r="BK270" s="231">
        <f>ROUND(I270*H270,2)</f>
        <v>0</v>
      </c>
      <c r="BL270" s="18" t="s">
        <v>227</v>
      </c>
      <c r="BM270" s="230" t="s">
        <v>420</v>
      </c>
    </row>
    <row r="271" s="2" customFormat="1">
      <c r="A271" s="39"/>
      <c r="B271" s="40"/>
      <c r="C271" s="41"/>
      <c r="D271" s="232" t="s">
        <v>142</v>
      </c>
      <c r="E271" s="41"/>
      <c r="F271" s="233" t="s">
        <v>421</v>
      </c>
      <c r="G271" s="41"/>
      <c r="H271" s="41"/>
      <c r="I271" s="234"/>
      <c r="J271" s="41"/>
      <c r="K271" s="41"/>
      <c r="L271" s="45"/>
      <c r="M271" s="235"/>
      <c r="N271" s="236"/>
      <c r="O271" s="92"/>
      <c r="P271" s="92"/>
      <c r="Q271" s="92"/>
      <c r="R271" s="92"/>
      <c r="S271" s="92"/>
      <c r="T271" s="93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T271" s="18" t="s">
        <v>142</v>
      </c>
      <c r="AU271" s="18" t="s">
        <v>84</v>
      </c>
    </row>
    <row r="272" s="13" customFormat="1">
      <c r="A272" s="13"/>
      <c r="B272" s="239"/>
      <c r="C272" s="240"/>
      <c r="D272" s="232" t="s">
        <v>145</v>
      </c>
      <c r="E272" s="241" t="s">
        <v>1</v>
      </c>
      <c r="F272" s="242" t="s">
        <v>231</v>
      </c>
      <c r="G272" s="240"/>
      <c r="H272" s="241" t="s">
        <v>1</v>
      </c>
      <c r="I272" s="243"/>
      <c r="J272" s="240"/>
      <c r="K272" s="240"/>
      <c r="L272" s="244"/>
      <c r="M272" s="245"/>
      <c r="N272" s="246"/>
      <c r="O272" s="246"/>
      <c r="P272" s="246"/>
      <c r="Q272" s="246"/>
      <c r="R272" s="246"/>
      <c r="S272" s="246"/>
      <c r="T272" s="247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8" t="s">
        <v>145</v>
      </c>
      <c r="AU272" s="248" t="s">
        <v>84</v>
      </c>
      <c r="AV272" s="13" t="s">
        <v>82</v>
      </c>
      <c r="AW272" s="13" t="s">
        <v>31</v>
      </c>
      <c r="AX272" s="13" t="s">
        <v>74</v>
      </c>
      <c r="AY272" s="248" t="s">
        <v>132</v>
      </c>
    </row>
    <row r="273" s="14" customFormat="1">
      <c r="A273" s="14"/>
      <c r="B273" s="249"/>
      <c r="C273" s="250"/>
      <c r="D273" s="232" t="s">
        <v>145</v>
      </c>
      <c r="E273" s="251" t="s">
        <v>1</v>
      </c>
      <c r="F273" s="252" t="s">
        <v>422</v>
      </c>
      <c r="G273" s="250"/>
      <c r="H273" s="253">
        <v>2593.4000000000001</v>
      </c>
      <c r="I273" s="254"/>
      <c r="J273" s="250"/>
      <c r="K273" s="250"/>
      <c r="L273" s="255"/>
      <c r="M273" s="256"/>
      <c r="N273" s="257"/>
      <c r="O273" s="257"/>
      <c r="P273" s="257"/>
      <c r="Q273" s="257"/>
      <c r="R273" s="257"/>
      <c r="S273" s="257"/>
      <c r="T273" s="258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59" t="s">
        <v>145</v>
      </c>
      <c r="AU273" s="259" t="s">
        <v>84</v>
      </c>
      <c r="AV273" s="14" t="s">
        <v>84</v>
      </c>
      <c r="AW273" s="14" t="s">
        <v>31</v>
      </c>
      <c r="AX273" s="14" t="s">
        <v>82</v>
      </c>
      <c r="AY273" s="259" t="s">
        <v>132</v>
      </c>
    </row>
    <row r="274" s="2" customFormat="1" ht="24.15" customHeight="1">
      <c r="A274" s="39"/>
      <c r="B274" s="40"/>
      <c r="C274" s="219" t="s">
        <v>423</v>
      </c>
      <c r="D274" s="219" t="s">
        <v>135</v>
      </c>
      <c r="E274" s="220" t="s">
        <v>424</v>
      </c>
      <c r="F274" s="221" t="s">
        <v>425</v>
      </c>
      <c r="G274" s="222" t="s">
        <v>160</v>
      </c>
      <c r="H274" s="223">
        <v>3962.0999999999999</v>
      </c>
      <c r="I274" s="224"/>
      <c r="J274" s="225">
        <f>ROUND(I274*H274,2)</f>
        <v>0</v>
      </c>
      <c r="K274" s="221" t="s">
        <v>1</v>
      </c>
      <c r="L274" s="45"/>
      <c r="M274" s="226" t="s">
        <v>1</v>
      </c>
      <c r="N274" s="227" t="s">
        <v>39</v>
      </c>
      <c r="O274" s="92"/>
      <c r="P274" s="228">
        <f>O274*H274</f>
        <v>0</v>
      </c>
      <c r="Q274" s="228">
        <v>0</v>
      </c>
      <c r="R274" s="228">
        <f>Q274*H274</f>
        <v>0</v>
      </c>
      <c r="S274" s="228">
        <v>0</v>
      </c>
      <c r="T274" s="229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30" t="s">
        <v>227</v>
      </c>
      <c r="AT274" s="230" t="s">
        <v>135</v>
      </c>
      <c r="AU274" s="230" t="s">
        <v>84</v>
      </c>
      <c r="AY274" s="18" t="s">
        <v>132</v>
      </c>
      <c r="BE274" s="231">
        <f>IF(N274="základní",J274,0)</f>
        <v>0</v>
      </c>
      <c r="BF274" s="231">
        <f>IF(N274="snížená",J274,0)</f>
        <v>0</v>
      </c>
      <c r="BG274" s="231">
        <f>IF(N274="zákl. přenesená",J274,0)</f>
        <v>0</v>
      </c>
      <c r="BH274" s="231">
        <f>IF(N274="sníž. přenesená",J274,0)</f>
        <v>0</v>
      </c>
      <c r="BI274" s="231">
        <f>IF(N274="nulová",J274,0)</f>
        <v>0</v>
      </c>
      <c r="BJ274" s="18" t="s">
        <v>82</v>
      </c>
      <c r="BK274" s="231">
        <f>ROUND(I274*H274,2)</f>
        <v>0</v>
      </c>
      <c r="BL274" s="18" t="s">
        <v>227</v>
      </c>
      <c r="BM274" s="230" t="s">
        <v>426</v>
      </c>
    </row>
    <row r="275" s="2" customFormat="1">
      <c r="A275" s="39"/>
      <c r="B275" s="40"/>
      <c r="C275" s="41"/>
      <c r="D275" s="232" t="s">
        <v>142</v>
      </c>
      <c r="E275" s="41"/>
      <c r="F275" s="233" t="s">
        <v>427</v>
      </c>
      <c r="G275" s="41"/>
      <c r="H275" s="41"/>
      <c r="I275" s="234"/>
      <c r="J275" s="41"/>
      <c r="K275" s="41"/>
      <c r="L275" s="45"/>
      <c r="M275" s="235"/>
      <c r="N275" s="236"/>
      <c r="O275" s="92"/>
      <c r="P275" s="92"/>
      <c r="Q275" s="92"/>
      <c r="R275" s="92"/>
      <c r="S275" s="92"/>
      <c r="T275" s="93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T275" s="18" t="s">
        <v>142</v>
      </c>
      <c r="AU275" s="18" t="s">
        <v>84</v>
      </c>
    </row>
    <row r="276" s="13" customFormat="1">
      <c r="A276" s="13"/>
      <c r="B276" s="239"/>
      <c r="C276" s="240"/>
      <c r="D276" s="232" t="s">
        <v>145</v>
      </c>
      <c r="E276" s="241" t="s">
        <v>1</v>
      </c>
      <c r="F276" s="242" t="s">
        <v>231</v>
      </c>
      <c r="G276" s="240"/>
      <c r="H276" s="241" t="s">
        <v>1</v>
      </c>
      <c r="I276" s="243"/>
      <c r="J276" s="240"/>
      <c r="K276" s="240"/>
      <c r="L276" s="244"/>
      <c r="M276" s="245"/>
      <c r="N276" s="246"/>
      <c r="O276" s="246"/>
      <c r="P276" s="246"/>
      <c r="Q276" s="246"/>
      <c r="R276" s="246"/>
      <c r="S276" s="246"/>
      <c r="T276" s="247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8" t="s">
        <v>145</v>
      </c>
      <c r="AU276" s="248" t="s">
        <v>84</v>
      </c>
      <c r="AV276" s="13" t="s">
        <v>82</v>
      </c>
      <c r="AW276" s="13" t="s">
        <v>31</v>
      </c>
      <c r="AX276" s="13" t="s">
        <v>74</v>
      </c>
      <c r="AY276" s="248" t="s">
        <v>132</v>
      </c>
    </row>
    <row r="277" s="14" customFormat="1">
      <c r="A277" s="14"/>
      <c r="B277" s="249"/>
      <c r="C277" s="250"/>
      <c r="D277" s="232" t="s">
        <v>145</v>
      </c>
      <c r="E277" s="251" t="s">
        <v>205</v>
      </c>
      <c r="F277" s="252" t="s">
        <v>428</v>
      </c>
      <c r="G277" s="250"/>
      <c r="H277" s="253">
        <v>3962.0999999999999</v>
      </c>
      <c r="I277" s="254"/>
      <c r="J277" s="250"/>
      <c r="K277" s="250"/>
      <c r="L277" s="255"/>
      <c r="M277" s="256"/>
      <c r="N277" s="257"/>
      <c r="O277" s="257"/>
      <c r="P277" s="257"/>
      <c r="Q277" s="257"/>
      <c r="R277" s="257"/>
      <c r="S277" s="257"/>
      <c r="T277" s="258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9" t="s">
        <v>145</v>
      </c>
      <c r="AU277" s="259" t="s">
        <v>84</v>
      </c>
      <c r="AV277" s="14" t="s">
        <v>84</v>
      </c>
      <c r="AW277" s="14" t="s">
        <v>31</v>
      </c>
      <c r="AX277" s="14" t="s">
        <v>82</v>
      </c>
      <c r="AY277" s="259" t="s">
        <v>132</v>
      </c>
    </row>
    <row r="278" s="2" customFormat="1" ht="33" customHeight="1">
      <c r="A278" s="39"/>
      <c r="B278" s="40"/>
      <c r="C278" s="219" t="s">
        <v>429</v>
      </c>
      <c r="D278" s="219" t="s">
        <v>135</v>
      </c>
      <c r="E278" s="220" t="s">
        <v>430</v>
      </c>
      <c r="F278" s="221" t="s">
        <v>431</v>
      </c>
      <c r="G278" s="222" t="s">
        <v>160</v>
      </c>
      <c r="H278" s="223">
        <v>2451.1999999999998</v>
      </c>
      <c r="I278" s="224"/>
      <c r="J278" s="225">
        <f>ROUND(I278*H278,2)</f>
        <v>0</v>
      </c>
      <c r="K278" s="221" t="s">
        <v>139</v>
      </c>
      <c r="L278" s="45"/>
      <c r="M278" s="226" t="s">
        <v>1</v>
      </c>
      <c r="N278" s="227" t="s">
        <v>39</v>
      </c>
      <c r="O278" s="92"/>
      <c r="P278" s="228">
        <f>O278*H278</f>
        <v>0</v>
      </c>
      <c r="Q278" s="228">
        <v>0</v>
      </c>
      <c r="R278" s="228">
        <f>Q278*H278</f>
        <v>0</v>
      </c>
      <c r="S278" s="228">
        <v>0</v>
      </c>
      <c r="T278" s="229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30" t="s">
        <v>227</v>
      </c>
      <c r="AT278" s="230" t="s">
        <v>135</v>
      </c>
      <c r="AU278" s="230" t="s">
        <v>84</v>
      </c>
      <c r="AY278" s="18" t="s">
        <v>132</v>
      </c>
      <c r="BE278" s="231">
        <f>IF(N278="základní",J278,0)</f>
        <v>0</v>
      </c>
      <c r="BF278" s="231">
        <f>IF(N278="snížená",J278,0)</f>
        <v>0</v>
      </c>
      <c r="BG278" s="231">
        <f>IF(N278="zákl. přenesená",J278,0)</f>
        <v>0</v>
      </c>
      <c r="BH278" s="231">
        <f>IF(N278="sníž. přenesená",J278,0)</f>
        <v>0</v>
      </c>
      <c r="BI278" s="231">
        <f>IF(N278="nulová",J278,0)</f>
        <v>0</v>
      </c>
      <c r="BJ278" s="18" t="s">
        <v>82</v>
      </c>
      <c r="BK278" s="231">
        <f>ROUND(I278*H278,2)</f>
        <v>0</v>
      </c>
      <c r="BL278" s="18" t="s">
        <v>227</v>
      </c>
      <c r="BM278" s="230" t="s">
        <v>432</v>
      </c>
    </row>
    <row r="279" s="2" customFormat="1">
      <c r="A279" s="39"/>
      <c r="B279" s="40"/>
      <c r="C279" s="41"/>
      <c r="D279" s="232" t="s">
        <v>142</v>
      </c>
      <c r="E279" s="41"/>
      <c r="F279" s="233" t="s">
        <v>433</v>
      </c>
      <c r="G279" s="41"/>
      <c r="H279" s="41"/>
      <c r="I279" s="234"/>
      <c r="J279" s="41"/>
      <c r="K279" s="41"/>
      <c r="L279" s="45"/>
      <c r="M279" s="235"/>
      <c r="N279" s="236"/>
      <c r="O279" s="92"/>
      <c r="P279" s="92"/>
      <c r="Q279" s="92"/>
      <c r="R279" s="92"/>
      <c r="S279" s="92"/>
      <c r="T279" s="93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T279" s="18" t="s">
        <v>142</v>
      </c>
      <c r="AU279" s="18" t="s">
        <v>84</v>
      </c>
    </row>
    <row r="280" s="2" customFormat="1">
      <c r="A280" s="39"/>
      <c r="B280" s="40"/>
      <c r="C280" s="41"/>
      <c r="D280" s="237" t="s">
        <v>143</v>
      </c>
      <c r="E280" s="41"/>
      <c r="F280" s="238" t="s">
        <v>434</v>
      </c>
      <c r="G280" s="41"/>
      <c r="H280" s="41"/>
      <c r="I280" s="234"/>
      <c r="J280" s="41"/>
      <c r="K280" s="41"/>
      <c r="L280" s="45"/>
      <c r="M280" s="235"/>
      <c r="N280" s="236"/>
      <c r="O280" s="92"/>
      <c r="P280" s="92"/>
      <c r="Q280" s="92"/>
      <c r="R280" s="92"/>
      <c r="S280" s="92"/>
      <c r="T280" s="93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T280" s="18" t="s">
        <v>143</v>
      </c>
      <c r="AU280" s="18" t="s">
        <v>84</v>
      </c>
    </row>
    <row r="281" s="14" customFormat="1">
      <c r="A281" s="14"/>
      <c r="B281" s="249"/>
      <c r="C281" s="250"/>
      <c r="D281" s="232" t="s">
        <v>145</v>
      </c>
      <c r="E281" s="251" t="s">
        <v>1</v>
      </c>
      <c r="F281" s="252" t="s">
        <v>159</v>
      </c>
      <c r="G281" s="250"/>
      <c r="H281" s="253">
        <v>2451.1999999999998</v>
      </c>
      <c r="I281" s="254"/>
      <c r="J281" s="250"/>
      <c r="K281" s="250"/>
      <c r="L281" s="255"/>
      <c r="M281" s="256"/>
      <c r="N281" s="257"/>
      <c r="O281" s="257"/>
      <c r="P281" s="257"/>
      <c r="Q281" s="257"/>
      <c r="R281" s="257"/>
      <c r="S281" s="257"/>
      <c r="T281" s="258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9" t="s">
        <v>145</v>
      </c>
      <c r="AU281" s="259" t="s">
        <v>84</v>
      </c>
      <c r="AV281" s="14" t="s">
        <v>84</v>
      </c>
      <c r="AW281" s="14" t="s">
        <v>31</v>
      </c>
      <c r="AX281" s="14" t="s">
        <v>82</v>
      </c>
      <c r="AY281" s="259" t="s">
        <v>132</v>
      </c>
    </row>
    <row r="282" s="2" customFormat="1" ht="24.15" customHeight="1">
      <c r="A282" s="39"/>
      <c r="B282" s="40"/>
      <c r="C282" s="219" t="s">
        <v>435</v>
      </c>
      <c r="D282" s="219" t="s">
        <v>135</v>
      </c>
      <c r="E282" s="220" t="s">
        <v>436</v>
      </c>
      <c r="F282" s="221" t="s">
        <v>437</v>
      </c>
      <c r="G282" s="222" t="s">
        <v>160</v>
      </c>
      <c r="H282" s="223">
        <v>2451.1999999999998</v>
      </c>
      <c r="I282" s="224"/>
      <c r="J282" s="225">
        <f>ROUND(I282*H282,2)</f>
        <v>0</v>
      </c>
      <c r="K282" s="221" t="s">
        <v>139</v>
      </c>
      <c r="L282" s="45"/>
      <c r="M282" s="226" t="s">
        <v>1</v>
      </c>
      <c r="N282" s="227" t="s">
        <v>39</v>
      </c>
      <c r="O282" s="92"/>
      <c r="P282" s="228">
        <f>O282*H282</f>
        <v>0</v>
      </c>
      <c r="Q282" s="228">
        <v>0</v>
      </c>
      <c r="R282" s="228">
        <f>Q282*H282</f>
        <v>0</v>
      </c>
      <c r="S282" s="228">
        <v>0</v>
      </c>
      <c r="T282" s="229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30" t="s">
        <v>227</v>
      </c>
      <c r="AT282" s="230" t="s">
        <v>135</v>
      </c>
      <c r="AU282" s="230" t="s">
        <v>84</v>
      </c>
      <c r="AY282" s="18" t="s">
        <v>132</v>
      </c>
      <c r="BE282" s="231">
        <f>IF(N282="základní",J282,0)</f>
        <v>0</v>
      </c>
      <c r="BF282" s="231">
        <f>IF(N282="snížená",J282,0)</f>
        <v>0</v>
      </c>
      <c r="BG282" s="231">
        <f>IF(N282="zákl. přenesená",J282,0)</f>
        <v>0</v>
      </c>
      <c r="BH282" s="231">
        <f>IF(N282="sníž. přenesená",J282,0)</f>
        <v>0</v>
      </c>
      <c r="BI282" s="231">
        <f>IF(N282="nulová",J282,0)</f>
        <v>0</v>
      </c>
      <c r="BJ282" s="18" t="s">
        <v>82</v>
      </c>
      <c r="BK282" s="231">
        <f>ROUND(I282*H282,2)</f>
        <v>0</v>
      </c>
      <c r="BL282" s="18" t="s">
        <v>227</v>
      </c>
      <c r="BM282" s="230" t="s">
        <v>438</v>
      </c>
    </row>
    <row r="283" s="2" customFormat="1">
      <c r="A283" s="39"/>
      <c r="B283" s="40"/>
      <c r="C283" s="41"/>
      <c r="D283" s="232" t="s">
        <v>142</v>
      </c>
      <c r="E283" s="41"/>
      <c r="F283" s="233" t="s">
        <v>439</v>
      </c>
      <c r="G283" s="41"/>
      <c r="H283" s="41"/>
      <c r="I283" s="234"/>
      <c r="J283" s="41"/>
      <c r="K283" s="41"/>
      <c r="L283" s="45"/>
      <c r="M283" s="235"/>
      <c r="N283" s="236"/>
      <c r="O283" s="92"/>
      <c r="P283" s="92"/>
      <c r="Q283" s="92"/>
      <c r="R283" s="92"/>
      <c r="S283" s="92"/>
      <c r="T283" s="93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T283" s="18" t="s">
        <v>142</v>
      </c>
      <c r="AU283" s="18" t="s">
        <v>84</v>
      </c>
    </row>
    <row r="284" s="2" customFormat="1">
      <c r="A284" s="39"/>
      <c r="B284" s="40"/>
      <c r="C284" s="41"/>
      <c r="D284" s="237" t="s">
        <v>143</v>
      </c>
      <c r="E284" s="41"/>
      <c r="F284" s="238" t="s">
        <v>440</v>
      </c>
      <c r="G284" s="41"/>
      <c r="H284" s="41"/>
      <c r="I284" s="234"/>
      <c r="J284" s="41"/>
      <c r="K284" s="41"/>
      <c r="L284" s="45"/>
      <c r="M284" s="235"/>
      <c r="N284" s="236"/>
      <c r="O284" s="92"/>
      <c r="P284" s="92"/>
      <c r="Q284" s="92"/>
      <c r="R284" s="92"/>
      <c r="S284" s="92"/>
      <c r="T284" s="93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143</v>
      </c>
      <c r="AU284" s="18" t="s">
        <v>84</v>
      </c>
    </row>
    <row r="285" s="14" customFormat="1">
      <c r="A285" s="14"/>
      <c r="B285" s="249"/>
      <c r="C285" s="250"/>
      <c r="D285" s="232" t="s">
        <v>145</v>
      </c>
      <c r="E285" s="251" t="s">
        <v>1</v>
      </c>
      <c r="F285" s="252" t="s">
        <v>159</v>
      </c>
      <c r="G285" s="250"/>
      <c r="H285" s="253">
        <v>2451.1999999999998</v>
      </c>
      <c r="I285" s="254"/>
      <c r="J285" s="250"/>
      <c r="K285" s="250"/>
      <c r="L285" s="255"/>
      <c r="M285" s="256"/>
      <c r="N285" s="257"/>
      <c r="O285" s="257"/>
      <c r="P285" s="257"/>
      <c r="Q285" s="257"/>
      <c r="R285" s="257"/>
      <c r="S285" s="257"/>
      <c r="T285" s="258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9" t="s">
        <v>145</v>
      </c>
      <c r="AU285" s="259" t="s">
        <v>84</v>
      </c>
      <c r="AV285" s="14" t="s">
        <v>84</v>
      </c>
      <c r="AW285" s="14" t="s">
        <v>31</v>
      </c>
      <c r="AX285" s="14" t="s">
        <v>82</v>
      </c>
      <c r="AY285" s="259" t="s">
        <v>132</v>
      </c>
    </row>
    <row r="286" s="2" customFormat="1" ht="24.15" customHeight="1">
      <c r="A286" s="39"/>
      <c r="B286" s="40"/>
      <c r="C286" s="219" t="s">
        <v>441</v>
      </c>
      <c r="D286" s="219" t="s">
        <v>135</v>
      </c>
      <c r="E286" s="220" t="s">
        <v>442</v>
      </c>
      <c r="F286" s="221" t="s">
        <v>443</v>
      </c>
      <c r="G286" s="222" t="s">
        <v>160</v>
      </c>
      <c r="H286" s="223">
        <v>79.299999999999997</v>
      </c>
      <c r="I286" s="224"/>
      <c r="J286" s="225">
        <f>ROUND(I286*H286,2)</f>
        <v>0</v>
      </c>
      <c r="K286" s="221" t="s">
        <v>139</v>
      </c>
      <c r="L286" s="45"/>
      <c r="M286" s="226" t="s">
        <v>1</v>
      </c>
      <c r="N286" s="227" t="s">
        <v>39</v>
      </c>
      <c r="O286" s="92"/>
      <c r="P286" s="228">
        <f>O286*H286</f>
        <v>0</v>
      </c>
      <c r="Q286" s="228">
        <v>0</v>
      </c>
      <c r="R286" s="228">
        <f>Q286*H286</f>
        <v>0</v>
      </c>
      <c r="S286" s="228">
        <v>0</v>
      </c>
      <c r="T286" s="229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30" t="s">
        <v>227</v>
      </c>
      <c r="AT286" s="230" t="s">
        <v>135</v>
      </c>
      <c r="AU286" s="230" t="s">
        <v>84</v>
      </c>
      <c r="AY286" s="18" t="s">
        <v>132</v>
      </c>
      <c r="BE286" s="231">
        <f>IF(N286="základní",J286,0)</f>
        <v>0</v>
      </c>
      <c r="BF286" s="231">
        <f>IF(N286="snížená",J286,0)</f>
        <v>0</v>
      </c>
      <c r="BG286" s="231">
        <f>IF(N286="zákl. přenesená",J286,0)</f>
        <v>0</v>
      </c>
      <c r="BH286" s="231">
        <f>IF(N286="sníž. přenesená",J286,0)</f>
        <v>0</v>
      </c>
      <c r="BI286" s="231">
        <f>IF(N286="nulová",J286,0)</f>
        <v>0</v>
      </c>
      <c r="BJ286" s="18" t="s">
        <v>82</v>
      </c>
      <c r="BK286" s="231">
        <f>ROUND(I286*H286,2)</f>
        <v>0</v>
      </c>
      <c r="BL286" s="18" t="s">
        <v>227</v>
      </c>
      <c r="BM286" s="230" t="s">
        <v>444</v>
      </c>
    </row>
    <row r="287" s="2" customFormat="1">
      <c r="A287" s="39"/>
      <c r="B287" s="40"/>
      <c r="C287" s="41"/>
      <c r="D287" s="232" t="s">
        <v>142</v>
      </c>
      <c r="E287" s="41"/>
      <c r="F287" s="233" t="s">
        <v>445</v>
      </c>
      <c r="G287" s="41"/>
      <c r="H287" s="41"/>
      <c r="I287" s="234"/>
      <c r="J287" s="41"/>
      <c r="K287" s="41"/>
      <c r="L287" s="45"/>
      <c r="M287" s="235"/>
      <c r="N287" s="236"/>
      <c r="O287" s="92"/>
      <c r="P287" s="92"/>
      <c r="Q287" s="92"/>
      <c r="R287" s="92"/>
      <c r="S287" s="92"/>
      <c r="T287" s="93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142</v>
      </c>
      <c r="AU287" s="18" t="s">
        <v>84</v>
      </c>
    </row>
    <row r="288" s="2" customFormat="1">
      <c r="A288" s="39"/>
      <c r="B288" s="40"/>
      <c r="C288" s="41"/>
      <c r="D288" s="237" t="s">
        <v>143</v>
      </c>
      <c r="E288" s="41"/>
      <c r="F288" s="238" t="s">
        <v>446</v>
      </c>
      <c r="G288" s="41"/>
      <c r="H288" s="41"/>
      <c r="I288" s="234"/>
      <c r="J288" s="41"/>
      <c r="K288" s="41"/>
      <c r="L288" s="45"/>
      <c r="M288" s="235"/>
      <c r="N288" s="236"/>
      <c r="O288" s="92"/>
      <c r="P288" s="92"/>
      <c r="Q288" s="92"/>
      <c r="R288" s="92"/>
      <c r="S288" s="92"/>
      <c r="T288" s="93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143</v>
      </c>
      <c r="AU288" s="18" t="s">
        <v>84</v>
      </c>
    </row>
    <row r="289" s="14" customFormat="1">
      <c r="A289" s="14"/>
      <c r="B289" s="249"/>
      <c r="C289" s="250"/>
      <c r="D289" s="232" t="s">
        <v>145</v>
      </c>
      <c r="E289" s="251" t="s">
        <v>1</v>
      </c>
      <c r="F289" s="252" t="s">
        <v>447</v>
      </c>
      <c r="G289" s="250"/>
      <c r="H289" s="253">
        <v>79.299999999999997</v>
      </c>
      <c r="I289" s="254"/>
      <c r="J289" s="250"/>
      <c r="K289" s="250"/>
      <c r="L289" s="255"/>
      <c r="M289" s="256"/>
      <c r="N289" s="257"/>
      <c r="O289" s="257"/>
      <c r="P289" s="257"/>
      <c r="Q289" s="257"/>
      <c r="R289" s="257"/>
      <c r="S289" s="257"/>
      <c r="T289" s="258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9" t="s">
        <v>145</v>
      </c>
      <c r="AU289" s="259" t="s">
        <v>84</v>
      </c>
      <c r="AV289" s="14" t="s">
        <v>84</v>
      </c>
      <c r="AW289" s="14" t="s">
        <v>31</v>
      </c>
      <c r="AX289" s="14" t="s">
        <v>82</v>
      </c>
      <c r="AY289" s="259" t="s">
        <v>132</v>
      </c>
    </row>
    <row r="290" s="2" customFormat="1" ht="24.15" customHeight="1">
      <c r="A290" s="39"/>
      <c r="B290" s="40"/>
      <c r="C290" s="219" t="s">
        <v>448</v>
      </c>
      <c r="D290" s="219" t="s">
        <v>135</v>
      </c>
      <c r="E290" s="220" t="s">
        <v>449</v>
      </c>
      <c r="F290" s="221" t="s">
        <v>450</v>
      </c>
      <c r="G290" s="222" t="s">
        <v>160</v>
      </c>
      <c r="H290" s="223">
        <v>2451.1999999999998</v>
      </c>
      <c r="I290" s="224"/>
      <c r="J290" s="225">
        <f>ROUND(I290*H290,2)</f>
        <v>0</v>
      </c>
      <c r="K290" s="221" t="s">
        <v>139</v>
      </c>
      <c r="L290" s="45"/>
      <c r="M290" s="226" t="s">
        <v>1</v>
      </c>
      <c r="N290" s="227" t="s">
        <v>39</v>
      </c>
      <c r="O290" s="92"/>
      <c r="P290" s="228">
        <f>O290*H290</f>
        <v>0</v>
      </c>
      <c r="Q290" s="228">
        <v>0</v>
      </c>
      <c r="R290" s="228">
        <f>Q290*H290</f>
        <v>0</v>
      </c>
      <c r="S290" s="228">
        <v>0</v>
      </c>
      <c r="T290" s="229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30" t="s">
        <v>227</v>
      </c>
      <c r="AT290" s="230" t="s">
        <v>135</v>
      </c>
      <c r="AU290" s="230" t="s">
        <v>84</v>
      </c>
      <c r="AY290" s="18" t="s">
        <v>132</v>
      </c>
      <c r="BE290" s="231">
        <f>IF(N290="základní",J290,0)</f>
        <v>0</v>
      </c>
      <c r="BF290" s="231">
        <f>IF(N290="snížená",J290,0)</f>
        <v>0</v>
      </c>
      <c r="BG290" s="231">
        <f>IF(N290="zákl. přenesená",J290,0)</f>
        <v>0</v>
      </c>
      <c r="BH290" s="231">
        <f>IF(N290="sníž. přenesená",J290,0)</f>
        <v>0</v>
      </c>
      <c r="BI290" s="231">
        <f>IF(N290="nulová",J290,0)</f>
        <v>0</v>
      </c>
      <c r="BJ290" s="18" t="s">
        <v>82</v>
      </c>
      <c r="BK290" s="231">
        <f>ROUND(I290*H290,2)</f>
        <v>0</v>
      </c>
      <c r="BL290" s="18" t="s">
        <v>227</v>
      </c>
      <c r="BM290" s="230" t="s">
        <v>451</v>
      </c>
    </row>
    <row r="291" s="2" customFormat="1">
      <c r="A291" s="39"/>
      <c r="B291" s="40"/>
      <c r="C291" s="41"/>
      <c r="D291" s="232" t="s">
        <v>142</v>
      </c>
      <c r="E291" s="41"/>
      <c r="F291" s="233" t="s">
        <v>452</v>
      </c>
      <c r="G291" s="41"/>
      <c r="H291" s="41"/>
      <c r="I291" s="234"/>
      <c r="J291" s="41"/>
      <c r="K291" s="41"/>
      <c r="L291" s="45"/>
      <c r="M291" s="235"/>
      <c r="N291" s="236"/>
      <c r="O291" s="92"/>
      <c r="P291" s="92"/>
      <c r="Q291" s="92"/>
      <c r="R291" s="92"/>
      <c r="S291" s="92"/>
      <c r="T291" s="93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T291" s="18" t="s">
        <v>142</v>
      </c>
      <c r="AU291" s="18" t="s">
        <v>84</v>
      </c>
    </row>
    <row r="292" s="2" customFormat="1">
      <c r="A292" s="39"/>
      <c r="B292" s="40"/>
      <c r="C292" s="41"/>
      <c r="D292" s="237" t="s">
        <v>143</v>
      </c>
      <c r="E292" s="41"/>
      <c r="F292" s="238" t="s">
        <v>453</v>
      </c>
      <c r="G292" s="41"/>
      <c r="H292" s="41"/>
      <c r="I292" s="234"/>
      <c r="J292" s="41"/>
      <c r="K292" s="41"/>
      <c r="L292" s="45"/>
      <c r="M292" s="235"/>
      <c r="N292" s="236"/>
      <c r="O292" s="92"/>
      <c r="P292" s="92"/>
      <c r="Q292" s="92"/>
      <c r="R292" s="92"/>
      <c r="S292" s="92"/>
      <c r="T292" s="93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T292" s="18" t="s">
        <v>143</v>
      </c>
      <c r="AU292" s="18" t="s">
        <v>84</v>
      </c>
    </row>
    <row r="293" s="14" customFormat="1">
      <c r="A293" s="14"/>
      <c r="B293" s="249"/>
      <c r="C293" s="250"/>
      <c r="D293" s="232" t="s">
        <v>145</v>
      </c>
      <c r="E293" s="251" t="s">
        <v>1</v>
      </c>
      <c r="F293" s="252" t="s">
        <v>159</v>
      </c>
      <c r="G293" s="250"/>
      <c r="H293" s="253">
        <v>2451.1999999999998</v>
      </c>
      <c r="I293" s="254"/>
      <c r="J293" s="250"/>
      <c r="K293" s="250"/>
      <c r="L293" s="255"/>
      <c r="M293" s="256"/>
      <c r="N293" s="257"/>
      <c r="O293" s="257"/>
      <c r="P293" s="257"/>
      <c r="Q293" s="257"/>
      <c r="R293" s="257"/>
      <c r="S293" s="257"/>
      <c r="T293" s="258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9" t="s">
        <v>145</v>
      </c>
      <c r="AU293" s="259" t="s">
        <v>84</v>
      </c>
      <c r="AV293" s="14" t="s">
        <v>84</v>
      </c>
      <c r="AW293" s="14" t="s">
        <v>31</v>
      </c>
      <c r="AX293" s="14" t="s">
        <v>82</v>
      </c>
      <c r="AY293" s="259" t="s">
        <v>132</v>
      </c>
    </row>
    <row r="294" s="2" customFormat="1" ht="24.15" customHeight="1">
      <c r="A294" s="39"/>
      <c r="B294" s="40"/>
      <c r="C294" s="219" t="s">
        <v>454</v>
      </c>
      <c r="D294" s="219" t="s">
        <v>135</v>
      </c>
      <c r="E294" s="220" t="s">
        <v>455</v>
      </c>
      <c r="F294" s="221" t="s">
        <v>456</v>
      </c>
      <c r="G294" s="222" t="s">
        <v>160</v>
      </c>
      <c r="H294" s="223">
        <v>2451.1999999999998</v>
      </c>
      <c r="I294" s="224"/>
      <c r="J294" s="225">
        <f>ROUND(I294*H294,2)</f>
        <v>0</v>
      </c>
      <c r="K294" s="221" t="s">
        <v>139</v>
      </c>
      <c r="L294" s="45"/>
      <c r="M294" s="226" t="s">
        <v>1</v>
      </c>
      <c r="N294" s="227" t="s">
        <v>39</v>
      </c>
      <c r="O294" s="92"/>
      <c r="P294" s="228">
        <f>O294*H294</f>
        <v>0</v>
      </c>
      <c r="Q294" s="228">
        <v>0</v>
      </c>
      <c r="R294" s="228">
        <f>Q294*H294</f>
        <v>0</v>
      </c>
      <c r="S294" s="228">
        <v>0</v>
      </c>
      <c r="T294" s="229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30" t="s">
        <v>227</v>
      </c>
      <c r="AT294" s="230" t="s">
        <v>135</v>
      </c>
      <c r="AU294" s="230" t="s">
        <v>84</v>
      </c>
      <c r="AY294" s="18" t="s">
        <v>132</v>
      </c>
      <c r="BE294" s="231">
        <f>IF(N294="základní",J294,0)</f>
        <v>0</v>
      </c>
      <c r="BF294" s="231">
        <f>IF(N294="snížená",J294,0)</f>
        <v>0</v>
      </c>
      <c r="BG294" s="231">
        <f>IF(N294="zákl. přenesená",J294,0)</f>
        <v>0</v>
      </c>
      <c r="BH294" s="231">
        <f>IF(N294="sníž. přenesená",J294,0)</f>
        <v>0</v>
      </c>
      <c r="BI294" s="231">
        <f>IF(N294="nulová",J294,0)</f>
        <v>0</v>
      </c>
      <c r="BJ294" s="18" t="s">
        <v>82</v>
      </c>
      <c r="BK294" s="231">
        <f>ROUND(I294*H294,2)</f>
        <v>0</v>
      </c>
      <c r="BL294" s="18" t="s">
        <v>227</v>
      </c>
      <c r="BM294" s="230" t="s">
        <v>457</v>
      </c>
    </row>
    <row r="295" s="2" customFormat="1">
      <c r="A295" s="39"/>
      <c r="B295" s="40"/>
      <c r="C295" s="41"/>
      <c r="D295" s="232" t="s">
        <v>142</v>
      </c>
      <c r="E295" s="41"/>
      <c r="F295" s="233" t="s">
        <v>458</v>
      </c>
      <c r="G295" s="41"/>
      <c r="H295" s="41"/>
      <c r="I295" s="234"/>
      <c r="J295" s="41"/>
      <c r="K295" s="41"/>
      <c r="L295" s="45"/>
      <c r="M295" s="235"/>
      <c r="N295" s="236"/>
      <c r="O295" s="92"/>
      <c r="P295" s="92"/>
      <c r="Q295" s="92"/>
      <c r="R295" s="92"/>
      <c r="S295" s="92"/>
      <c r="T295" s="93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T295" s="18" t="s">
        <v>142</v>
      </c>
      <c r="AU295" s="18" t="s">
        <v>84</v>
      </c>
    </row>
    <row r="296" s="2" customFormat="1">
      <c r="A296" s="39"/>
      <c r="B296" s="40"/>
      <c r="C296" s="41"/>
      <c r="D296" s="237" t="s">
        <v>143</v>
      </c>
      <c r="E296" s="41"/>
      <c r="F296" s="238" t="s">
        <v>459</v>
      </c>
      <c r="G296" s="41"/>
      <c r="H296" s="41"/>
      <c r="I296" s="234"/>
      <c r="J296" s="41"/>
      <c r="K296" s="41"/>
      <c r="L296" s="45"/>
      <c r="M296" s="235"/>
      <c r="N296" s="236"/>
      <c r="O296" s="92"/>
      <c r="P296" s="92"/>
      <c r="Q296" s="92"/>
      <c r="R296" s="92"/>
      <c r="S296" s="92"/>
      <c r="T296" s="93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T296" s="18" t="s">
        <v>143</v>
      </c>
      <c r="AU296" s="18" t="s">
        <v>84</v>
      </c>
    </row>
    <row r="297" s="14" customFormat="1">
      <c r="A297" s="14"/>
      <c r="B297" s="249"/>
      <c r="C297" s="250"/>
      <c r="D297" s="232" t="s">
        <v>145</v>
      </c>
      <c r="E297" s="251" t="s">
        <v>1</v>
      </c>
      <c r="F297" s="252" t="s">
        <v>159</v>
      </c>
      <c r="G297" s="250"/>
      <c r="H297" s="253">
        <v>2451.1999999999998</v>
      </c>
      <c r="I297" s="254"/>
      <c r="J297" s="250"/>
      <c r="K297" s="250"/>
      <c r="L297" s="255"/>
      <c r="M297" s="256"/>
      <c r="N297" s="257"/>
      <c r="O297" s="257"/>
      <c r="P297" s="257"/>
      <c r="Q297" s="257"/>
      <c r="R297" s="257"/>
      <c r="S297" s="257"/>
      <c r="T297" s="258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9" t="s">
        <v>145</v>
      </c>
      <c r="AU297" s="259" t="s">
        <v>84</v>
      </c>
      <c r="AV297" s="14" t="s">
        <v>84</v>
      </c>
      <c r="AW297" s="14" t="s">
        <v>31</v>
      </c>
      <c r="AX297" s="14" t="s">
        <v>82</v>
      </c>
      <c r="AY297" s="259" t="s">
        <v>132</v>
      </c>
    </row>
    <row r="298" s="2" customFormat="1" ht="33" customHeight="1">
      <c r="A298" s="39"/>
      <c r="B298" s="40"/>
      <c r="C298" s="219" t="s">
        <v>460</v>
      </c>
      <c r="D298" s="219" t="s">
        <v>135</v>
      </c>
      <c r="E298" s="220" t="s">
        <v>461</v>
      </c>
      <c r="F298" s="221" t="s">
        <v>462</v>
      </c>
      <c r="G298" s="222" t="s">
        <v>160</v>
      </c>
      <c r="H298" s="223">
        <v>2451.1999999999998</v>
      </c>
      <c r="I298" s="224"/>
      <c r="J298" s="225">
        <f>ROUND(I298*H298,2)</f>
        <v>0</v>
      </c>
      <c r="K298" s="221" t="s">
        <v>139</v>
      </c>
      <c r="L298" s="45"/>
      <c r="M298" s="226" t="s">
        <v>1</v>
      </c>
      <c r="N298" s="227" t="s">
        <v>39</v>
      </c>
      <c r="O298" s="92"/>
      <c r="P298" s="228">
        <f>O298*H298</f>
        <v>0</v>
      </c>
      <c r="Q298" s="228">
        <v>0</v>
      </c>
      <c r="R298" s="228">
        <f>Q298*H298</f>
        <v>0</v>
      </c>
      <c r="S298" s="228">
        <v>0</v>
      </c>
      <c r="T298" s="229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30" t="s">
        <v>227</v>
      </c>
      <c r="AT298" s="230" t="s">
        <v>135</v>
      </c>
      <c r="AU298" s="230" t="s">
        <v>84</v>
      </c>
      <c r="AY298" s="18" t="s">
        <v>132</v>
      </c>
      <c r="BE298" s="231">
        <f>IF(N298="základní",J298,0)</f>
        <v>0</v>
      </c>
      <c r="BF298" s="231">
        <f>IF(N298="snížená",J298,0)</f>
        <v>0</v>
      </c>
      <c r="BG298" s="231">
        <f>IF(N298="zákl. přenesená",J298,0)</f>
        <v>0</v>
      </c>
      <c r="BH298" s="231">
        <f>IF(N298="sníž. přenesená",J298,0)</f>
        <v>0</v>
      </c>
      <c r="BI298" s="231">
        <f>IF(N298="nulová",J298,0)</f>
        <v>0</v>
      </c>
      <c r="BJ298" s="18" t="s">
        <v>82</v>
      </c>
      <c r="BK298" s="231">
        <f>ROUND(I298*H298,2)</f>
        <v>0</v>
      </c>
      <c r="BL298" s="18" t="s">
        <v>227</v>
      </c>
      <c r="BM298" s="230" t="s">
        <v>463</v>
      </c>
    </row>
    <row r="299" s="2" customFormat="1">
      <c r="A299" s="39"/>
      <c r="B299" s="40"/>
      <c r="C299" s="41"/>
      <c r="D299" s="232" t="s">
        <v>142</v>
      </c>
      <c r="E299" s="41"/>
      <c r="F299" s="233" t="s">
        <v>464</v>
      </c>
      <c r="G299" s="41"/>
      <c r="H299" s="41"/>
      <c r="I299" s="234"/>
      <c r="J299" s="41"/>
      <c r="K299" s="41"/>
      <c r="L299" s="45"/>
      <c r="M299" s="235"/>
      <c r="N299" s="236"/>
      <c r="O299" s="92"/>
      <c r="P299" s="92"/>
      <c r="Q299" s="92"/>
      <c r="R299" s="92"/>
      <c r="S299" s="92"/>
      <c r="T299" s="93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T299" s="18" t="s">
        <v>142</v>
      </c>
      <c r="AU299" s="18" t="s">
        <v>84</v>
      </c>
    </row>
    <row r="300" s="2" customFormat="1">
      <c r="A300" s="39"/>
      <c r="B300" s="40"/>
      <c r="C300" s="41"/>
      <c r="D300" s="237" t="s">
        <v>143</v>
      </c>
      <c r="E300" s="41"/>
      <c r="F300" s="238" t="s">
        <v>465</v>
      </c>
      <c r="G300" s="41"/>
      <c r="H300" s="41"/>
      <c r="I300" s="234"/>
      <c r="J300" s="41"/>
      <c r="K300" s="41"/>
      <c r="L300" s="45"/>
      <c r="M300" s="235"/>
      <c r="N300" s="236"/>
      <c r="O300" s="92"/>
      <c r="P300" s="92"/>
      <c r="Q300" s="92"/>
      <c r="R300" s="92"/>
      <c r="S300" s="92"/>
      <c r="T300" s="93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T300" s="18" t="s">
        <v>143</v>
      </c>
      <c r="AU300" s="18" t="s">
        <v>84</v>
      </c>
    </row>
    <row r="301" s="13" customFormat="1">
      <c r="A301" s="13"/>
      <c r="B301" s="239"/>
      <c r="C301" s="240"/>
      <c r="D301" s="232" t="s">
        <v>145</v>
      </c>
      <c r="E301" s="241" t="s">
        <v>1</v>
      </c>
      <c r="F301" s="242" t="s">
        <v>231</v>
      </c>
      <c r="G301" s="240"/>
      <c r="H301" s="241" t="s">
        <v>1</v>
      </c>
      <c r="I301" s="243"/>
      <c r="J301" s="240"/>
      <c r="K301" s="240"/>
      <c r="L301" s="244"/>
      <c r="M301" s="245"/>
      <c r="N301" s="246"/>
      <c r="O301" s="246"/>
      <c r="P301" s="246"/>
      <c r="Q301" s="246"/>
      <c r="R301" s="246"/>
      <c r="S301" s="246"/>
      <c r="T301" s="247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8" t="s">
        <v>145</v>
      </c>
      <c r="AU301" s="248" t="s">
        <v>84</v>
      </c>
      <c r="AV301" s="13" t="s">
        <v>82</v>
      </c>
      <c r="AW301" s="13" t="s">
        <v>31</v>
      </c>
      <c r="AX301" s="13" t="s">
        <v>74</v>
      </c>
      <c r="AY301" s="248" t="s">
        <v>132</v>
      </c>
    </row>
    <row r="302" s="14" customFormat="1">
      <c r="A302" s="14"/>
      <c r="B302" s="249"/>
      <c r="C302" s="250"/>
      <c r="D302" s="232" t="s">
        <v>145</v>
      </c>
      <c r="E302" s="251" t="s">
        <v>159</v>
      </c>
      <c r="F302" s="252" t="s">
        <v>161</v>
      </c>
      <c r="G302" s="250"/>
      <c r="H302" s="253">
        <v>2451.1999999999998</v>
      </c>
      <c r="I302" s="254"/>
      <c r="J302" s="250"/>
      <c r="K302" s="250"/>
      <c r="L302" s="255"/>
      <c r="M302" s="256"/>
      <c r="N302" s="257"/>
      <c r="O302" s="257"/>
      <c r="P302" s="257"/>
      <c r="Q302" s="257"/>
      <c r="R302" s="257"/>
      <c r="S302" s="257"/>
      <c r="T302" s="258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9" t="s">
        <v>145</v>
      </c>
      <c r="AU302" s="259" t="s">
        <v>84</v>
      </c>
      <c r="AV302" s="14" t="s">
        <v>84</v>
      </c>
      <c r="AW302" s="14" t="s">
        <v>31</v>
      </c>
      <c r="AX302" s="14" t="s">
        <v>82</v>
      </c>
      <c r="AY302" s="259" t="s">
        <v>132</v>
      </c>
    </row>
    <row r="303" s="2" customFormat="1" ht="24.15" customHeight="1">
      <c r="A303" s="39"/>
      <c r="B303" s="40"/>
      <c r="C303" s="219" t="s">
        <v>466</v>
      </c>
      <c r="D303" s="219" t="s">
        <v>135</v>
      </c>
      <c r="E303" s="220" t="s">
        <v>467</v>
      </c>
      <c r="F303" s="221" t="s">
        <v>468</v>
      </c>
      <c r="G303" s="222" t="s">
        <v>160</v>
      </c>
      <c r="H303" s="223">
        <v>1294</v>
      </c>
      <c r="I303" s="224"/>
      <c r="J303" s="225">
        <f>ROUND(I303*H303,2)</f>
        <v>0</v>
      </c>
      <c r="K303" s="221" t="s">
        <v>139</v>
      </c>
      <c r="L303" s="45"/>
      <c r="M303" s="226" t="s">
        <v>1</v>
      </c>
      <c r="N303" s="227" t="s">
        <v>39</v>
      </c>
      <c r="O303" s="92"/>
      <c r="P303" s="228">
        <f>O303*H303</f>
        <v>0</v>
      </c>
      <c r="Q303" s="228">
        <v>0.11162</v>
      </c>
      <c r="R303" s="228">
        <f>Q303*H303</f>
        <v>144.43627999999998</v>
      </c>
      <c r="S303" s="228">
        <v>0</v>
      </c>
      <c r="T303" s="229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30" t="s">
        <v>227</v>
      </c>
      <c r="AT303" s="230" t="s">
        <v>135</v>
      </c>
      <c r="AU303" s="230" t="s">
        <v>84</v>
      </c>
      <c r="AY303" s="18" t="s">
        <v>132</v>
      </c>
      <c r="BE303" s="231">
        <f>IF(N303="základní",J303,0)</f>
        <v>0</v>
      </c>
      <c r="BF303" s="231">
        <f>IF(N303="snížená",J303,0)</f>
        <v>0</v>
      </c>
      <c r="BG303" s="231">
        <f>IF(N303="zákl. přenesená",J303,0)</f>
        <v>0</v>
      </c>
      <c r="BH303" s="231">
        <f>IF(N303="sníž. přenesená",J303,0)</f>
        <v>0</v>
      </c>
      <c r="BI303" s="231">
        <f>IF(N303="nulová",J303,0)</f>
        <v>0</v>
      </c>
      <c r="BJ303" s="18" t="s">
        <v>82</v>
      </c>
      <c r="BK303" s="231">
        <f>ROUND(I303*H303,2)</f>
        <v>0</v>
      </c>
      <c r="BL303" s="18" t="s">
        <v>227</v>
      </c>
      <c r="BM303" s="230" t="s">
        <v>469</v>
      </c>
    </row>
    <row r="304" s="2" customFormat="1">
      <c r="A304" s="39"/>
      <c r="B304" s="40"/>
      <c r="C304" s="41"/>
      <c r="D304" s="232" t="s">
        <v>142</v>
      </c>
      <c r="E304" s="41"/>
      <c r="F304" s="233" t="s">
        <v>470</v>
      </c>
      <c r="G304" s="41"/>
      <c r="H304" s="41"/>
      <c r="I304" s="234"/>
      <c r="J304" s="41"/>
      <c r="K304" s="41"/>
      <c r="L304" s="45"/>
      <c r="M304" s="235"/>
      <c r="N304" s="236"/>
      <c r="O304" s="92"/>
      <c r="P304" s="92"/>
      <c r="Q304" s="92"/>
      <c r="R304" s="92"/>
      <c r="S304" s="92"/>
      <c r="T304" s="93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T304" s="18" t="s">
        <v>142</v>
      </c>
      <c r="AU304" s="18" t="s">
        <v>84</v>
      </c>
    </row>
    <row r="305" s="2" customFormat="1">
      <c r="A305" s="39"/>
      <c r="B305" s="40"/>
      <c r="C305" s="41"/>
      <c r="D305" s="237" t="s">
        <v>143</v>
      </c>
      <c r="E305" s="41"/>
      <c r="F305" s="238" t="s">
        <v>471</v>
      </c>
      <c r="G305" s="41"/>
      <c r="H305" s="41"/>
      <c r="I305" s="234"/>
      <c r="J305" s="41"/>
      <c r="K305" s="41"/>
      <c r="L305" s="45"/>
      <c r="M305" s="235"/>
      <c r="N305" s="236"/>
      <c r="O305" s="92"/>
      <c r="P305" s="92"/>
      <c r="Q305" s="92"/>
      <c r="R305" s="92"/>
      <c r="S305" s="92"/>
      <c r="T305" s="93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T305" s="18" t="s">
        <v>143</v>
      </c>
      <c r="AU305" s="18" t="s">
        <v>84</v>
      </c>
    </row>
    <row r="306" s="14" customFormat="1">
      <c r="A306" s="14"/>
      <c r="B306" s="249"/>
      <c r="C306" s="250"/>
      <c r="D306" s="232" t="s">
        <v>145</v>
      </c>
      <c r="E306" s="251" t="s">
        <v>1</v>
      </c>
      <c r="F306" s="252" t="s">
        <v>472</v>
      </c>
      <c r="G306" s="250"/>
      <c r="H306" s="253">
        <v>1294</v>
      </c>
      <c r="I306" s="254"/>
      <c r="J306" s="250"/>
      <c r="K306" s="250"/>
      <c r="L306" s="255"/>
      <c r="M306" s="256"/>
      <c r="N306" s="257"/>
      <c r="O306" s="257"/>
      <c r="P306" s="257"/>
      <c r="Q306" s="257"/>
      <c r="R306" s="257"/>
      <c r="S306" s="257"/>
      <c r="T306" s="258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9" t="s">
        <v>145</v>
      </c>
      <c r="AU306" s="259" t="s">
        <v>84</v>
      </c>
      <c r="AV306" s="14" t="s">
        <v>84</v>
      </c>
      <c r="AW306" s="14" t="s">
        <v>31</v>
      </c>
      <c r="AX306" s="14" t="s">
        <v>82</v>
      </c>
      <c r="AY306" s="259" t="s">
        <v>132</v>
      </c>
    </row>
    <row r="307" s="2" customFormat="1" ht="21.75" customHeight="1">
      <c r="A307" s="39"/>
      <c r="B307" s="40"/>
      <c r="C307" s="275" t="s">
        <v>473</v>
      </c>
      <c r="D307" s="275" t="s">
        <v>374</v>
      </c>
      <c r="E307" s="276" t="s">
        <v>474</v>
      </c>
      <c r="F307" s="277" t="s">
        <v>475</v>
      </c>
      <c r="G307" s="278" t="s">
        <v>160</v>
      </c>
      <c r="H307" s="279">
        <v>80.525000000000006</v>
      </c>
      <c r="I307" s="280"/>
      <c r="J307" s="281">
        <f>ROUND(I307*H307,2)</f>
        <v>0</v>
      </c>
      <c r="K307" s="277" t="s">
        <v>139</v>
      </c>
      <c r="L307" s="282"/>
      <c r="M307" s="283" t="s">
        <v>1</v>
      </c>
      <c r="N307" s="284" t="s">
        <v>39</v>
      </c>
      <c r="O307" s="92"/>
      <c r="P307" s="228">
        <f>O307*H307</f>
        <v>0</v>
      </c>
      <c r="Q307" s="228">
        <v>0.17599999999999999</v>
      </c>
      <c r="R307" s="228">
        <f>Q307*H307</f>
        <v>14.1724</v>
      </c>
      <c r="S307" s="228">
        <v>0</v>
      </c>
      <c r="T307" s="229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30" t="s">
        <v>270</v>
      </c>
      <c r="AT307" s="230" t="s">
        <v>374</v>
      </c>
      <c r="AU307" s="230" t="s">
        <v>84</v>
      </c>
      <c r="AY307" s="18" t="s">
        <v>132</v>
      </c>
      <c r="BE307" s="231">
        <f>IF(N307="základní",J307,0)</f>
        <v>0</v>
      </c>
      <c r="BF307" s="231">
        <f>IF(N307="snížená",J307,0)</f>
        <v>0</v>
      </c>
      <c r="BG307" s="231">
        <f>IF(N307="zákl. přenesená",J307,0)</f>
        <v>0</v>
      </c>
      <c r="BH307" s="231">
        <f>IF(N307="sníž. přenesená",J307,0)</f>
        <v>0</v>
      </c>
      <c r="BI307" s="231">
        <f>IF(N307="nulová",J307,0)</f>
        <v>0</v>
      </c>
      <c r="BJ307" s="18" t="s">
        <v>82</v>
      </c>
      <c r="BK307" s="231">
        <f>ROUND(I307*H307,2)</f>
        <v>0</v>
      </c>
      <c r="BL307" s="18" t="s">
        <v>227</v>
      </c>
      <c r="BM307" s="230" t="s">
        <v>476</v>
      </c>
    </row>
    <row r="308" s="2" customFormat="1">
      <c r="A308" s="39"/>
      <c r="B308" s="40"/>
      <c r="C308" s="41"/>
      <c r="D308" s="232" t="s">
        <v>142</v>
      </c>
      <c r="E308" s="41"/>
      <c r="F308" s="233" t="s">
        <v>475</v>
      </c>
      <c r="G308" s="41"/>
      <c r="H308" s="41"/>
      <c r="I308" s="234"/>
      <c r="J308" s="41"/>
      <c r="K308" s="41"/>
      <c r="L308" s="45"/>
      <c r="M308" s="235"/>
      <c r="N308" s="236"/>
      <c r="O308" s="92"/>
      <c r="P308" s="92"/>
      <c r="Q308" s="92"/>
      <c r="R308" s="92"/>
      <c r="S308" s="92"/>
      <c r="T308" s="93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T308" s="18" t="s">
        <v>142</v>
      </c>
      <c r="AU308" s="18" t="s">
        <v>84</v>
      </c>
    </row>
    <row r="309" s="13" customFormat="1">
      <c r="A309" s="13"/>
      <c r="B309" s="239"/>
      <c r="C309" s="240"/>
      <c r="D309" s="232" t="s">
        <v>145</v>
      </c>
      <c r="E309" s="241" t="s">
        <v>1</v>
      </c>
      <c r="F309" s="242" t="s">
        <v>231</v>
      </c>
      <c r="G309" s="240"/>
      <c r="H309" s="241" t="s">
        <v>1</v>
      </c>
      <c r="I309" s="243"/>
      <c r="J309" s="240"/>
      <c r="K309" s="240"/>
      <c r="L309" s="244"/>
      <c r="M309" s="245"/>
      <c r="N309" s="246"/>
      <c r="O309" s="246"/>
      <c r="P309" s="246"/>
      <c r="Q309" s="246"/>
      <c r="R309" s="246"/>
      <c r="S309" s="246"/>
      <c r="T309" s="247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48" t="s">
        <v>145</v>
      </c>
      <c r="AU309" s="248" t="s">
        <v>84</v>
      </c>
      <c r="AV309" s="13" t="s">
        <v>82</v>
      </c>
      <c r="AW309" s="13" t="s">
        <v>31</v>
      </c>
      <c r="AX309" s="13" t="s">
        <v>74</v>
      </c>
      <c r="AY309" s="248" t="s">
        <v>132</v>
      </c>
    </row>
    <row r="310" s="14" customFormat="1">
      <c r="A310" s="14"/>
      <c r="B310" s="249"/>
      <c r="C310" s="250"/>
      <c r="D310" s="232" t="s">
        <v>145</v>
      </c>
      <c r="E310" s="251" t="s">
        <v>185</v>
      </c>
      <c r="F310" s="252" t="s">
        <v>477</v>
      </c>
      <c r="G310" s="250"/>
      <c r="H310" s="253">
        <v>76.689999999999998</v>
      </c>
      <c r="I310" s="254"/>
      <c r="J310" s="250"/>
      <c r="K310" s="250"/>
      <c r="L310" s="255"/>
      <c r="M310" s="256"/>
      <c r="N310" s="257"/>
      <c r="O310" s="257"/>
      <c r="P310" s="257"/>
      <c r="Q310" s="257"/>
      <c r="R310" s="257"/>
      <c r="S310" s="257"/>
      <c r="T310" s="258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9" t="s">
        <v>145</v>
      </c>
      <c r="AU310" s="259" t="s">
        <v>84</v>
      </c>
      <c r="AV310" s="14" t="s">
        <v>84</v>
      </c>
      <c r="AW310" s="14" t="s">
        <v>31</v>
      </c>
      <c r="AX310" s="14" t="s">
        <v>82</v>
      </c>
      <c r="AY310" s="259" t="s">
        <v>132</v>
      </c>
    </row>
    <row r="311" s="14" customFormat="1">
      <c r="A311" s="14"/>
      <c r="B311" s="249"/>
      <c r="C311" s="250"/>
      <c r="D311" s="232" t="s">
        <v>145</v>
      </c>
      <c r="E311" s="250"/>
      <c r="F311" s="252" t="s">
        <v>478</v>
      </c>
      <c r="G311" s="250"/>
      <c r="H311" s="253">
        <v>80.525000000000006</v>
      </c>
      <c r="I311" s="254"/>
      <c r="J311" s="250"/>
      <c r="K311" s="250"/>
      <c r="L311" s="255"/>
      <c r="M311" s="256"/>
      <c r="N311" s="257"/>
      <c r="O311" s="257"/>
      <c r="P311" s="257"/>
      <c r="Q311" s="257"/>
      <c r="R311" s="257"/>
      <c r="S311" s="257"/>
      <c r="T311" s="258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9" t="s">
        <v>145</v>
      </c>
      <c r="AU311" s="259" t="s">
        <v>84</v>
      </c>
      <c r="AV311" s="14" t="s">
        <v>84</v>
      </c>
      <c r="AW311" s="14" t="s">
        <v>4</v>
      </c>
      <c r="AX311" s="14" t="s">
        <v>82</v>
      </c>
      <c r="AY311" s="259" t="s">
        <v>132</v>
      </c>
    </row>
    <row r="312" s="2" customFormat="1" ht="21.75" customHeight="1">
      <c r="A312" s="39"/>
      <c r="B312" s="40"/>
      <c r="C312" s="275" t="s">
        <v>196</v>
      </c>
      <c r="D312" s="275" t="s">
        <v>374</v>
      </c>
      <c r="E312" s="276" t="s">
        <v>479</v>
      </c>
      <c r="F312" s="277" t="s">
        <v>480</v>
      </c>
      <c r="G312" s="278" t="s">
        <v>160</v>
      </c>
      <c r="H312" s="279">
        <v>48.609999999999999</v>
      </c>
      <c r="I312" s="280"/>
      <c r="J312" s="281">
        <f>ROUND(I312*H312,2)</f>
        <v>0</v>
      </c>
      <c r="K312" s="277" t="s">
        <v>139</v>
      </c>
      <c r="L312" s="282"/>
      <c r="M312" s="283" t="s">
        <v>1</v>
      </c>
      <c r="N312" s="284" t="s">
        <v>39</v>
      </c>
      <c r="O312" s="92"/>
      <c r="P312" s="228">
        <f>O312*H312</f>
        <v>0</v>
      </c>
      <c r="Q312" s="228">
        <v>0.17599999999999999</v>
      </c>
      <c r="R312" s="228">
        <f>Q312*H312</f>
        <v>8.5553599999999985</v>
      </c>
      <c r="S312" s="228">
        <v>0</v>
      </c>
      <c r="T312" s="229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30" t="s">
        <v>270</v>
      </c>
      <c r="AT312" s="230" t="s">
        <v>374</v>
      </c>
      <c r="AU312" s="230" t="s">
        <v>84</v>
      </c>
      <c r="AY312" s="18" t="s">
        <v>132</v>
      </c>
      <c r="BE312" s="231">
        <f>IF(N312="základní",J312,0)</f>
        <v>0</v>
      </c>
      <c r="BF312" s="231">
        <f>IF(N312="snížená",J312,0)</f>
        <v>0</v>
      </c>
      <c r="BG312" s="231">
        <f>IF(N312="zákl. přenesená",J312,0)</f>
        <v>0</v>
      </c>
      <c r="BH312" s="231">
        <f>IF(N312="sníž. přenesená",J312,0)</f>
        <v>0</v>
      </c>
      <c r="BI312" s="231">
        <f>IF(N312="nulová",J312,0)</f>
        <v>0</v>
      </c>
      <c r="BJ312" s="18" t="s">
        <v>82</v>
      </c>
      <c r="BK312" s="231">
        <f>ROUND(I312*H312,2)</f>
        <v>0</v>
      </c>
      <c r="BL312" s="18" t="s">
        <v>227</v>
      </c>
      <c r="BM312" s="230" t="s">
        <v>481</v>
      </c>
    </row>
    <row r="313" s="2" customFormat="1">
      <c r="A313" s="39"/>
      <c r="B313" s="40"/>
      <c r="C313" s="41"/>
      <c r="D313" s="232" t="s">
        <v>142</v>
      </c>
      <c r="E313" s="41"/>
      <c r="F313" s="233" t="s">
        <v>480</v>
      </c>
      <c r="G313" s="41"/>
      <c r="H313" s="41"/>
      <c r="I313" s="234"/>
      <c r="J313" s="41"/>
      <c r="K313" s="41"/>
      <c r="L313" s="45"/>
      <c r="M313" s="235"/>
      <c r="N313" s="236"/>
      <c r="O313" s="92"/>
      <c r="P313" s="92"/>
      <c r="Q313" s="92"/>
      <c r="R313" s="92"/>
      <c r="S313" s="92"/>
      <c r="T313" s="93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142</v>
      </c>
      <c r="AU313" s="18" t="s">
        <v>84</v>
      </c>
    </row>
    <row r="314" s="13" customFormat="1">
      <c r="A314" s="13"/>
      <c r="B314" s="239"/>
      <c r="C314" s="240"/>
      <c r="D314" s="232" t="s">
        <v>145</v>
      </c>
      <c r="E314" s="241" t="s">
        <v>1</v>
      </c>
      <c r="F314" s="242" t="s">
        <v>231</v>
      </c>
      <c r="G314" s="240"/>
      <c r="H314" s="241" t="s">
        <v>1</v>
      </c>
      <c r="I314" s="243"/>
      <c r="J314" s="240"/>
      <c r="K314" s="240"/>
      <c r="L314" s="244"/>
      <c r="M314" s="245"/>
      <c r="N314" s="246"/>
      <c r="O314" s="246"/>
      <c r="P314" s="246"/>
      <c r="Q314" s="246"/>
      <c r="R314" s="246"/>
      <c r="S314" s="246"/>
      <c r="T314" s="247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8" t="s">
        <v>145</v>
      </c>
      <c r="AU314" s="248" t="s">
        <v>84</v>
      </c>
      <c r="AV314" s="13" t="s">
        <v>82</v>
      </c>
      <c r="AW314" s="13" t="s">
        <v>31</v>
      </c>
      <c r="AX314" s="13" t="s">
        <v>74</v>
      </c>
      <c r="AY314" s="248" t="s">
        <v>132</v>
      </c>
    </row>
    <row r="315" s="14" customFormat="1">
      <c r="A315" s="14"/>
      <c r="B315" s="249"/>
      <c r="C315" s="250"/>
      <c r="D315" s="232" t="s">
        <v>145</v>
      </c>
      <c r="E315" s="251" t="s">
        <v>179</v>
      </c>
      <c r="F315" s="252" t="s">
        <v>482</v>
      </c>
      <c r="G315" s="250"/>
      <c r="H315" s="253">
        <v>43.685000000000002</v>
      </c>
      <c r="I315" s="254"/>
      <c r="J315" s="250"/>
      <c r="K315" s="250"/>
      <c r="L315" s="255"/>
      <c r="M315" s="256"/>
      <c r="N315" s="257"/>
      <c r="O315" s="257"/>
      <c r="P315" s="257"/>
      <c r="Q315" s="257"/>
      <c r="R315" s="257"/>
      <c r="S315" s="257"/>
      <c r="T315" s="258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9" t="s">
        <v>145</v>
      </c>
      <c r="AU315" s="259" t="s">
        <v>84</v>
      </c>
      <c r="AV315" s="14" t="s">
        <v>84</v>
      </c>
      <c r="AW315" s="14" t="s">
        <v>31</v>
      </c>
      <c r="AX315" s="14" t="s">
        <v>74</v>
      </c>
      <c r="AY315" s="259" t="s">
        <v>132</v>
      </c>
    </row>
    <row r="316" s="14" customFormat="1">
      <c r="A316" s="14"/>
      <c r="B316" s="249"/>
      <c r="C316" s="250"/>
      <c r="D316" s="232" t="s">
        <v>145</v>
      </c>
      <c r="E316" s="251" t="s">
        <v>181</v>
      </c>
      <c r="F316" s="252" t="s">
        <v>483</v>
      </c>
      <c r="G316" s="250"/>
      <c r="H316" s="253">
        <v>2.6099999999999999</v>
      </c>
      <c r="I316" s="254"/>
      <c r="J316" s="250"/>
      <c r="K316" s="250"/>
      <c r="L316" s="255"/>
      <c r="M316" s="256"/>
      <c r="N316" s="257"/>
      <c r="O316" s="257"/>
      <c r="P316" s="257"/>
      <c r="Q316" s="257"/>
      <c r="R316" s="257"/>
      <c r="S316" s="257"/>
      <c r="T316" s="258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9" t="s">
        <v>145</v>
      </c>
      <c r="AU316" s="259" t="s">
        <v>84</v>
      </c>
      <c r="AV316" s="14" t="s">
        <v>84</v>
      </c>
      <c r="AW316" s="14" t="s">
        <v>31</v>
      </c>
      <c r="AX316" s="14" t="s">
        <v>74</v>
      </c>
      <c r="AY316" s="259" t="s">
        <v>132</v>
      </c>
    </row>
    <row r="317" s="15" customFormat="1">
      <c r="A317" s="15"/>
      <c r="B317" s="264"/>
      <c r="C317" s="265"/>
      <c r="D317" s="232" t="s">
        <v>145</v>
      </c>
      <c r="E317" s="266" t="s">
        <v>1</v>
      </c>
      <c r="F317" s="267" t="s">
        <v>251</v>
      </c>
      <c r="G317" s="265"/>
      <c r="H317" s="268">
        <v>46.295000000000002</v>
      </c>
      <c r="I317" s="269"/>
      <c r="J317" s="265"/>
      <c r="K317" s="265"/>
      <c r="L317" s="270"/>
      <c r="M317" s="271"/>
      <c r="N317" s="272"/>
      <c r="O317" s="272"/>
      <c r="P317" s="272"/>
      <c r="Q317" s="272"/>
      <c r="R317" s="272"/>
      <c r="S317" s="272"/>
      <c r="T317" s="273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74" t="s">
        <v>145</v>
      </c>
      <c r="AU317" s="274" t="s">
        <v>84</v>
      </c>
      <c r="AV317" s="15" t="s">
        <v>227</v>
      </c>
      <c r="AW317" s="15" t="s">
        <v>31</v>
      </c>
      <c r="AX317" s="15" t="s">
        <v>82</v>
      </c>
      <c r="AY317" s="274" t="s">
        <v>132</v>
      </c>
    </row>
    <row r="318" s="14" customFormat="1">
      <c r="A318" s="14"/>
      <c r="B318" s="249"/>
      <c r="C318" s="250"/>
      <c r="D318" s="232" t="s">
        <v>145</v>
      </c>
      <c r="E318" s="250"/>
      <c r="F318" s="252" t="s">
        <v>484</v>
      </c>
      <c r="G318" s="250"/>
      <c r="H318" s="253">
        <v>48.609999999999999</v>
      </c>
      <c r="I318" s="254"/>
      <c r="J318" s="250"/>
      <c r="K318" s="250"/>
      <c r="L318" s="255"/>
      <c r="M318" s="256"/>
      <c r="N318" s="257"/>
      <c r="O318" s="257"/>
      <c r="P318" s="257"/>
      <c r="Q318" s="257"/>
      <c r="R318" s="257"/>
      <c r="S318" s="257"/>
      <c r="T318" s="258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9" t="s">
        <v>145</v>
      </c>
      <c r="AU318" s="259" t="s">
        <v>84</v>
      </c>
      <c r="AV318" s="14" t="s">
        <v>84</v>
      </c>
      <c r="AW318" s="14" t="s">
        <v>4</v>
      </c>
      <c r="AX318" s="14" t="s">
        <v>82</v>
      </c>
      <c r="AY318" s="259" t="s">
        <v>132</v>
      </c>
    </row>
    <row r="319" s="2" customFormat="1" ht="24.15" customHeight="1">
      <c r="A319" s="39"/>
      <c r="B319" s="40"/>
      <c r="C319" s="275" t="s">
        <v>485</v>
      </c>
      <c r="D319" s="275" t="s">
        <v>374</v>
      </c>
      <c r="E319" s="276" t="s">
        <v>486</v>
      </c>
      <c r="F319" s="277" t="s">
        <v>487</v>
      </c>
      <c r="G319" s="278" t="s">
        <v>160</v>
      </c>
      <c r="H319" s="279">
        <v>1229.566</v>
      </c>
      <c r="I319" s="280"/>
      <c r="J319" s="281">
        <f>ROUND(I319*H319,2)</f>
        <v>0</v>
      </c>
      <c r="K319" s="277" t="s">
        <v>1</v>
      </c>
      <c r="L319" s="282"/>
      <c r="M319" s="283" t="s">
        <v>1</v>
      </c>
      <c r="N319" s="284" t="s">
        <v>39</v>
      </c>
      <c r="O319" s="92"/>
      <c r="P319" s="228">
        <f>O319*H319</f>
        <v>0</v>
      </c>
      <c r="Q319" s="228">
        <v>0.14999999999999999</v>
      </c>
      <c r="R319" s="228">
        <f>Q319*H319</f>
        <v>184.4349</v>
      </c>
      <c r="S319" s="228">
        <v>0</v>
      </c>
      <c r="T319" s="229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30" t="s">
        <v>270</v>
      </c>
      <c r="AT319" s="230" t="s">
        <v>374</v>
      </c>
      <c r="AU319" s="230" t="s">
        <v>84</v>
      </c>
      <c r="AY319" s="18" t="s">
        <v>132</v>
      </c>
      <c r="BE319" s="231">
        <f>IF(N319="základní",J319,0)</f>
        <v>0</v>
      </c>
      <c r="BF319" s="231">
        <f>IF(N319="snížená",J319,0)</f>
        <v>0</v>
      </c>
      <c r="BG319" s="231">
        <f>IF(N319="zákl. přenesená",J319,0)</f>
        <v>0</v>
      </c>
      <c r="BH319" s="231">
        <f>IF(N319="sníž. přenesená",J319,0)</f>
        <v>0</v>
      </c>
      <c r="BI319" s="231">
        <f>IF(N319="nulová",J319,0)</f>
        <v>0</v>
      </c>
      <c r="BJ319" s="18" t="s">
        <v>82</v>
      </c>
      <c r="BK319" s="231">
        <f>ROUND(I319*H319,2)</f>
        <v>0</v>
      </c>
      <c r="BL319" s="18" t="s">
        <v>227</v>
      </c>
      <c r="BM319" s="230" t="s">
        <v>488</v>
      </c>
    </row>
    <row r="320" s="2" customFormat="1">
      <c r="A320" s="39"/>
      <c r="B320" s="40"/>
      <c r="C320" s="41"/>
      <c r="D320" s="232" t="s">
        <v>142</v>
      </c>
      <c r="E320" s="41"/>
      <c r="F320" s="233" t="s">
        <v>487</v>
      </c>
      <c r="G320" s="41"/>
      <c r="H320" s="41"/>
      <c r="I320" s="234"/>
      <c r="J320" s="41"/>
      <c r="K320" s="41"/>
      <c r="L320" s="45"/>
      <c r="M320" s="235"/>
      <c r="N320" s="236"/>
      <c r="O320" s="92"/>
      <c r="P320" s="92"/>
      <c r="Q320" s="92"/>
      <c r="R320" s="92"/>
      <c r="S320" s="92"/>
      <c r="T320" s="93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142</v>
      </c>
      <c r="AU320" s="18" t="s">
        <v>84</v>
      </c>
    </row>
    <row r="321" s="13" customFormat="1">
      <c r="A321" s="13"/>
      <c r="B321" s="239"/>
      <c r="C321" s="240"/>
      <c r="D321" s="232" t="s">
        <v>145</v>
      </c>
      <c r="E321" s="241" t="s">
        <v>1</v>
      </c>
      <c r="F321" s="242" t="s">
        <v>231</v>
      </c>
      <c r="G321" s="240"/>
      <c r="H321" s="241" t="s">
        <v>1</v>
      </c>
      <c r="I321" s="243"/>
      <c r="J321" s="240"/>
      <c r="K321" s="240"/>
      <c r="L321" s="244"/>
      <c r="M321" s="245"/>
      <c r="N321" s="246"/>
      <c r="O321" s="246"/>
      <c r="P321" s="246"/>
      <c r="Q321" s="246"/>
      <c r="R321" s="246"/>
      <c r="S321" s="246"/>
      <c r="T321" s="247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8" t="s">
        <v>145</v>
      </c>
      <c r="AU321" s="248" t="s">
        <v>84</v>
      </c>
      <c r="AV321" s="13" t="s">
        <v>82</v>
      </c>
      <c r="AW321" s="13" t="s">
        <v>31</v>
      </c>
      <c r="AX321" s="13" t="s">
        <v>74</v>
      </c>
      <c r="AY321" s="248" t="s">
        <v>132</v>
      </c>
    </row>
    <row r="322" s="14" customFormat="1">
      <c r="A322" s="14"/>
      <c r="B322" s="249"/>
      <c r="C322" s="250"/>
      <c r="D322" s="232" t="s">
        <v>145</v>
      </c>
      <c r="E322" s="251" t="s">
        <v>183</v>
      </c>
      <c r="F322" s="252" t="s">
        <v>489</v>
      </c>
      <c r="G322" s="250"/>
      <c r="H322" s="253">
        <v>1171.0150000000001</v>
      </c>
      <c r="I322" s="254"/>
      <c r="J322" s="250"/>
      <c r="K322" s="250"/>
      <c r="L322" s="255"/>
      <c r="M322" s="256"/>
      <c r="N322" s="257"/>
      <c r="O322" s="257"/>
      <c r="P322" s="257"/>
      <c r="Q322" s="257"/>
      <c r="R322" s="257"/>
      <c r="S322" s="257"/>
      <c r="T322" s="258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9" t="s">
        <v>145</v>
      </c>
      <c r="AU322" s="259" t="s">
        <v>84</v>
      </c>
      <c r="AV322" s="14" t="s">
        <v>84</v>
      </c>
      <c r="AW322" s="14" t="s">
        <v>31</v>
      </c>
      <c r="AX322" s="14" t="s">
        <v>82</v>
      </c>
      <c r="AY322" s="259" t="s">
        <v>132</v>
      </c>
    </row>
    <row r="323" s="14" customFormat="1">
      <c r="A323" s="14"/>
      <c r="B323" s="249"/>
      <c r="C323" s="250"/>
      <c r="D323" s="232" t="s">
        <v>145</v>
      </c>
      <c r="E323" s="250"/>
      <c r="F323" s="252" t="s">
        <v>490</v>
      </c>
      <c r="G323" s="250"/>
      <c r="H323" s="253">
        <v>1229.566</v>
      </c>
      <c r="I323" s="254"/>
      <c r="J323" s="250"/>
      <c r="K323" s="250"/>
      <c r="L323" s="255"/>
      <c r="M323" s="256"/>
      <c r="N323" s="257"/>
      <c r="O323" s="257"/>
      <c r="P323" s="257"/>
      <c r="Q323" s="257"/>
      <c r="R323" s="257"/>
      <c r="S323" s="257"/>
      <c r="T323" s="258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9" t="s">
        <v>145</v>
      </c>
      <c r="AU323" s="259" t="s">
        <v>84</v>
      </c>
      <c r="AV323" s="14" t="s">
        <v>84</v>
      </c>
      <c r="AW323" s="14" t="s">
        <v>4</v>
      </c>
      <c r="AX323" s="14" t="s">
        <v>82</v>
      </c>
      <c r="AY323" s="259" t="s">
        <v>132</v>
      </c>
    </row>
    <row r="324" s="2" customFormat="1" ht="33" customHeight="1">
      <c r="A324" s="39"/>
      <c r="B324" s="40"/>
      <c r="C324" s="219" t="s">
        <v>491</v>
      </c>
      <c r="D324" s="219" t="s">
        <v>135</v>
      </c>
      <c r="E324" s="220" t="s">
        <v>492</v>
      </c>
      <c r="F324" s="221" t="s">
        <v>493</v>
      </c>
      <c r="G324" s="222" t="s">
        <v>160</v>
      </c>
      <c r="H324" s="223">
        <v>1294</v>
      </c>
      <c r="I324" s="224"/>
      <c r="J324" s="225">
        <f>ROUND(I324*H324,2)</f>
        <v>0</v>
      </c>
      <c r="K324" s="221" t="s">
        <v>139</v>
      </c>
      <c r="L324" s="45"/>
      <c r="M324" s="226" t="s">
        <v>1</v>
      </c>
      <c r="N324" s="227" t="s">
        <v>39</v>
      </c>
      <c r="O324" s="92"/>
      <c r="P324" s="228">
        <f>O324*H324</f>
        <v>0</v>
      </c>
      <c r="Q324" s="228">
        <v>0</v>
      </c>
      <c r="R324" s="228">
        <f>Q324*H324</f>
        <v>0</v>
      </c>
      <c r="S324" s="228">
        <v>0</v>
      </c>
      <c r="T324" s="229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30" t="s">
        <v>227</v>
      </c>
      <c r="AT324" s="230" t="s">
        <v>135</v>
      </c>
      <c r="AU324" s="230" t="s">
        <v>84</v>
      </c>
      <c r="AY324" s="18" t="s">
        <v>132</v>
      </c>
      <c r="BE324" s="231">
        <f>IF(N324="základní",J324,0)</f>
        <v>0</v>
      </c>
      <c r="BF324" s="231">
        <f>IF(N324="snížená",J324,0)</f>
        <v>0</v>
      </c>
      <c r="BG324" s="231">
        <f>IF(N324="zákl. přenesená",J324,0)</f>
        <v>0</v>
      </c>
      <c r="BH324" s="231">
        <f>IF(N324="sníž. přenesená",J324,0)</f>
        <v>0</v>
      </c>
      <c r="BI324" s="231">
        <f>IF(N324="nulová",J324,0)</f>
        <v>0</v>
      </c>
      <c r="BJ324" s="18" t="s">
        <v>82</v>
      </c>
      <c r="BK324" s="231">
        <f>ROUND(I324*H324,2)</f>
        <v>0</v>
      </c>
      <c r="BL324" s="18" t="s">
        <v>227</v>
      </c>
      <c r="BM324" s="230" t="s">
        <v>494</v>
      </c>
    </row>
    <row r="325" s="2" customFormat="1">
      <c r="A325" s="39"/>
      <c r="B325" s="40"/>
      <c r="C325" s="41"/>
      <c r="D325" s="232" t="s">
        <v>142</v>
      </c>
      <c r="E325" s="41"/>
      <c r="F325" s="233" t="s">
        <v>495</v>
      </c>
      <c r="G325" s="41"/>
      <c r="H325" s="41"/>
      <c r="I325" s="234"/>
      <c r="J325" s="41"/>
      <c r="K325" s="41"/>
      <c r="L325" s="45"/>
      <c r="M325" s="235"/>
      <c r="N325" s="236"/>
      <c r="O325" s="92"/>
      <c r="P325" s="92"/>
      <c r="Q325" s="92"/>
      <c r="R325" s="92"/>
      <c r="S325" s="92"/>
      <c r="T325" s="93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T325" s="18" t="s">
        <v>142</v>
      </c>
      <c r="AU325" s="18" t="s">
        <v>84</v>
      </c>
    </row>
    <row r="326" s="2" customFormat="1">
      <c r="A326" s="39"/>
      <c r="B326" s="40"/>
      <c r="C326" s="41"/>
      <c r="D326" s="237" t="s">
        <v>143</v>
      </c>
      <c r="E326" s="41"/>
      <c r="F326" s="238" t="s">
        <v>496</v>
      </c>
      <c r="G326" s="41"/>
      <c r="H326" s="41"/>
      <c r="I326" s="234"/>
      <c r="J326" s="41"/>
      <c r="K326" s="41"/>
      <c r="L326" s="45"/>
      <c r="M326" s="235"/>
      <c r="N326" s="236"/>
      <c r="O326" s="92"/>
      <c r="P326" s="92"/>
      <c r="Q326" s="92"/>
      <c r="R326" s="92"/>
      <c r="S326" s="92"/>
      <c r="T326" s="93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T326" s="18" t="s">
        <v>143</v>
      </c>
      <c r="AU326" s="18" t="s">
        <v>84</v>
      </c>
    </row>
    <row r="327" s="14" customFormat="1">
      <c r="A327" s="14"/>
      <c r="B327" s="249"/>
      <c r="C327" s="250"/>
      <c r="D327" s="232" t="s">
        <v>145</v>
      </c>
      <c r="E327" s="251" t="s">
        <v>1</v>
      </c>
      <c r="F327" s="252" t="s">
        <v>497</v>
      </c>
      <c r="G327" s="250"/>
      <c r="H327" s="253">
        <v>1294</v>
      </c>
      <c r="I327" s="254"/>
      <c r="J327" s="250"/>
      <c r="K327" s="250"/>
      <c r="L327" s="255"/>
      <c r="M327" s="256"/>
      <c r="N327" s="257"/>
      <c r="O327" s="257"/>
      <c r="P327" s="257"/>
      <c r="Q327" s="257"/>
      <c r="R327" s="257"/>
      <c r="S327" s="257"/>
      <c r="T327" s="258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9" t="s">
        <v>145</v>
      </c>
      <c r="AU327" s="259" t="s">
        <v>84</v>
      </c>
      <c r="AV327" s="14" t="s">
        <v>84</v>
      </c>
      <c r="AW327" s="14" t="s">
        <v>31</v>
      </c>
      <c r="AX327" s="14" t="s">
        <v>82</v>
      </c>
      <c r="AY327" s="259" t="s">
        <v>132</v>
      </c>
    </row>
    <row r="328" s="12" customFormat="1" ht="22.8" customHeight="1">
      <c r="A328" s="12"/>
      <c r="B328" s="203"/>
      <c r="C328" s="204"/>
      <c r="D328" s="205" t="s">
        <v>73</v>
      </c>
      <c r="E328" s="217" t="s">
        <v>270</v>
      </c>
      <c r="F328" s="217" t="s">
        <v>498</v>
      </c>
      <c r="G328" s="204"/>
      <c r="H328" s="204"/>
      <c r="I328" s="207"/>
      <c r="J328" s="218">
        <f>BK328</f>
        <v>0</v>
      </c>
      <c r="K328" s="204"/>
      <c r="L328" s="209"/>
      <c r="M328" s="210"/>
      <c r="N328" s="211"/>
      <c r="O328" s="211"/>
      <c r="P328" s="212">
        <f>SUM(P329:P330)</f>
        <v>0</v>
      </c>
      <c r="Q328" s="211"/>
      <c r="R328" s="212">
        <f>SUM(R329:R330)</f>
        <v>0</v>
      </c>
      <c r="S328" s="211"/>
      <c r="T328" s="213">
        <f>SUM(T329:T330)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214" t="s">
        <v>82</v>
      </c>
      <c r="AT328" s="215" t="s">
        <v>73</v>
      </c>
      <c r="AU328" s="215" t="s">
        <v>82</v>
      </c>
      <c r="AY328" s="214" t="s">
        <v>132</v>
      </c>
      <c r="BK328" s="216">
        <f>SUM(BK329:BK330)</f>
        <v>0</v>
      </c>
    </row>
    <row r="329" s="2" customFormat="1" ht="37.8" customHeight="1">
      <c r="A329" s="39"/>
      <c r="B329" s="40"/>
      <c r="C329" s="219" t="s">
        <v>499</v>
      </c>
      <c r="D329" s="219" t="s">
        <v>135</v>
      </c>
      <c r="E329" s="220" t="s">
        <v>500</v>
      </c>
      <c r="F329" s="221" t="s">
        <v>501</v>
      </c>
      <c r="G329" s="222" t="s">
        <v>502</v>
      </c>
      <c r="H329" s="223">
        <v>1</v>
      </c>
      <c r="I329" s="224"/>
      <c r="J329" s="225">
        <f>ROUND(I329*H329,2)</f>
        <v>0</v>
      </c>
      <c r="K329" s="221" t="s">
        <v>1</v>
      </c>
      <c r="L329" s="45"/>
      <c r="M329" s="226" t="s">
        <v>1</v>
      </c>
      <c r="N329" s="227" t="s">
        <v>39</v>
      </c>
      <c r="O329" s="92"/>
      <c r="P329" s="228">
        <f>O329*H329</f>
        <v>0</v>
      </c>
      <c r="Q329" s="228">
        <v>0</v>
      </c>
      <c r="R329" s="228">
        <f>Q329*H329</f>
        <v>0</v>
      </c>
      <c r="S329" s="228">
        <v>0</v>
      </c>
      <c r="T329" s="229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30" t="s">
        <v>227</v>
      </c>
      <c r="AT329" s="230" t="s">
        <v>135</v>
      </c>
      <c r="AU329" s="230" t="s">
        <v>84</v>
      </c>
      <c r="AY329" s="18" t="s">
        <v>132</v>
      </c>
      <c r="BE329" s="231">
        <f>IF(N329="základní",J329,0)</f>
        <v>0</v>
      </c>
      <c r="BF329" s="231">
        <f>IF(N329="snížená",J329,0)</f>
        <v>0</v>
      </c>
      <c r="BG329" s="231">
        <f>IF(N329="zákl. přenesená",J329,0)</f>
        <v>0</v>
      </c>
      <c r="BH329" s="231">
        <f>IF(N329="sníž. přenesená",J329,0)</f>
        <v>0</v>
      </c>
      <c r="BI329" s="231">
        <f>IF(N329="nulová",J329,0)</f>
        <v>0</v>
      </c>
      <c r="BJ329" s="18" t="s">
        <v>82</v>
      </c>
      <c r="BK329" s="231">
        <f>ROUND(I329*H329,2)</f>
        <v>0</v>
      </c>
      <c r="BL329" s="18" t="s">
        <v>227</v>
      </c>
      <c r="BM329" s="230" t="s">
        <v>503</v>
      </c>
    </row>
    <row r="330" s="2" customFormat="1">
      <c r="A330" s="39"/>
      <c r="B330" s="40"/>
      <c r="C330" s="41"/>
      <c r="D330" s="232" t="s">
        <v>142</v>
      </c>
      <c r="E330" s="41"/>
      <c r="F330" s="233" t="s">
        <v>504</v>
      </c>
      <c r="G330" s="41"/>
      <c r="H330" s="41"/>
      <c r="I330" s="234"/>
      <c r="J330" s="41"/>
      <c r="K330" s="41"/>
      <c r="L330" s="45"/>
      <c r="M330" s="235"/>
      <c r="N330" s="236"/>
      <c r="O330" s="92"/>
      <c r="P330" s="92"/>
      <c r="Q330" s="92"/>
      <c r="R330" s="92"/>
      <c r="S330" s="92"/>
      <c r="T330" s="93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18" t="s">
        <v>142</v>
      </c>
      <c r="AU330" s="18" t="s">
        <v>84</v>
      </c>
    </row>
    <row r="331" s="12" customFormat="1" ht="22.8" customHeight="1">
      <c r="A331" s="12"/>
      <c r="B331" s="203"/>
      <c r="C331" s="204"/>
      <c r="D331" s="205" t="s">
        <v>73</v>
      </c>
      <c r="E331" s="217" t="s">
        <v>277</v>
      </c>
      <c r="F331" s="217" t="s">
        <v>505</v>
      </c>
      <c r="G331" s="204"/>
      <c r="H331" s="204"/>
      <c r="I331" s="207"/>
      <c r="J331" s="218">
        <f>BK331</f>
        <v>0</v>
      </c>
      <c r="K331" s="204"/>
      <c r="L331" s="209"/>
      <c r="M331" s="210"/>
      <c r="N331" s="211"/>
      <c r="O331" s="211"/>
      <c r="P331" s="212">
        <f>SUM(P332:P395)</f>
        <v>0</v>
      </c>
      <c r="Q331" s="211"/>
      <c r="R331" s="212">
        <f>SUM(R332:R395)</f>
        <v>273.27669204999995</v>
      </c>
      <c r="S331" s="211"/>
      <c r="T331" s="213">
        <f>SUM(T332:T395)</f>
        <v>164.75200000000001</v>
      </c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R331" s="214" t="s">
        <v>82</v>
      </c>
      <c r="AT331" s="215" t="s">
        <v>73</v>
      </c>
      <c r="AU331" s="215" t="s">
        <v>82</v>
      </c>
      <c r="AY331" s="214" t="s">
        <v>132</v>
      </c>
      <c r="BK331" s="216">
        <f>SUM(BK332:BK395)</f>
        <v>0</v>
      </c>
    </row>
    <row r="332" s="2" customFormat="1" ht="24.15" customHeight="1">
      <c r="A332" s="39"/>
      <c r="B332" s="40"/>
      <c r="C332" s="219" t="s">
        <v>506</v>
      </c>
      <c r="D332" s="219" t="s">
        <v>135</v>
      </c>
      <c r="E332" s="220" t="s">
        <v>507</v>
      </c>
      <c r="F332" s="221" t="s">
        <v>508</v>
      </c>
      <c r="G332" s="222" t="s">
        <v>160</v>
      </c>
      <c r="H332" s="223">
        <v>24</v>
      </c>
      <c r="I332" s="224"/>
      <c r="J332" s="225">
        <f>ROUND(I332*H332,2)</f>
        <v>0</v>
      </c>
      <c r="K332" s="221" t="s">
        <v>139</v>
      </c>
      <c r="L332" s="45"/>
      <c r="M332" s="226" t="s">
        <v>1</v>
      </c>
      <c r="N332" s="227" t="s">
        <v>39</v>
      </c>
      <c r="O332" s="92"/>
      <c r="P332" s="228">
        <f>O332*H332</f>
        <v>0</v>
      </c>
      <c r="Q332" s="228">
        <v>0.0011999999999999999</v>
      </c>
      <c r="R332" s="228">
        <f>Q332*H332</f>
        <v>0.028799999999999999</v>
      </c>
      <c r="S332" s="228">
        <v>0</v>
      </c>
      <c r="T332" s="229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30" t="s">
        <v>227</v>
      </c>
      <c r="AT332" s="230" t="s">
        <v>135</v>
      </c>
      <c r="AU332" s="230" t="s">
        <v>84</v>
      </c>
      <c r="AY332" s="18" t="s">
        <v>132</v>
      </c>
      <c r="BE332" s="231">
        <f>IF(N332="základní",J332,0)</f>
        <v>0</v>
      </c>
      <c r="BF332" s="231">
        <f>IF(N332="snížená",J332,0)</f>
        <v>0</v>
      </c>
      <c r="BG332" s="231">
        <f>IF(N332="zákl. přenesená",J332,0)</f>
        <v>0</v>
      </c>
      <c r="BH332" s="231">
        <f>IF(N332="sníž. přenesená",J332,0)</f>
        <v>0</v>
      </c>
      <c r="BI332" s="231">
        <f>IF(N332="nulová",J332,0)</f>
        <v>0</v>
      </c>
      <c r="BJ332" s="18" t="s">
        <v>82</v>
      </c>
      <c r="BK332" s="231">
        <f>ROUND(I332*H332,2)</f>
        <v>0</v>
      </c>
      <c r="BL332" s="18" t="s">
        <v>227</v>
      </c>
      <c r="BM332" s="230" t="s">
        <v>509</v>
      </c>
    </row>
    <row r="333" s="2" customFormat="1">
      <c r="A333" s="39"/>
      <c r="B333" s="40"/>
      <c r="C333" s="41"/>
      <c r="D333" s="232" t="s">
        <v>142</v>
      </c>
      <c r="E333" s="41"/>
      <c r="F333" s="233" t="s">
        <v>510</v>
      </c>
      <c r="G333" s="41"/>
      <c r="H333" s="41"/>
      <c r="I333" s="234"/>
      <c r="J333" s="41"/>
      <c r="K333" s="41"/>
      <c r="L333" s="45"/>
      <c r="M333" s="235"/>
      <c r="N333" s="236"/>
      <c r="O333" s="92"/>
      <c r="P333" s="92"/>
      <c r="Q333" s="92"/>
      <c r="R333" s="92"/>
      <c r="S333" s="92"/>
      <c r="T333" s="93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T333" s="18" t="s">
        <v>142</v>
      </c>
      <c r="AU333" s="18" t="s">
        <v>84</v>
      </c>
    </row>
    <row r="334" s="2" customFormat="1">
      <c r="A334" s="39"/>
      <c r="B334" s="40"/>
      <c r="C334" s="41"/>
      <c r="D334" s="237" t="s">
        <v>143</v>
      </c>
      <c r="E334" s="41"/>
      <c r="F334" s="238" t="s">
        <v>511</v>
      </c>
      <c r="G334" s="41"/>
      <c r="H334" s="41"/>
      <c r="I334" s="234"/>
      <c r="J334" s="41"/>
      <c r="K334" s="41"/>
      <c r="L334" s="45"/>
      <c r="M334" s="235"/>
      <c r="N334" s="236"/>
      <c r="O334" s="92"/>
      <c r="P334" s="92"/>
      <c r="Q334" s="92"/>
      <c r="R334" s="92"/>
      <c r="S334" s="92"/>
      <c r="T334" s="93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T334" s="18" t="s">
        <v>143</v>
      </c>
      <c r="AU334" s="18" t="s">
        <v>84</v>
      </c>
    </row>
    <row r="335" s="13" customFormat="1">
      <c r="A335" s="13"/>
      <c r="B335" s="239"/>
      <c r="C335" s="240"/>
      <c r="D335" s="232" t="s">
        <v>145</v>
      </c>
      <c r="E335" s="241" t="s">
        <v>1</v>
      </c>
      <c r="F335" s="242" t="s">
        <v>512</v>
      </c>
      <c r="G335" s="240"/>
      <c r="H335" s="241" t="s">
        <v>1</v>
      </c>
      <c r="I335" s="243"/>
      <c r="J335" s="240"/>
      <c r="K335" s="240"/>
      <c r="L335" s="244"/>
      <c r="M335" s="245"/>
      <c r="N335" s="246"/>
      <c r="O335" s="246"/>
      <c r="P335" s="246"/>
      <c r="Q335" s="246"/>
      <c r="R335" s="246"/>
      <c r="S335" s="246"/>
      <c r="T335" s="247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8" t="s">
        <v>145</v>
      </c>
      <c r="AU335" s="248" t="s">
        <v>84</v>
      </c>
      <c r="AV335" s="13" t="s">
        <v>82</v>
      </c>
      <c r="AW335" s="13" t="s">
        <v>31</v>
      </c>
      <c r="AX335" s="13" t="s">
        <v>74</v>
      </c>
      <c r="AY335" s="248" t="s">
        <v>132</v>
      </c>
    </row>
    <row r="336" s="14" customFormat="1">
      <c r="A336" s="14"/>
      <c r="B336" s="249"/>
      <c r="C336" s="250"/>
      <c r="D336" s="232" t="s">
        <v>145</v>
      </c>
      <c r="E336" s="251" t="s">
        <v>1</v>
      </c>
      <c r="F336" s="252" t="s">
        <v>513</v>
      </c>
      <c r="G336" s="250"/>
      <c r="H336" s="253">
        <v>24</v>
      </c>
      <c r="I336" s="254"/>
      <c r="J336" s="250"/>
      <c r="K336" s="250"/>
      <c r="L336" s="255"/>
      <c r="M336" s="256"/>
      <c r="N336" s="257"/>
      <c r="O336" s="257"/>
      <c r="P336" s="257"/>
      <c r="Q336" s="257"/>
      <c r="R336" s="257"/>
      <c r="S336" s="257"/>
      <c r="T336" s="258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9" t="s">
        <v>145</v>
      </c>
      <c r="AU336" s="259" t="s">
        <v>84</v>
      </c>
      <c r="AV336" s="14" t="s">
        <v>84</v>
      </c>
      <c r="AW336" s="14" t="s">
        <v>31</v>
      </c>
      <c r="AX336" s="14" t="s">
        <v>82</v>
      </c>
      <c r="AY336" s="259" t="s">
        <v>132</v>
      </c>
    </row>
    <row r="337" s="2" customFormat="1" ht="16.5" customHeight="1">
      <c r="A337" s="39"/>
      <c r="B337" s="40"/>
      <c r="C337" s="219" t="s">
        <v>514</v>
      </c>
      <c r="D337" s="219" t="s">
        <v>135</v>
      </c>
      <c r="E337" s="220" t="s">
        <v>515</v>
      </c>
      <c r="F337" s="221" t="s">
        <v>516</v>
      </c>
      <c r="G337" s="222" t="s">
        <v>160</v>
      </c>
      <c r="H337" s="223">
        <v>24</v>
      </c>
      <c r="I337" s="224"/>
      <c r="J337" s="225">
        <f>ROUND(I337*H337,2)</f>
        <v>0</v>
      </c>
      <c r="K337" s="221" t="s">
        <v>139</v>
      </c>
      <c r="L337" s="45"/>
      <c r="M337" s="226" t="s">
        <v>1</v>
      </c>
      <c r="N337" s="227" t="s">
        <v>39</v>
      </c>
      <c r="O337" s="92"/>
      <c r="P337" s="228">
        <f>O337*H337</f>
        <v>0</v>
      </c>
      <c r="Q337" s="228">
        <v>1.0000000000000001E-05</v>
      </c>
      <c r="R337" s="228">
        <f>Q337*H337</f>
        <v>0.00024000000000000003</v>
      </c>
      <c r="S337" s="228">
        <v>0</v>
      </c>
      <c r="T337" s="229">
        <f>S337*H337</f>
        <v>0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230" t="s">
        <v>227</v>
      </c>
      <c r="AT337" s="230" t="s">
        <v>135</v>
      </c>
      <c r="AU337" s="230" t="s">
        <v>84</v>
      </c>
      <c r="AY337" s="18" t="s">
        <v>132</v>
      </c>
      <c r="BE337" s="231">
        <f>IF(N337="základní",J337,0)</f>
        <v>0</v>
      </c>
      <c r="BF337" s="231">
        <f>IF(N337="snížená",J337,0)</f>
        <v>0</v>
      </c>
      <c r="BG337" s="231">
        <f>IF(N337="zákl. přenesená",J337,0)</f>
        <v>0</v>
      </c>
      <c r="BH337" s="231">
        <f>IF(N337="sníž. přenesená",J337,0)</f>
        <v>0</v>
      </c>
      <c r="BI337" s="231">
        <f>IF(N337="nulová",J337,0)</f>
        <v>0</v>
      </c>
      <c r="BJ337" s="18" t="s">
        <v>82</v>
      </c>
      <c r="BK337" s="231">
        <f>ROUND(I337*H337,2)</f>
        <v>0</v>
      </c>
      <c r="BL337" s="18" t="s">
        <v>227</v>
      </c>
      <c r="BM337" s="230" t="s">
        <v>517</v>
      </c>
    </row>
    <row r="338" s="2" customFormat="1">
      <c r="A338" s="39"/>
      <c r="B338" s="40"/>
      <c r="C338" s="41"/>
      <c r="D338" s="232" t="s">
        <v>142</v>
      </c>
      <c r="E338" s="41"/>
      <c r="F338" s="233" t="s">
        <v>518</v>
      </c>
      <c r="G338" s="41"/>
      <c r="H338" s="41"/>
      <c r="I338" s="234"/>
      <c r="J338" s="41"/>
      <c r="K338" s="41"/>
      <c r="L338" s="45"/>
      <c r="M338" s="235"/>
      <c r="N338" s="236"/>
      <c r="O338" s="92"/>
      <c r="P338" s="92"/>
      <c r="Q338" s="92"/>
      <c r="R338" s="92"/>
      <c r="S338" s="92"/>
      <c r="T338" s="93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T338" s="18" t="s">
        <v>142</v>
      </c>
      <c r="AU338" s="18" t="s">
        <v>84</v>
      </c>
    </row>
    <row r="339" s="2" customFormat="1">
      <c r="A339" s="39"/>
      <c r="B339" s="40"/>
      <c r="C339" s="41"/>
      <c r="D339" s="237" t="s">
        <v>143</v>
      </c>
      <c r="E339" s="41"/>
      <c r="F339" s="238" t="s">
        <v>519</v>
      </c>
      <c r="G339" s="41"/>
      <c r="H339" s="41"/>
      <c r="I339" s="234"/>
      <c r="J339" s="41"/>
      <c r="K339" s="41"/>
      <c r="L339" s="45"/>
      <c r="M339" s="235"/>
      <c r="N339" s="236"/>
      <c r="O339" s="92"/>
      <c r="P339" s="92"/>
      <c r="Q339" s="92"/>
      <c r="R339" s="92"/>
      <c r="S339" s="92"/>
      <c r="T339" s="93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T339" s="18" t="s">
        <v>143</v>
      </c>
      <c r="AU339" s="18" t="s">
        <v>84</v>
      </c>
    </row>
    <row r="340" s="13" customFormat="1">
      <c r="A340" s="13"/>
      <c r="B340" s="239"/>
      <c r="C340" s="240"/>
      <c r="D340" s="232" t="s">
        <v>145</v>
      </c>
      <c r="E340" s="241" t="s">
        <v>1</v>
      </c>
      <c r="F340" s="242" t="s">
        <v>512</v>
      </c>
      <c r="G340" s="240"/>
      <c r="H340" s="241" t="s">
        <v>1</v>
      </c>
      <c r="I340" s="243"/>
      <c r="J340" s="240"/>
      <c r="K340" s="240"/>
      <c r="L340" s="244"/>
      <c r="M340" s="245"/>
      <c r="N340" s="246"/>
      <c r="O340" s="246"/>
      <c r="P340" s="246"/>
      <c r="Q340" s="246"/>
      <c r="R340" s="246"/>
      <c r="S340" s="246"/>
      <c r="T340" s="247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48" t="s">
        <v>145</v>
      </c>
      <c r="AU340" s="248" t="s">
        <v>84</v>
      </c>
      <c r="AV340" s="13" t="s">
        <v>82</v>
      </c>
      <c r="AW340" s="13" t="s">
        <v>31</v>
      </c>
      <c r="AX340" s="13" t="s">
        <v>74</v>
      </c>
      <c r="AY340" s="248" t="s">
        <v>132</v>
      </c>
    </row>
    <row r="341" s="14" customFormat="1">
      <c r="A341" s="14"/>
      <c r="B341" s="249"/>
      <c r="C341" s="250"/>
      <c r="D341" s="232" t="s">
        <v>145</v>
      </c>
      <c r="E341" s="251" t="s">
        <v>1</v>
      </c>
      <c r="F341" s="252" t="s">
        <v>513</v>
      </c>
      <c r="G341" s="250"/>
      <c r="H341" s="253">
        <v>24</v>
      </c>
      <c r="I341" s="254"/>
      <c r="J341" s="250"/>
      <c r="K341" s="250"/>
      <c r="L341" s="255"/>
      <c r="M341" s="256"/>
      <c r="N341" s="257"/>
      <c r="O341" s="257"/>
      <c r="P341" s="257"/>
      <c r="Q341" s="257"/>
      <c r="R341" s="257"/>
      <c r="S341" s="257"/>
      <c r="T341" s="258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9" t="s">
        <v>145</v>
      </c>
      <c r="AU341" s="259" t="s">
        <v>84</v>
      </c>
      <c r="AV341" s="14" t="s">
        <v>84</v>
      </c>
      <c r="AW341" s="14" t="s">
        <v>31</v>
      </c>
      <c r="AX341" s="14" t="s">
        <v>82</v>
      </c>
      <c r="AY341" s="259" t="s">
        <v>132</v>
      </c>
    </row>
    <row r="342" s="2" customFormat="1" ht="33" customHeight="1">
      <c r="A342" s="39"/>
      <c r="B342" s="40"/>
      <c r="C342" s="219" t="s">
        <v>520</v>
      </c>
      <c r="D342" s="219" t="s">
        <v>135</v>
      </c>
      <c r="E342" s="220" t="s">
        <v>521</v>
      </c>
      <c r="F342" s="221" t="s">
        <v>522</v>
      </c>
      <c r="G342" s="222" t="s">
        <v>171</v>
      </c>
      <c r="H342" s="223">
        <v>1132.0999999999999</v>
      </c>
      <c r="I342" s="224"/>
      <c r="J342" s="225">
        <f>ROUND(I342*H342,2)</f>
        <v>0</v>
      </c>
      <c r="K342" s="221" t="s">
        <v>139</v>
      </c>
      <c r="L342" s="45"/>
      <c r="M342" s="226" t="s">
        <v>1</v>
      </c>
      <c r="N342" s="227" t="s">
        <v>39</v>
      </c>
      <c r="O342" s="92"/>
      <c r="P342" s="228">
        <f>O342*H342</f>
        <v>0</v>
      </c>
      <c r="Q342" s="228">
        <v>0.15540000000000001</v>
      </c>
      <c r="R342" s="228">
        <f>Q342*H342</f>
        <v>175.92833999999999</v>
      </c>
      <c r="S342" s="228">
        <v>0</v>
      </c>
      <c r="T342" s="229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30" t="s">
        <v>227</v>
      </c>
      <c r="AT342" s="230" t="s">
        <v>135</v>
      </c>
      <c r="AU342" s="230" t="s">
        <v>84</v>
      </c>
      <c r="AY342" s="18" t="s">
        <v>132</v>
      </c>
      <c r="BE342" s="231">
        <f>IF(N342="základní",J342,0)</f>
        <v>0</v>
      </c>
      <c r="BF342" s="231">
        <f>IF(N342="snížená",J342,0)</f>
        <v>0</v>
      </c>
      <c r="BG342" s="231">
        <f>IF(N342="zákl. přenesená",J342,0)</f>
        <v>0</v>
      </c>
      <c r="BH342" s="231">
        <f>IF(N342="sníž. přenesená",J342,0)</f>
        <v>0</v>
      </c>
      <c r="BI342" s="231">
        <f>IF(N342="nulová",J342,0)</f>
        <v>0</v>
      </c>
      <c r="BJ342" s="18" t="s">
        <v>82</v>
      </c>
      <c r="BK342" s="231">
        <f>ROUND(I342*H342,2)</f>
        <v>0</v>
      </c>
      <c r="BL342" s="18" t="s">
        <v>227</v>
      </c>
      <c r="BM342" s="230" t="s">
        <v>523</v>
      </c>
    </row>
    <row r="343" s="2" customFormat="1">
      <c r="A343" s="39"/>
      <c r="B343" s="40"/>
      <c r="C343" s="41"/>
      <c r="D343" s="232" t="s">
        <v>142</v>
      </c>
      <c r="E343" s="41"/>
      <c r="F343" s="233" t="s">
        <v>524</v>
      </c>
      <c r="G343" s="41"/>
      <c r="H343" s="41"/>
      <c r="I343" s="234"/>
      <c r="J343" s="41"/>
      <c r="K343" s="41"/>
      <c r="L343" s="45"/>
      <c r="M343" s="235"/>
      <c r="N343" s="236"/>
      <c r="O343" s="92"/>
      <c r="P343" s="92"/>
      <c r="Q343" s="92"/>
      <c r="R343" s="92"/>
      <c r="S343" s="92"/>
      <c r="T343" s="93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T343" s="18" t="s">
        <v>142</v>
      </c>
      <c r="AU343" s="18" t="s">
        <v>84</v>
      </c>
    </row>
    <row r="344" s="2" customFormat="1">
      <c r="A344" s="39"/>
      <c r="B344" s="40"/>
      <c r="C344" s="41"/>
      <c r="D344" s="237" t="s">
        <v>143</v>
      </c>
      <c r="E344" s="41"/>
      <c r="F344" s="238" t="s">
        <v>525</v>
      </c>
      <c r="G344" s="41"/>
      <c r="H344" s="41"/>
      <c r="I344" s="234"/>
      <c r="J344" s="41"/>
      <c r="K344" s="41"/>
      <c r="L344" s="45"/>
      <c r="M344" s="235"/>
      <c r="N344" s="236"/>
      <c r="O344" s="92"/>
      <c r="P344" s="92"/>
      <c r="Q344" s="92"/>
      <c r="R344" s="92"/>
      <c r="S344" s="92"/>
      <c r="T344" s="93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T344" s="18" t="s">
        <v>143</v>
      </c>
      <c r="AU344" s="18" t="s">
        <v>84</v>
      </c>
    </row>
    <row r="345" s="14" customFormat="1">
      <c r="A345" s="14"/>
      <c r="B345" s="249"/>
      <c r="C345" s="250"/>
      <c r="D345" s="232" t="s">
        <v>145</v>
      </c>
      <c r="E345" s="251" t="s">
        <v>1</v>
      </c>
      <c r="F345" s="252" t="s">
        <v>526</v>
      </c>
      <c r="G345" s="250"/>
      <c r="H345" s="253">
        <v>1132.0999999999999</v>
      </c>
      <c r="I345" s="254"/>
      <c r="J345" s="250"/>
      <c r="K345" s="250"/>
      <c r="L345" s="255"/>
      <c r="M345" s="256"/>
      <c r="N345" s="257"/>
      <c r="O345" s="257"/>
      <c r="P345" s="257"/>
      <c r="Q345" s="257"/>
      <c r="R345" s="257"/>
      <c r="S345" s="257"/>
      <c r="T345" s="258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9" t="s">
        <v>145</v>
      </c>
      <c r="AU345" s="259" t="s">
        <v>84</v>
      </c>
      <c r="AV345" s="14" t="s">
        <v>84</v>
      </c>
      <c r="AW345" s="14" t="s">
        <v>31</v>
      </c>
      <c r="AX345" s="14" t="s">
        <v>82</v>
      </c>
      <c r="AY345" s="259" t="s">
        <v>132</v>
      </c>
    </row>
    <row r="346" s="2" customFormat="1" ht="16.5" customHeight="1">
      <c r="A346" s="39"/>
      <c r="B346" s="40"/>
      <c r="C346" s="275" t="s">
        <v>527</v>
      </c>
      <c r="D346" s="275" t="s">
        <v>374</v>
      </c>
      <c r="E346" s="276" t="s">
        <v>528</v>
      </c>
      <c r="F346" s="277" t="s">
        <v>529</v>
      </c>
      <c r="G346" s="278" t="s">
        <v>171</v>
      </c>
      <c r="H346" s="279">
        <v>752.745</v>
      </c>
      <c r="I346" s="280"/>
      <c r="J346" s="281">
        <f>ROUND(I346*H346,2)</f>
        <v>0</v>
      </c>
      <c r="K346" s="277" t="s">
        <v>139</v>
      </c>
      <c r="L346" s="282"/>
      <c r="M346" s="283" t="s">
        <v>1</v>
      </c>
      <c r="N346" s="284" t="s">
        <v>39</v>
      </c>
      <c r="O346" s="92"/>
      <c r="P346" s="228">
        <f>O346*H346</f>
        <v>0</v>
      </c>
      <c r="Q346" s="228">
        <v>0.080000000000000002</v>
      </c>
      <c r="R346" s="228">
        <f>Q346*H346</f>
        <v>60.2196</v>
      </c>
      <c r="S346" s="228">
        <v>0</v>
      </c>
      <c r="T346" s="229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30" t="s">
        <v>270</v>
      </c>
      <c r="AT346" s="230" t="s">
        <v>374</v>
      </c>
      <c r="AU346" s="230" t="s">
        <v>84</v>
      </c>
      <c r="AY346" s="18" t="s">
        <v>132</v>
      </c>
      <c r="BE346" s="231">
        <f>IF(N346="základní",J346,0)</f>
        <v>0</v>
      </c>
      <c r="BF346" s="231">
        <f>IF(N346="snížená",J346,0)</f>
        <v>0</v>
      </c>
      <c r="BG346" s="231">
        <f>IF(N346="zákl. přenesená",J346,0)</f>
        <v>0</v>
      </c>
      <c r="BH346" s="231">
        <f>IF(N346="sníž. přenesená",J346,0)</f>
        <v>0</v>
      </c>
      <c r="BI346" s="231">
        <f>IF(N346="nulová",J346,0)</f>
        <v>0</v>
      </c>
      <c r="BJ346" s="18" t="s">
        <v>82</v>
      </c>
      <c r="BK346" s="231">
        <f>ROUND(I346*H346,2)</f>
        <v>0</v>
      </c>
      <c r="BL346" s="18" t="s">
        <v>227</v>
      </c>
      <c r="BM346" s="230" t="s">
        <v>530</v>
      </c>
    </row>
    <row r="347" s="2" customFormat="1">
      <c r="A347" s="39"/>
      <c r="B347" s="40"/>
      <c r="C347" s="41"/>
      <c r="D347" s="232" t="s">
        <v>142</v>
      </c>
      <c r="E347" s="41"/>
      <c r="F347" s="233" t="s">
        <v>529</v>
      </c>
      <c r="G347" s="41"/>
      <c r="H347" s="41"/>
      <c r="I347" s="234"/>
      <c r="J347" s="41"/>
      <c r="K347" s="41"/>
      <c r="L347" s="45"/>
      <c r="M347" s="235"/>
      <c r="N347" s="236"/>
      <c r="O347" s="92"/>
      <c r="P347" s="92"/>
      <c r="Q347" s="92"/>
      <c r="R347" s="92"/>
      <c r="S347" s="92"/>
      <c r="T347" s="93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T347" s="18" t="s">
        <v>142</v>
      </c>
      <c r="AU347" s="18" t="s">
        <v>84</v>
      </c>
    </row>
    <row r="348" s="13" customFormat="1">
      <c r="A348" s="13"/>
      <c r="B348" s="239"/>
      <c r="C348" s="240"/>
      <c r="D348" s="232" t="s">
        <v>145</v>
      </c>
      <c r="E348" s="241" t="s">
        <v>1</v>
      </c>
      <c r="F348" s="242" t="s">
        <v>231</v>
      </c>
      <c r="G348" s="240"/>
      <c r="H348" s="241" t="s">
        <v>1</v>
      </c>
      <c r="I348" s="243"/>
      <c r="J348" s="240"/>
      <c r="K348" s="240"/>
      <c r="L348" s="244"/>
      <c r="M348" s="245"/>
      <c r="N348" s="246"/>
      <c r="O348" s="246"/>
      <c r="P348" s="246"/>
      <c r="Q348" s="246"/>
      <c r="R348" s="246"/>
      <c r="S348" s="246"/>
      <c r="T348" s="247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48" t="s">
        <v>145</v>
      </c>
      <c r="AU348" s="248" t="s">
        <v>84</v>
      </c>
      <c r="AV348" s="13" t="s">
        <v>82</v>
      </c>
      <c r="AW348" s="13" t="s">
        <v>31</v>
      </c>
      <c r="AX348" s="13" t="s">
        <v>74</v>
      </c>
      <c r="AY348" s="248" t="s">
        <v>132</v>
      </c>
    </row>
    <row r="349" s="14" customFormat="1">
      <c r="A349" s="14"/>
      <c r="B349" s="249"/>
      <c r="C349" s="250"/>
      <c r="D349" s="232" t="s">
        <v>145</v>
      </c>
      <c r="E349" s="251" t="s">
        <v>197</v>
      </c>
      <c r="F349" s="252" t="s">
        <v>198</v>
      </c>
      <c r="G349" s="250"/>
      <c r="H349" s="253">
        <v>716.89999999999998</v>
      </c>
      <c r="I349" s="254"/>
      <c r="J349" s="250"/>
      <c r="K349" s="250"/>
      <c r="L349" s="255"/>
      <c r="M349" s="256"/>
      <c r="N349" s="257"/>
      <c r="O349" s="257"/>
      <c r="P349" s="257"/>
      <c r="Q349" s="257"/>
      <c r="R349" s="257"/>
      <c r="S349" s="257"/>
      <c r="T349" s="258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9" t="s">
        <v>145</v>
      </c>
      <c r="AU349" s="259" t="s">
        <v>84</v>
      </c>
      <c r="AV349" s="14" t="s">
        <v>84</v>
      </c>
      <c r="AW349" s="14" t="s">
        <v>31</v>
      </c>
      <c r="AX349" s="14" t="s">
        <v>82</v>
      </c>
      <c r="AY349" s="259" t="s">
        <v>132</v>
      </c>
    </row>
    <row r="350" s="14" customFormat="1">
      <c r="A350" s="14"/>
      <c r="B350" s="249"/>
      <c r="C350" s="250"/>
      <c r="D350" s="232" t="s">
        <v>145</v>
      </c>
      <c r="E350" s="250"/>
      <c r="F350" s="252" t="s">
        <v>531</v>
      </c>
      <c r="G350" s="250"/>
      <c r="H350" s="253">
        <v>752.745</v>
      </c>
      <c r="I350" s="254"/>
      <c r="J350" s="250"/>
      <c r="K350" s="250"/>
      <c r="L350" s="255"/>
      <c r="M350" s="256"/>
      <c r="N350" s="257"/>
      <c r="O350" s="257"/>
      <c r="P350" s="257"/>
      <c r="Q350" s="257"/>
      <c r="R350" s="257"/>
      <c r="S350" s="257"/>
      <c r="T350" s="258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9" t="s">
        <v>145</v>
      </c>
      <c r="AU350" s="259" t="s">
        <v>84</v>
      </c>
      <c r="AV350" s="14" t="s">
        <v>84</v>
      </c>
      <c r="AW350" s="14" t="s">
        <v>4</v>
      </c>
      <c r="AX350" s="14" t="s">
        <v>82</v>
      </c>
      <c r="AY350" s="259" t="s">
        <v>132</v>
      </c>
    </row>
    <row r="351" s="2" customFormat="1" ht="24.15" customHeight="1">
      <c r="A351" s="39"/>
      <c r="B351" s="40"/>
      <c r="C351" s="275" t="s">
        <v>532</v>
      </c>
      <c r="D351" s="275" t="s">
        <v>374</v>
      </c>
      <c r="E351" s="276" t="s">
        <v>533</v>
      </c>
      <c r="F351" s="277" t="s">
        <v>534</v>
      </c>
      <c r="G351" s="278" t="s">
        <v>171</v>
      </c>
      <c r="H351" s="279">
        <v>395.00999999999999</v>
      </c>
      <c r="I351" s="280"/>
      <c r="J351" s="281">
        <f>ROUND(I351*H351,2)</f>
        <v>0</v>
      </c>
      <c r="K351" s="277" t="s">
        <v>139</v>
      </c>
      <c r="L351" s="282"/>
      <c r="M351" s="283" t="s">
        <v>1</v>
      </c>
      <c r="N351" s="284" t="s">
        <v>39</v>
      </c>
      <c r="O351" s="92"/>
      <c r="P351" s="228">
        <f>O351*H351</f>
        <v>0</v>
      </c>
      <c r="Q351" s="228">
        <v>0.048300000000000003</v>
      </c>
      <c r="R351" s="228">
        <f>Q351*H351</f>
        <v>19.078983000000001</v>
      </c>
      <c r="S351" s="228">
        <v>0</v>
      </c>
      <c r="T351" s="229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30" t="s">
        <v>270</v>
      </c>
      <c r="AT351" s="230" t="s">
        <v>374</v>
      </c>
      <c r="AU351" s="230" t="s">
        <v>84</v>
      </c>
      <c r="AY351" s="18" t="s">
        <v>132</v>
      </c>
      <c r="BE351" s="231">
        <f>IF(N351="základní",J351,0)</f>
        <v>0</v>
      </c>
      <c r="BF351" s="231">
        <f>IF(N351="snížená",J351,0)</f>
        <v>0</v>
      </c>
      <c r="BG351" s="231">
        <f>IF(N351="zákl. přenesená",J351,0)</f>
        <v>0</v>
      </c>
      <c r="BH351" s="231">
        <f>IF(N351="sníž. přenesená",J351,0)</f>
        <v>0</v>
      </c>
      <c r="BI351" s="231">
        <f>IF(N351="nulová",J351,0)</f>
        <v>0</v>
      </c>
      <c r="BJ351" s="18" t="s">
        <v>82</v>
      </c>
      <c r="BK351" s="231">
        <f>ROUND(I351*H351,2)</f>
        <v>0</v>
      </c>
      <c r="BL351" s="18" t="s">
        <v>227</v>
      </c>
      <c r="BM351" s="230" t="s">
        <v>535</v>
      </c>
    </row>
    <row r="352" s="2" customFormat="1">
      <c r="A352" s="39"/>
      <c r="B352" s="40"/>
      <c r="C352" s="41"/>
      <c r="D352" s="232" t="s">
        <v>142</v>
      </c>
      <c r="E352" s="41"/>
      <c r="F352" s="233" t="s">
        <v>534</v>
      </c>
      <c r="G352" s="41"/>
      <c r="H352" s="41"/>
      <c r="I352" s="234"/>
      <c r="J352" s="41"/>
      <c r="K352" s="41"/>
      <c r="L352" s="45"/>
      <c r="M352" s="235"/>
      <c r="N352" s="236"/>
      <c r="O352" s="92"/>
      <c r="P352" s="92"/>
      <c r="Q352" s="92"/>
      <c r="R352" s="92"/>
      <c r="S352" s="92"/>
      <c r="T352" s="93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T352" s="18" t="s">
        <v>142</v>
      </c>
      <c r="AU352" s="18" t="s">
        <v>84</v>
      </c>
    </row>
    <row r="353" s="13" customFormat="1">
      <c r="A353" s="13"/>
      <c r="B353" s="239"/>
      <c r="C353" s="240"/>
      <c r="D353" s="232" t="s">
        <v>145</v>
      </c>
      <c r="E353" s="241" t="s">
        <v>1</v>
      </c>
      <c r="F353" s="242" t="s">
        <v>231</v>
      </c>
      <c r="G353" s="240"/>
      <c r="H353" s="241" t="s">
        <v>1</v>
      </c>
      <c r="I353" s="243"/>
      <c r="J353" s="240"/>
      <c r="K353" s="240"/>
      <c r="L353" s="244"/>
      <c r="M353" s="245"/>
      <c r="N353" s="246"/>
      <c r="O353" s="246"/>
      <c r="P353" s="246"/>
      <c r="Q353" s="246"/>
      <c r="R353" s="246"/>
      <c r="S353" s="246"/>
      <c r="T353" s="247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48" t="s">
        <v>145</v>
      </c>
      <c r="AU353" s="248" t="s">
        <v>84</v>
      </c>
      <c r="AV353" s="13" t="s">
        <v>82</v>
      </c>
      <c r="AW353" s="13" t="s">
        <v>31</v>
      </c>
      <c r="AX353" s="13" t="s">
        <v>74</v>
      </c>
      <c r="AY353" s="248" t="s">
        <v>132</v>
      </c>
    </row>
    <row r="354" s="14" customFormat="1">
      <c r="A354" s="14"/>
      <c r="B354" s="249"/>
      <c r="C354" s="250"/>
      <c r="D354" s="232" t="s">
        <v>145</v>
      </c>
      <c r="E354" s="251" t="s">
        <v>193</v>
      </c>
      <c r="F354" s="252" t="s">
        <v>194</v>
      </c>
      <c r="G354" s="250"/>
      <c r="H354" s="253">
        <v>376.19999999999999</v>
      </c>
      <c r="I354" s="254"/>
      <c r="J354" s="250"/>
      <c r="K354" s="250"/>
      <c r="L354" s="255"/>
      <c r="M354" s="256"/>
      <c r="N354" s="257"/>
      <c r="O354" s="257"/>
      <c r="P354" s="257"/>
      <c r="Q354" s="257"/>
      <c r="R354" s="257"/>
      <c r="S354" s="257"/>
      <c r="T354" s="258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9" t="s">
        <v>145</v>
      </c>
      <c r="AU354" s="259" t="s">
        <v>84</v>
      </c>
      <c r="AV354" s="14" t="s">
        <v>84</v>
      </c>
      <c r="AW354" s="14" t="s">
        <v>31</v>
      </c>
      <c r="AX354" s="14" t="s">
        <v>82</v>
      </c>
      <c r="AY354" s="259" t="s">
        <v>132</v>
      </c>
    </row>
    <row r="355" s="14" customFormat="1">
      <c r="A355" s="14"/>
      <c r="B355" s="249"/>
      <c r="C355" s="250"/>
      <c r="D355" s="232" t="s">
        <v>145</v>
      </c>
      <c r="E355" s="250"/>
      <c r="F355" s="252" t="s">
        <v>536</v>
      </c>
      <c r="G355" s="250"/>
      <c r="H355" s="253">
        <v>395.00999999999999</v>
      </c>
      <c r="I355" s="254"/>
      <c r="J355" s="250"/>
      <c r="K355" s="250"/>
      <c r="L355" s="255"/>
      <c r="M355" s="256"/>
      <c r="N355" s="257"/>
      <c r="O355" s="257"/>
      <c r="P355" s="257"/>
      <c r="Q355" s="257"/>
      <c r="R355" s="257"/>
      <c r="S355" s="257"/>
      <c r="T355" s="258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9" t="s">
        <v>145</v>
      </c>
      <c r="AU355" s="259" t="s">
        <v>84</v>
      </c>
      <c r="AV355" s="14" t="s">
        <v>84</v>
      </c>
      <c r="AW355" s="14" t="s">
        <v>4</v>
      </c>
      <c r="AX355" s="14" t="s">
        <v>82</v>
      </c>
      <c r="AY355" s="259" t="s">
        <v>132</v>
      </c>
    </row>
    <row r="356" s="2" customFormat="1" ht="24.15" customHeight="1">
      <c r="A356" s="39"/>
      <c r="B356" s="40"/>
      <c r="C356" s="275" t="s">
        <v>537</v>
      </c>
      <c r="D356" s="275" t="s">
        <v>374</v>
      </c>
      <c r="E356" s="276" t="s">
        <v>538</v>
      </c>
      <c r="F356" s="277" t="s">
        <v>539</v>
      </c>
      <c r="G356" s="278" t="s">
        <v>171</v>
      </c>
      <c r="H356" s="279">
        <v>234</v>
      </c>
      <c r="I356" s="280"/>
      <c r="J356" s="281">
        <f>ROUND(I356*H356,2)</f>
        <v>0</v>
      </c>
      <c r="K356" s="277" t="s">
        <v>139</v>
      </c>
      <c r="L356" s="282"/>
      <c r="M356" s="283" t="s">
        <v>1</v>
      </c>
      <c r="N356" s="284" t="s">
        <v>39</v>
      </c>
      <c r="O356" s="92"/>
      <c r="P356" s="228">
        <f>O356*H356</f>
        <v>0</v>
      </c>
      <c r="Q356" s="228">
        <v>0.065670000000000006</v>
      </c>
      <c r="R356" s="228">
        <f>Q356*H356</f>
        <v>15.366780000000002</v>
      </c>
      <c r="S356" s="228">
        <v>0</v>
      </c>
      <c r="T356" s="229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30" t="s">
        <v>270</v>
      </c>
      <c r="AT356" s="230" t="s">
        <v>374</v>
      </c>
      <c r="AU356" s="230" t="s">
        <v>84</v>
      </c>
      <c r="AY356" s="18" t="s">
        <v>132</v>
      </c>
      <c r="BE356" s="231">
        <f>IF(N356="základní",J356,0)</f>
        <v>0</v>
      </c>
      <c r="BF356" s="231">
        <f>IF(N356="snížená",J356,0)</f>
        <v>0</v>
      </c>
      <c r="BG356" s="231">
        <f>IF(N356="zákl. přenesená",J356,0)</f>
        <v>0</v>
      </c>
      <c r="BH356" s="231">
        <f>IF(N356="sníž. přenesená",J356,0)</f>
        <v>0</v>
      </c>
      <c r="BI356" s="231">
        <f>IF(N356="nulová",J356,0)</f>
        <v>0</v>
      </c>
      <c r="BJ356" s="18" t="s">
        <v>82</v>
      </c>
      <c r="BK356" s="231">
        <f>ROUND(I356*H356,2)</f>
        <v>0</v>
      </c>
      <c r="BL356" s="18" t="s">
        <v>227</v>
      </c>
      <c r="BM356" s="230" t="s">
        <v>540</v>
      </c>
    </row>
    <row r="357" s="2" customFormat="1">
      <c r="A357" s="39"/>
      <c r="B357" s="40"/>
      <c r="C357" s="41"/>
      <c r="D357" s="232" t="s">
        <v>142</v>
      </c>
      <c r="E357" s="41"/>
      <c r="F357" s="233" t="s">
        <v>539</v>
      </c>
      <c r="G357" s="41"/>
      <c r="H357" s="41"/>
      <c r="I357" s="234"/>
      <c r="J357" s="41"/>
      <c r="K357" s="41"/>
      <c r="L357" s="45"/>
      <c r="M357" s="235"/>
      <c r="N357" s="236"/>
      <c r="O357" s="92"/>
      <c r="P357" s="92"/>
      <c r="Q357" s="92"/>
      <c r="R357" s="92"/>
      <c r="S357" s="92"/>
      <c r="T357" s="93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T357" s="18" t="s">
        <v>142</v>
      </c>
      <c r="AU357" s="18" t="s">
        <v>84</v>
      </c>
    </row>
    <row r="358" s="13" customFormat="1">
      <c r="A358" s="13"/>
      <c r="B358" s="239"/>
      <c r="C358" s="240"/>
      <c r="D358" s="232" t="s">
        <v>145</v>
      </c>
      <c r="E358" s="241" t="s">
        <v>1</v>
      </c>
      <c r="F358" s="242" t="s">
        <v>231</v>
      </c>
      <c r="G358" s="240"/>
      <c r="H358" s="241" t="s">
        <v>1</v>
      </c>
      <c r="I358" s="243"/>
      <c r="J358" s="240"/>
      <c r="K358" s="240"/>
      <c r="L358" s="244"/>
      <c r="M358" s="245"/>
      <c r="N358" s="246"/>
      <c r="O358" s="246"/>
      <c r="P358" s="246"/>
      <c r="Q358" s="246"/>
      <c r="R358" s="246"/>
      <c r="S358" s="246"/>
      <c r="T358" s="247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48" t="s">
        <v>145</v>
      </c>
      <c r="AU358" s="248" t="s">
        <v>84</v>
      </c>
      <c r="AV358" s="13" t="s">
        <v>82</v>
      </c>
      <c r="AW358" s="13" t="s">
        <v>31</v>
      </c>
      <c r="AX358" s="13" t="s">
        <v>74</v>
      </c>
      <c r="AY358" s="248" t="s">
        <v>132</v>
      </c>
    </row>
    <row r="359" s="14" customFormat="1">
      <c r="A359" s="14"/>
      <c r="B359" s="249"/>
      <c r="C359" s="250"/>
      <c r="D359" s="232" t="s">
        <v>145</v>
      </c>
      <c r="E359" s="251" t="s">
        <v>1</v>
      </c>
      <c r="F359" s="252" t="s">
        <v>541</v>
      </c>
      <c r="G359" s="250"/>
      <c r="H359" s="253">
        <v>19</v>
      </c>
      <c r="I359" s="254"/>
      <c r="J359" s="250"/>
      <c r="K359" s="250"/>
      <c r="L359" s="255"/>
      <c r="M359" s="256"/>
      <c r="N359" s="257"/>
      <c r="O359" s="257"/>
      <c r="P359" s="257"/>
      <c r="Q359" s="257"/>
      <c r="R359" s="257"/>
      <c r="S359" s="257"/>
      <c r="T359" s="258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9" t="s">
        <v>145</v>
      </c>
      <c r="AU359" s="259" t="s">
        <v>84</v>
      </c>
      <c r="AV359" s="14" t="s">
        <v>84</v>
      </c>
      <c r="AW359" s="14" t="s">
        <v>31</v>
      </c>
      <c r="AX359" s="14" t="s">
        <v>74</v>
      </c>
      <c r="AY359" s="259" t="s">
        <v>132</v>
      </c>
    </row>
    <row r="360" s="14" customFormat="1">
      <c r="A360" s="14"/>
      <c r="B360" s="249"/>
      <c r="C360" s="250"/>
      <c r="D360" s="232" t="s">
        <v>145</v>
      </c>
      <c r="E360" s="251" t="s">
        <v>1</v>
      </c>
      <c r="F360" s="252" t="s">
        <v>542</v>
      </c>
      <c r="G360" s="250"/>
      <c r="H360" s="253">
        <v>20</v>
      </c>
      <c r="I360" s="254"/>
      <c r="J360" s="250"/>
      <c r="K360" s="250"/>
      <c r="L360" s="255"/>
      <c r="M360" s="256"/>
      <c r="N360" s="257"/>
      <c r="O360" s="257"/>
      <c r="P360" s="257"/>
      <c r="Q360" s="257"/>
      <c r="R360" s="257"/>
      <c r="S360" s="257"/>
      <c r="T360" s="258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9" t="s">
        <v>145</v>
      </c>
      <c r="AU360" s="259" t="s">
        <v>84</v>
      </c>
      <c r="AV360" s="14" t="s">
        <v>84</v>
      </c>
      <c r="AW360" s="14" t="s">
        <v>31</v>
      </c>
      <c r="AX360" s="14" t="s">
        <v>74</v>
      </c>
      <c r="AY360" s="259" t="s">
        <v>132</v>
      </c>
    </row>
    <row r="361" s="15" customFormat="1">
      <c r="A361" s="15"/>
      <c r="B361" s="264"/>
      <c r="C361" s="265"/>
      <c r="D361" s="232" t="s">
        <v>145</v>
      </c>
      <c r="E361" s="266" t="s">
        <v>195</v>
      </c>
      <c r="F361" s="267" t="s">
        <v>251</v>
      </c>
      <c r="G361" s="265"/>
      <c r="H361" s="268">
        <v>39</v>
      </c>
      <c r="I361" s="269"/>
      <c r="J361" s="265"/>
      <c r="K361" s="265"/>
      <c r="L361" s="270"/>
      <c r="M361" s="271"/>
      <c r="N361" s="272"/>
      <c r="O361" s="272"/>
      <c r="P361" s="272"/>
      <c r="Q361" s="272"/>
      <c r="R361" s="272"/>
      <c r="S361" s="272"/>
      <c r="T361" s="273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T361" s="274" t="s">
        <v>145</v>
      </c>
      <c r="AU361" s="274" t="s">
        <v>84</v>
      </c>
      <c r="AV361" s="15" t="s">
        <v>227</v>
      </c>
      <c r="AW361" s="15" t="s">
        <v>31</v>
      </c>
      <c r="AX361" s="15" t="s">
        <v>82</v>
      </c>
      <c r="AY361" s="274" t="s">
        <v>132</v>
      </c>
    </row>
    <row r="362" s="14" customFormat="1">
      <c r="A362" s="14"/>
      <c r="B362" s="249"/>
      <c r="C362" s="250"/>
      <c r="D362" s="232" t="s">
        <v>145</v>
      </c>
      <c r="E362" s="250"/>
      <c r="F362" s="252" t="s">
        <v>543</v>
      </c>
      <c r="G362" s="250"/>
      <c r="H362" s="253">
        <v>234</v>
      </c>
      <c r="I362" s="254"/>
      <c r="J362" s="250"/>
      <c r="K362" s="250"/>
      <c r="L362" s="255"/>
      <c r="M362" s="256"/>
      <c r="N362" s="257"/>
      <c r="O362" s="257"/>
      <c r="P362" s="257"/>
      <c r="Q362" s="257"/>
      <c r="R362" s="257"/>
      <c r="S362" s="257"/>
      <c r="T362" s="258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9" t="s">
        <v>145</v>
      </c>
      <c r="AU362" s="259" t="s">
        <v>84</v>
      </c>
      <c r="AV362" s="14" t="s">
        <v>84</v>
      </c>
      <c r="AW362" s="14" t="s">
        <v>4</v>
      </c>
      <c r="AX362" s="14" t="s">
        <v>82</v>
      </c>
      <c r="AY362" s="259" t="s">
        <v>132</v>
      </c>
    </row>
    <row r="363" s="2" customFormat="1" ht="24.15" customHeight="1">
      <c r="A363" s="39"/>
      <c r="B363" s="40"/>
      <c r="C363" s="219" t="s">
        <v>544</v>
      </c>
      <c r="D363" s="219" t="s">
        <v>135</v>
      </c>
      <c r="E363" s="220" t="s">
        <v>545</v>
      </c>
      <c r="F363" s="221" t="s">
        <v>546</v>
      </c>
      <c r="G363" s="222" t="s">
        <v>160</v>
      </c>
      <c r="H363" s="223">
        <v>4556.415</v>
      </c>
      <c r="I363" s="224"/>
      <c r="J363" s="225">
        <f>ROUND(I363*H363,2)</f>
        <v>0</v>
      </c>
      <c r="K363" s="221" t="s">
        <v>139</v>
      </c>
      <c r="L363" s="45"/>
      <c r="M363" s="226" t="s">
        <v>1</v>
      </c>
      <c r="N363" s="227" t="s">
        <v>39</v>
      </c>
      <c r="O363" s="92"/>
      <c r="P363" s="228">
        <f>O363*H363</f>
        <v>0</v>
      </c>
      <c r="Q363" s="228">
        <v>0.00046999999999999999</v>
      </c>
      <c r="R363" s="228">
        <f>Q363*H363</f>
        <v>2.1415150499999998</v>
      </c>
      <c r="S363" s="228">
        <v>0</v>
      </c>
      <c r="T363" s="229">
        <f>S363*H363</f>
        <v>0</v>
      </c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R363" s="230" t="s">
        <v>227</v>
      </c>
      <c r="AT363" s="230" t="s">
        <v>135</v>
      </c>
      <c r="AU363" s="230" t="s">
        <v>84</v>
      </c>
      <c r="AY363" s="18" t="s">
        <v>132</v>
      </c>
      <c r="BE363" s="231">
        <f>IF(N363="základní",J363,0)</f>
        <v>0</v>
      </c>
      <c r="BF363" s="231">
        <f>IF(N363="snížená",J363,0)</f>
        <v>0</v>
      </c>
      <c r="BG363" s="231">
        <f>IF(N363="zákl. přenesená",J363,0)</f>
        <v>0</v>
      </c>
      <c r="BH363" s="231">
        <f>IF(N363="sníž. přenesená",J363,0)</f>
        <v>0</v>
      </c>
      <c r="BI363" s="231">
        <f>IF(N363="nulová",J363,0)</f>
        <v>0</v>
      </c>
      <c r="BJ363" s="18" t="s">
        <v>82</v>
      </c>
      <c r="BK363" s="231">
        <f>ROUND(I363*H363,2)</f>
        <v>0</v>
      </c>
      <c r="BL363" s="18" t="s">
        <v>227</v>
      </c>
      <c r="BM363" s="230" t="s">
        <v>547</v>
      </c>
    </row>
    <row r="364" s="2" customFormat="1">
      <c r="A364" s="39"/>
      <c r="B364" s="40"/>
      <c r="C364" s="41"/>
      <c r="D364" s="232" t="s">
        <v>142</v>
      </c>
      <c r="E364" s="41"/>
      <c r="F364" s="233" t="s">
        <v>548</v>
      </c>
      <c r="G364" s="41"/>
      <c r="H364" s="41"/>
      <c r="I364" s="234"/>
      <c r="J364" s="41"/>
      <c r="K364" s="41"/>
      <c r="L364" s="45"/>
      <c r="M364" s="235"/>
      <c r="N364" s="236"/>
      <c r="O364" s="92"/>
      <c r="P364" s="92"/>
      <c r="Q364" s="92"/>
      <c r="R364" s="92"/>
      <c r="S364" s="92"/>
      <c r="T364" s="93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T364" s="18" t="s">
        <v>142</v>
      </c>
      <c r="AU364" s="18" t="s">
        <v>84</v>
      </c>
    </row>
    <row r="365" s="2" customFormat="1">
      <c r="A365" s="39"/>
      <c r="B365" s="40"/>
      <c r="C365" s="41"/>
      <c r="D365" s="237" t="s">
        <v>143</v>
      </c>
      <c r="E365" s="41"/>
      <c r="F365" s="238" t="s">
        <v>549</v>
      </c>
      <c r="G365" s="41"/>
      <c r="H365" s="41"/>
      <c r="I365" s="234"/>
      <c r="J365" s="41"/>
      <c r="K365" s="41"/>
      <c r="L365" s="45"/>
      <c r="M365" s="235"/>
      <c r="N365" s="236"/>
      <c r="O365" s="92"/>
      <c r="P365" s="92"/>
      <c r="Q365" s="92"/>
      <c r="R365" s="92"/>
      <c r="S365" s="92"/>
      <c r="T365" s="93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T365" s="18" t="s">
        <v>143</v>
      </c>
      <c r="AU365" s="18" t="s">
        <v>84</v>
      </c>
    </row>
    <row r="366" s="14" customFormat="1">
      <c r="A366" s="14"/>
      <c r="B366" s="249"/>
      <c r="C366" s="250"/>
      <c r="D366" s="232" t="s">
        <v>145</v>
      </c>
      <c r="E366" s="251" t="s">
        <v>1</v>
      </c>
      <c r="F366" s="252" t="s">
        <v>550</v>
      </c>
      <c r="G366" s="250"/>
      <c r="H366" s="253">
        <v>3962.0999999999999</v>
      </c>
      <c r="I366" s="254"/>
      <c r="J366" s="250"/>
      <c r="K366" s="250"/>
      <c r="L366" s="255"/>
      <c r="M366" s="256"/>
      <c r="N366" s="257"/>
      <c r="O366" s="257"/>
      <c r="P366" s="257"/>
      <c r="Q366" s="257"/>
      <c r="R366" s="257"/>
      <c r="S366" s="257"/>
      <c r="T366" s="258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9" t="s">
        <v>145</v>
      </c>
      <c r="AU366" s="259" t="s">
        <v>84</v>
      </c>
      <c r="AV366" s="14" t="s">
        <v>84</v>
      </c>
      <c r="AW366" s="14" t="s">
        <v>31</v>
      </c>
      <c r="AX366" s="14" t="s">
        <v>82</v>
      </c>
      <c r="AY366" s="259" t="s">
        <v>132</v>
      </c>
    </row>
    <row r="367" s="14" customFormat="1">
      <c r="A367" s="14"/>
      <c r="B367" s="249"/>
      <c r="C367" s="250"/>
      <c r="D367" s="232" t="s">
        <v>145</v>
      </c>
      <c r="E367" s="250"/>
      <c r="F367" s="252" t="s">
        <v>551</v>
      </c>
      <c r="G367" s="250"/>
      <c r="H367" s="253">
        <v>4556.415</v>
      </c>
      <c r="I367" s="254"/>
      <c r="J367" s="250"/>
      <c r="K367" s="250"/>
      <c r="L367" s="255"/>
      <c r="M367" s="256"/>
      <c r="N367" s="257"/>
      <c r="O367" s="257"/>
      <c r="P367" s="257"/>
      <c r="Q367" s="257"/>
      <c r="R367" s="257"/>
      <c r="S367" s="257"/>
      <c r="T367" s="258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9" t="s">
        <v>145</v>
      </c>
      <c r="AU367" s="259" t="s">
        <v>84</v>
      </c>
      <c r="AV367" s="14" t="s">
        <v>84</v>
      </c>
      <c r="AW367" s="14" t="s">
        <v>4</v>
      </c>
      <c r="AX367" s="14" t="s">
        <v>82</v>
      </c>
      <c r="AY367" s="259" t="s">
        <v>132</v>
      </c>
    </row>
    <row r="368" s="2" customFormat="1" ht="33" customHeight="1">
      <c r="A368" s="39"/>
      <c r="B368" s="40"/>
      <c r="C368" s="219" t="s">
        <v>552</v>
      </c>
      <c r="D368" s="219" t="s">
        <v>135</v>
      </c>
      <c r="E368" s="220" t="s">
        <v>553</v>
      </c>
      <c r="F368" s="221" t="s">
        <v>554</v>
      </c>
      <c r="G368" s="222" t="s">
        <v>171</v>
      </c>
      <c r="H368" s="223">
        <v>839.20000000000005</v>
      </c>
      <c r="I368" s="224"/>
      <c r="J368" s="225">
        <f>ROUND(I368*H368,2)</f>
        <v>0</v>
      </c>
      <c r="K368" s="221" t="s">
        <v>139</v>
      </c>
      <c r="L368" s="45"/>
      <c r="M368" s="226" t="s">
        <v>1</v>
      </c>
      <c r="N368" s="227" t="s">
        <v>39</v>
      </c>
      <c r="O368" s="92"/>
      <c r="P368" s="228">
        <f>O368*H368</f>
        <v>0</v>
      </c>
      <c r="Q368" s="228">
        <v>0.00060999999999999997</v>
      </c>
      <c r="R368" s="228">
        <f>Q368*H368</f>
        <v>0.51191200000000003</v>
      </c>
      <c r="S368" s="228">
        <v>0</v>
      </c>
      <c r="T368" s="229">
        <f>S368*H368</f>
        <v>0</v>
      </c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R368" s="230" t="s">
        <v>227</v>
      </c>
      <c r="AT368" s="230" t="s">
        <v>135</v>
      </c>
      <c r="AU368" s="230" t="s">
        <v>84</v>
      </c>
      <c r="AY368" s="18" t="s">
        <v>132</v>
      </c>
      <c r="BE368" s="231">
        <f>IF(N368="základní",J368,0)</f>
        <v>0</v>
      </c>
      <c r="BF368" s="231">
        <f>IF(N368="snížená",J368,0)</f>
        <v>0</v>
      </c>
      <c r="BG368" s="231">
        <f>IF(N368="zákl. přenesená",J368,0)</f>
        <v>0</v>
      </c>
      <c r="BH368" s="231">
        <f>IF(N368="sníž. přenesená",J368,0)</f>
        <v>0</v>
      </c>
      <c r="BI368" s="231">
        <f>IF(N368="nulová",J368,0)</f>
        <v>0</v>
      </c>
      <c r="BJ368" s="18" t="s">
        <v>82</v>
      </c>
      <c r="BK368" s="231">
        <f>ROUND(I368*H368,2)</f>
        <v>0</v>
      </c>
      <c r="BL368" s="18" t="s">
        <v>227</v>
      </c>
      <c r="BM368" s="230" t="s">
        <v>555</v>
      </c>
    </row>
    <row r="369" s="2" customFormat="1">
      <c r="A369" s="39"/>
      <c r="B369" s="40"/>
      <c r="C369" s="41"/>
      <c r="D369" s="232" t="s">
        <v>142</v>
      </c>
      <c r="E369" s="41"/>
      <c r="F369" s="233" t="s">
        <v>556</v>
      </c>
      <c r="G369" s="41"/>
      <c r="H369" s="41"/>
      <c r="I369" s="234"/>
      <c r="J369" s="41"/>
      <c r="K369" s="41"/>
      <c r="L369" s="45"/>
      <c r="M369" s="235"/>
      <c r="N369" s="236"/>
      <c r="O369" s="92"/>
      <c r="P369" s="92"/>
      <c r="Q369" s="92"/>
      <c r="R369" s="92"/>
      <c r="S369" s="92"/>
      <c r="T369" s="93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T369" s="18" t="s">
        <v>142</v>
      </c>
      <c r="AU369" s="18" t="s">
        <v>84</v>
      </c>
    </row>
    <row r="370" s="2" customFormat="1">
      <c r="A370" s="39"/>
      <c r="B370" s="40"/>
      <c r="C370" s="41"/>
      <c r="D370" s="237" t="s">
        <v>143</v>
      </c>
      <c r="E370" s="41"/>
      <c r="F370" s="238" t="s">
        <v>557</v>
      </c>
      <c r="G370" s="41"/>
      <c r="H370" s="41"/>
      <c r="I370" s="234"/>
      <c r="J370" s="41"/>
      <c r="K370" s="41"/>
      <c r="L370" s="45"/>
      <c r="M370" s="235"/>
      <c r="N370" s="236"/>
      <c r="O370" s="92"/>
      <c r="P370" s="92"/>
      <c r="Q370" s="92"/>
      <c r="R370" s="92"/>
      <c r="S370" s="92"/>
      <c r="T370" s="93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T370" s="18" t="s">
        <v>143</v>
      </c>
      <c r="AU370" s="18" t="s">
        <v>84</v>
      </c>
    </row>
    <row r="371" s="13" customFormat="1">
      <c r="A371" s="13"/>
      <c r="B371" s="239"/>
      <c r="C371" s="240"/>
      <c r="D371" s="232" t="s">
        <v>145</v>
      </c>
      <c r="E371" s="241" t="s">
        <v>1</v>
      </c>
      <c r="F371" s="242" t="s">
        <v>231</v>
      </c>
      <c r="G371" s="240"/>
      <c r="H371" s="241" t="s">
        <v>1</v>
      </c>
      <c r="I371" s="243"/>
      <c r="J371" s="240"/>
      <c r="K371" s="240"/>
      <c r="L371" s="244"/>
      <c r="M371" s="245"/>
      <c r="N371" s="246"/>
      <c r="O371" s="246"/>
      <c r="P371" s="246"/>
      <c r="Q371" s="246"/>
      <c r="R371" s="246"/>
      <c r="S371" s="246"/>
      <c r="T371" s="247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48" t="s">
        <v>145</v>
      </c>
      <c r="AU371" s="248" t="s">
        <v>84</v>
      </c>
      <c r="AV371" s="13" t="s">
        <v>82</v>
      </c>
      <c r="AW371" s="13" t="s">
        <v>31</v>
      </c>
      <c r="AX371" s="13" t="s">
        <v>74</v>
      </c>
      <c r="AY371" s="248" t="s">
        <v>132</v>
      </c>
    </row>
    <row r="372" s="14" customFormat="1">
      <c r="A372" s="14"/>
      <c r="B372" s="249"/>
      <c r="C372" s="250"/>
      <c r="D372" s="232" t="s">
        <v>145</v>
      </c>
      <c r="E372" s="251" t="s">
        <v>1</v>
      </c>
      <c r="F372" s="252" t="s">
        <v>558</v>
      </c>
      <c r="G372" s="250"/>
      <c r="H372" s="253">
        <v>52.200000000000003</v>
      </c>
      <c r="I372" s="254"/>
      <c r="J372" s="250"/>
      <c r="K372" s="250"/>
      <c r="L372" s="255"/>
      <c r="M372" s="256"/>
      <c r="N372" s="257"/>
      <c r="O372" s="257"/>
      <c r="P372" s="257"/>
      <c r="Q372" s="257"/>
      <c r="R372" s="257"/>
      <c r="S372" s="257"/>
      <c r="T372" s="258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59" t="s">
        <v>145</v>
      </c>
      <c r="AU372" s="259" t="s">
        <v>84</v>
      </c>
      <c r="AV372" s="14" t="s">
        <v>84</v>
      </c>
      <c r="AW372" s="14" t="s">
        <v>31</v>
      </c>
      <c r="AX372" s="14" t="s">
        <v>74</v>
      </c>
      <c r="AY372" s="259" t="s">
        <v>132</v>
      </c>
    </row>
    <row r="373" s="14" customFormat="1">
      <c r="A373" s="14"/>
      <c r="B373" s="249"/>
      <c r="C373" s="250"/>
      <c r="D373" s="232" t="s">
        <v>145</v>
      </c>
      <c r="E373" s="251" t="s">
        <v>1</v>
      </c>
      <c r="F373" s="252" t="s">
        <v>559</v>
      </c>
      <c r="G373" s="250"/>
      <c r="H373" s="253">
        <v>660</v>
      </c>
      <c r="I373" s="254"/>
      <c r="J373" s="250"/>
      <c r="K373" s="250"/>
      <c r="L373" s="255"/>
      <c r="M373" s="256"/>
      <c r="N373" s="257"/>
      <c r="O373" s="257"/>
      <c r="P373" s="257"/>
      <c r="Q373" s="257"/>
      <c r="R373" s="257"/>
      <c r="S373" s="257"/>
      <c r="T373" s="258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9" t="s">
        <v>145</v>
      </c>
      <c r="AU373" s="259" t="s">
        <v>84</v>
      </c>
      <c r="AV373" s="14" t="s">
        <v>84</v>
      </c>
      <c r="AW373" s="14" t="s">
        <v>31</v>
      </c>
      <c r="AX373" s="14" t="s">
        <v>74</v>
      </c>
      <c r="AY373" s="259" t="s">
        <v>132</v>
      </c>
    </row>
    <row r="374" s="14" customFormat="1">
      <c r="A374" s="14"/>
      <c r="B374" s="249"/>
      <c r="C374" s="250"/>
      <c r="D374" s="232" t="s">
        <v>145</v>
      </c>
      <c r="E374" s="251" t="s">
        <v>1</v>
      </c>
      <c r="F374" s="252" t="s">
        <v>560</v>
      </c>
      <c r="G374" s="250"/>
      <c r="H374" s="253">
        <v>127</v>
      </c>
      <c r="I374" s="254"/>
      <c r="J374" s="250"/>
      <c r="K374" s="250"/>
      <c r="L374" s="255"/>
      <c r="M374" s="256"/>
      <c r="N374" s="257"/>
      <c r="O374" s="257"/>
      <c r="P374" s="257"/>
      <c r="Q374" s="257"/>
      <c r="R374" s="257"/>
      <c r="S374" s="257"/>
      <c r="T374" s="258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9" t="s">
        <v>145</v>
      </c>
      <c r="AU374" s="259" t="s">
        <v>84</v>
      </c>
      <c r="AV374" s="14" t="s">
        <v>84</v>
      </c>
      <c r="AW374" s="14" t="s">
        <v>31</v>
      </c>
      <c r="AX374" s="14" t="s">
        <v>74</v>
      </c>
      <c r="AY374" s="259" t="s">
        <v>132</v>
      </c>
    </row>
    <row r="375" s="15" customFormat="1">
      <c r="A375" s="15"/>
      <c r="B375" s="264"/>
      <c r="C375" s="265"/>
      <c r="D375" s="232" t="s">
        <v>145</v>
      </c>
      <c r="E375" s="266" t="s">
        <v>1</v>
      </c>
      <c r="F375" s="267" t="s">
        <v>251</v>
      </c>
      <c r="G375" s="265"/>
      <c r="H375" s="268">
        <v>839.20000000000005</v>
      </c>
      <c r="I375" s="269"/>
      <c r="J375" s="265"/>
      <c r="K375" s="265"/>
      <c r="L375" s="270"/>
      <c r="M375" s="271"/>
      <c r="N375" s="272"/>
      <c r="O375" s="272"/>
      <c r="P375" s="272"/>
      <c r="Q375" s="272"/>
      <c r="R375" s="272"/>
      <c r="S375" s="272"/>
      <c r="T375" s="273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T375" s="274" t="s">
        <v>145</v>
      </c>
      <c r="AU375" s="274" t="s">
        <v>84</v>
      </c>
      <c r="AV375" s="15" t="s">
        <v>227</v>
      </c>
      <c r="AW375" s="15" t="s">
        <v>31</v>
      </c>
      <c r="AX375" s="15" t="s">
        <v>82</v>
      </c>
      <c r="AY375" s="274" t="s">
        <v>132</v>
      </c>
    </row>
    <row r="376" s="2" customFormat="1" ht="24.15" customHeight="1">
      <c r="A376" s="39"/>
      <c r="B376" s="40"/>
      <c r="C376" s="219" t="s">
        <v>561</v>
      </c>
      <c r="D376" s="219" t="s">
        <v>135</v>
      </c>
      <c r="E376" s="220" t="s">
        <v>562</v>
      </c>
      <c r="F376" s="221" t="s">
        <v>563</v>
      </c>
      <c r="G376" s="222" t="s">
        <v>171</v>
      </c>
      <c r="H376" s="223">
        <v>52.200000000000003</v>
      </c>
      <c r="I376" s="224"/>
      <c r="J376" s="225">
        <f>ROUND(I376*H376,2)</f>
        <v>0</v>
      </c>
      <c r="K376" s="221" t="s">
        <v>139</v>
      </c>
      <c r="L376" s="45"/>
      <c r="M376" s="226" t="s">
        <v>1</v>
      </c>
      <c r="N376" s="227" t="s">
        <v>39</v>
      </c>
      <c r="O376" s="92"/>
      <c r="P376" s="228">
        <f>O376*H376</f>
        <v>0</v>
      </c>
      <c r="Q376" s="228">
        <v>0</v>
      </c>
      <c r="R376" s="228">
        <f>Q376*H376</f>
        <v>0</v>
      </c>
      <c r="S376" s="228">
        <v>0</v>
      </c>
      <c r="T376" s="229">
        <f>S376*H376</f>
        <v>0</v>
      </c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R376" s="230" t="s">
        <v>227</v>
      </c>
      <c r="AT376" s="230" t="s">
        <v>135</v>
      </c>
      <c r="AU376" s="230" t="s">
        <v>84</v>
      </c>
      <c r="AY376" s="18" t="s">
        <v>132</v>
      </c>
      <c r="BE376" s="231">
        <f>IF(N376="základní",J376,0)</f>
        <v>0</v>
      </c>
      <c r="BF376" s="231">
        <f>IF(N376="snížená",J376,0)</f>
        <v>0</v>
      </c>
      <c r="BG376" s="231">
        <f>IF(N376="zákl. přenesená",J376,0)</f>
        <v>0</v>
      </c>
      <c r="BH376" s="231">
        <f>IF(N376="sníž. přenesená",J376,0)</f>
        <v>0</v>
      </c>
      <c r="BI376" s="231">
        <f>IF(N376="nulová",J376,0)</f>
        <v>0</v>
      </c>
      <c r="BJ376" s="18" t="s">
        <v>82</v>
      </c>
      <c r="BK376" s="231">
        <f>ROUND(I376*H376,2)</f>
        <v>0</v>
      </c>
      <c r="BL376" s="18" t="s">
        <v>227</v>
      </c>
      <c r="BM376" s="230" t="s">
        <v>564</v>
      </c>
    </row>
    <row r="377" s="2" customFormat="1">
      <c r="A377" s="39"/>
      <c r="B377" s="40"/>
      <c r="C377" s="41"/>
      <c r="D377" s="232" t="s">
        <v>142</v>
      </c>
      <c r="E377" s="41"/>
      <c r="F377" s="233" t="s">
        <v>565</v>
      </c>
      <c r="G377" s="41"/>
      <c r="H377" s="41"/>
      <c r="I377" s="234"/>
      <c r="J377" s="41"/>
      <c r="K377" s="41"/>
      <c r="L377" s="45"/>
      <c r="M377" s="235"/>
      <c r="N377" s="236"/>
      <c r="O377" s="92"/>
      <c r="P377" s="92"/>
      <c r="Q377" s="92"/>
      <c r="R377" s="92"/>
      <c r="S377" s="92"/>
      <c r="T377" s="93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T377" s="18" t="s">
        <v>142</v>
      </c>
      <c r="AU377" s="18" t="s">
        <v>84</v>
      </c>
    </row>
    <row r="378" s="2" customFormat="1">
      <c r="A378" s="39"/>
      <c r="B378" s="40"/>
      <c r="C378" s="41"/>
      <c r="D378" s="237" t="s">
        <v>143</v>
      </c>
      <c r="E378" s="41"/>
      <c r="F378" s="238" t="s">
        <v>566</v>
      </c>
      <c r="G378" s="41"/>
      <c r="H378" s="41"/>
      <c r="I378" s="234"/>
      <c r="J378" s="41"/>
      <c r="K378" s="41"/>
      <c r="L378" s="45"/>
      <c r="M378" s="235"/>
      <c r="N378" s="236"/>
      <c r="O378" s="92"/>
      <c r="P378" s="92"/>
      <c r="Q378" s="92"/>
      <c r="R378" s="92"/>
      <c r="S378" s="92"/>
      <c r="T378" s="93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T378" s="18" t="s">
        <v>143</v>
      </c>
      <c r="AU378" s="18" t="s">
        <v>84</v>
      </c>
    </row>
    <row r="379" s="13" customFormat="1">
      <c r="A379" s="13"/>
      <c r="B379" s="239"/>
      <c r="C379" s="240"/>
      <c r="D379" s="232" t="s">
        <v>145</v>
      </c>
      <c r="E379" s="241" t="s">
        <v>1</v>
      </c>
      <c r="F379" s="242" t="s">
        <v>231</v>
      </c>
      <c r="G379" s="240"/>
      <c r="H379" s="241" t="s">
        <v>1</v>
      </c>
      <c r="I379" s="243"/>
      <c r="J379" s="240"/>
      <c r="K379" s="240"/>
      <c r="L379" s="244"/>
      <c r="M379" s="245"/>
      <c r="N379" s="246"/>
      <c r="O379" s="246"/>
      <c r="P379" s="246"/>
      <c r="Q379" s="246"/>
      <c r="R379" s="246"/>
      <c r="S379" s="246"/>
      <c r="T379" s="247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48" t="s">
        <v>145</v>
      </c>
      <c r="AU379" s="248" t="s">
        <v>84</v>
      </c>
      <c r="AV379" s="13" t="s">
        <v>82</v>
      </c>
      <c r="AW379" s="13" t="s">
        <v>31</v>
      </c>
      <c r="AX379" s="13" t="s">
        <v>74</v>
      </c>
      <c r="AY379" s="248" t="s">
        <v>132</v>
      </c>
    </row>
    <row r="380" s="14" customFormat="1">
      <c r="A380" s="14"/>
      <c r="B380" s="249"/>
      <c r="C380" s="250"/>
      <c r="D380" s="232" t="s">
        <v>145</v>
      </c>
      <c r="E380" s="251" t="s">
        <v>1</v>
      </c>
      <c r="F380" s="252" t="s">
        <v>558</v>
      </c>
      <c r="G380" s="250"/>
      <c r="H380" s="253">
        <v>52.200000000000003</v>
      </c>
      <c r="I380" s="254"/>
      <c r="J380" s="250"/>
      <c r="K380" s="250"/>
      <c r="L380" s="255"/>
      <c r="M380" s="256"/>
      <c r="N380" s="257"/>
      <c r="O380" s="257"/>
      <c r="P380" s="257"/>
      <c r="Q380" s="257"/>
      <c r="R380" s="257"/>
      <c r="S380" s="257"/>
      <c r="T380" s="258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9" t="s">
        <v>145</v>
      </c>
      <c r="AU380" s="259" t="s">
        <v>84</v>
      </c>
      <c r="AV380" s="14" t="s">
        <v>84</v>
      </c>
      <c r="AW380" s="14" t="s">
        <v>31</v>
      </c>
      <c r="AX380" s="14" t="s">
        <v>82</v>
      </c>
      <c r="AY380" s="259" t="s">
        <v>132</v>
      </c>
    </row>
    <row r="381" s="2" customFormat="1" ht="24.15" customHeight="1">
      <c r="A381" s="39"/>
      <c r="B381" s="40"/>
      <c r="C381" s="219" t="s">
        <v>567</v>
      </c>
      <c r="D381" s="219" t="s">
        <v>135</v>
      </c>
      <c r="E381" s="220" t="s">
        <v>568</v>
      </c>
      <c r="F381" s="221" t="s">
        <v>569</v>
      </c>
      <c r="G381" s="222" t="s">
        <v>171</v>
      </c>
      <c r="H381" s="223">
        <v>26.100000000000001</v>
      </c>
      <c r="I381" s="224"/>
      <c r="J381" s="225">
        <f>ROUND(I381*H381,2)</f>
        <v>0</v>
      </c>
      <c r="K381" s="221" t="s">
        <v>139</v>
      </c>
      <c r="L381" s="45"/>
      <c r="M381" s="226" t="s">
        <v>1</v>
      </c>
      <c r="N381" s="227" t="s">
        <v>39</v>
      </c>
      <c r="O381" s="92"/>
      <c r="P381" s="228">
        <f>O381*H381</f>
        <v>0</v>
      </c>
      <c r="Q381" s="228">
        <v>2.0000000000000002E-05</v>
      </c>
      <c r="R381" s="228">
        <f>Q381*H381</f>
        <v>0.00052200000000000011</v>
      </c>
      <c r="S381" s="228">
        <v>0</v>
      </c>
      <c r="T381" s="229">
        <f>S381*H381</f>
        <v>0</v>
      </c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R381" s="230" t="s">
        <v>227</v>
      </c>
      <c r="AT381" s="230" t="s">
        <v>135</v>
      </c>
      <c r="AU381" s="230" t="s">
        <v>84</v>
      </c>
      <c r="AY381" s="18" t="s">
        <v>132</v>
      </c>
      <c r="BE381" s="231">
        <f>IF(N381="základní",J381,0)</f>
        <v>0</v>
      </c>
      <c r="BF381" s="231">
        <f>IF(N381="snížená",J381,0)</f>
        <v>0</v>
      </c>
      <c r="BG381" s="231">
        <f>IF(N381="zákl. přenesená",J381,0)</f>
        <v>0</v>
      </c>
      <c r="BH381" s="231">
        <f>IF(N381="sníž. přenesená",J381,0)</f>
        <v>0</v>
      </c>
      <c r="BI381" s="231">
        <f>IF(N381="nulová",J381,0)</f>
        <v>0</v>
      </c>
      <c r="BJ381" s="18" t="s">
        <v>82</v>
      </c>
      <c r="BK381" s="231">
        <f>ROUND(I381*H381,2)</f>
        <v>0</v>
      </c>
      <c r="BL381" s="18" t="s">
        <v>227</v>
      </c>
      <c r="BM381" s="230" t="s">
        <v>570</v>
      </c>
    </row>
    <row r="382" s="2" customFormat="1">
      <c r="A382" s="39"/>
      <c r="B382" s="40"/>
      <c r="C382" s="41"/>
      <c r="D382" s="232" t="s">
        <v>142</v>
      </c>
      <c r="E382" s="41"/>
      <c r="F382" s="233" t="s">
        <v>571</v>
      </c>
      <c r="G382" s="41"/>
      <c r="H382" s="41"/>
      <c r="I382" s="234"/>
      <c r="J382" s="41"/>
      <c r="K382" s="41"/>
      <c r="L382" s="45"/>
      <c r="M382" s="235"/>
      <c r="N382" s="236"/>
      <c r="O382" s="92"/>
      <c r="P382" s="92"/>
      <c r="Q382" s="92"/>
      <c r="R382" s="92"/>
      <c r="S382" s="92"/>
      <c r="T382" s="93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T382" s="18" t="s">
        <v>142</v>
      </c>
      <c r="AU382" s="18" t="s">
        <v>84</v>
      </c>
    </row>
    <row r="383" s="2" customFormat="1">
      <c r="A383" s="39"/>
      <c r="B383" s="40"/>
      <c r="C383" s="41"/>
      <c r="D383" s="237" t="s">
        <v>143</v>
      </c>
      <c r="E383" s="41"/>
      <c r="F383" s="238" t="s">
        <v>572</v>
      </c>
      <c r="G383" s="41"/>
      <c r="H383" s="41"/>
      <c r="I383" s="234"/>
      <c r="J383" s="41"/>
      <c r="K383" s="41"/>
      <c r="L383" s="45"/>
      <c r="M383" s="235"/>
      <c r="N383" s="236"/>
      <c r="O383" s="92"/>
      <c r="P383" s="92"/>
      <c r="Q383" s="92"/>
      <c r="R383" s="92"/>
      <c r="S383" s="92"/>
      <c r="T383" s="93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T383" s="18" t="s">
        <v>143</v>
      </c>
      <c r="AU383" s="18" t="s">
        <v>84</v>
      </c>
    </row>
    <row r="384" s="13" customFormat="1">
      <c r="A384" s="13"/>
      <c r="B384" s="239"/>
      <c r="C384" s="240"/>
      <c r="D384" s="232" t="s">
        <v>145</v>
      </c>
      <c r="E384" s="241" t="s">
        <v>1</v>
      </c>
      <c r="F384" s="242" t="s">
        <v>231</v>
      </c>
      <c r="G384" s="240"/>
      <c r="H384" s="241" t="s">
        <v>1</v>
      </c>
      <c r="I384" s="243"/>
      <c r="J384" s="240"/>
      <c r="K384" s="240"/>
      <c r="L384" s="244"/>
      <c r="M384" s="245"/>
      <c r="N384" s="246"/>
      <c r="O384" s="246"/>
      <c r="P384" s="246"/>
      <c r="Q384" s="246"/>
      <c r="R384" s="246"/>
      <c r="S384" s="246"/>
      <c r="T384" s="247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48" t="s">
        <v>145</v>
      </c>
      <c r="AU384" s="248" t="s">
        <v>84</v>
      </c>
      <c r="AV384" s="13" t="s">
        <v>82</v>
      </c>
      <c r="AW384" s="13" t="s">
        <v>31</v>
      </c>
      <c r="AX384" s="13" t="s">
        <v>74</v>
      </c>
      <c r="AY384" s="248" t="s">
        <v>132</v>
      </c>
    </row>
    <row r="385" s="14" customFormat="1">
      <c r="A385" s="14"/>
      <c r="B385" s="249"/>
      <c r="C385" s="250"/>
      <c r="D385" s="232" t="s">
        <v>145</v>
      </c>
      <c r="E385" s="251" t="s">
        <v>1</v>
      </c>
      <c r="F385" s="252" t="s">
        <v>573</v>
      </c>
      <c r="G385" s="250"/>
      <c r="H385" s="253">
        <v>26.100000000000001</v>
      </c>
      <c r="I385" s="254"/>
      <c r="J385" s="250"/>
      <c r="K385" s="250"/>
      <c r="L385" s="255"/>
      <c r="M385" s="256"/>
      <c r="N385" s="257"/>
      <c r="O385" s="257"/>
      <c r="P385" s="257"/>
      <c r="Q385" s="257"/>
      <c r="R385" s="257"/>
      <c r="S385" s="257"/>
      <c r="T385" s="258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9" t="s">
        <v>145</v>
      </c>
      <c r="AU385" s="259" t="s">
        <v>84</v>
      </c>
      <c r="AV385" s="14" t="s">
        <v>84</v>
      </c>
      <c r="AW385" s="14" t="s">
        <v>31</v>
      </c>
      <c r="AX385" s="14" t="s">
        <v>82</v>
      </c>
      <c r="AY385" s="259" t="s">
        <v>132</v>
      </c>
    </row>
    <row r="386" s="2" customFormat="1" ht="16.5" customHeight="1">
      <c r="A386" s="39"/>
      <c r="B386" s="40"/>
      <c r="C386" s="219" t="s">
        <v>574</v>
      </c>
      <c r="D386" s="219" t="s">
        <v>135</v>
      </c>
      <c r="E386" s="220" t="s">
        <v>575</v>
      </c>
      <c r="F386" s="221" t="s">
        <v>576</v>
      </c>
      <c r="G386" s="222" t="s">
        <v>160</v>
      </c>
      <c r="H386" s="223">
        <v>16475.200000000001</v>
      </c>
      <c r="I386" s="224"/>
      <c r="J386" s="225">
        <f>ROUND(I386*H386,2)</f>
        <v>0</v>
      </c>
      <c r="K386" s="221" t="s">
        <v>139</v>
      </c>
      <c r="L386" s="45"/>
      <c r="M386" s="226" t="s">
        <v>1</v>
      </c>
      <c r="N386" s="227" t="s">
        <v>39</v>
      </c>
      <c r="O386" s="92"/>
      <c r="P386" s="228">
        <f>O386*H386</f>
        <v>0</v>
      </c>
      <c r="Q386" s="228">
        <v>0</v>
      </c>
      <c r="R386" s="228">
        <f>Q386*H386</f>
        <v>0</v>
      </c>
      <c r="S386" s="228">
        <v>0.01</v>
      </c>
      <c r="T386" s="229">
        <f>S386*H386</f>
        <v>164.75200000000001</v>
      </c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R386" s="230" t="s">
        <v>227</v>
      </c>
      <c r="AT386" s="230" t="s">
        <v>135</v>
      </c>
      <c r="AU386" s="230" t="s">
        <v>84</v>
      </c>
      <c r="AY386" s="18" t="s">
        <v>132</v>
      </c>
      <c r="BE386" s="231">
        <f>IF(N386="základní",J386,0)</f>
        <v>0</v>
      </c>
      <c r="BF386" s="231">
        <f>IF(N386="snížená",J386,0)</f>
        <v>0</v>
      </c>
      <c r="BG386" s="231">
        <f>IF(N386="zákl. přenesená",J386,0)</f>
        <v>0</v>
      </c>
      <c r="BH386" s="231">
        <f>IF(N386="sníž. přenesená",J386,0)</f>
        <v>0</v>
      </c>
      <c r="BI386" s="231">
        <f>IF(N386="nulová",J386,0)</f>
        <v>0</v>
      </c>
      <c r="BJ386" s="18" t="s">
        <v>82</v>
      </c>
      <c r="BK386" s="231">
        <f>ROUND(I386*H386,2)</f>
        <v>0</v>
      </c>
      <c r="BL386" s="18" t="s">
        <v>227</v>
      </c>
      <c r="BM386" s="230" t="s">
        <v>577</v>
      </c>
    </row>
    <row r="387" s="2" customFormat="1">
      <c r="A387" s="39"/>
      <c r="B387" s="40"/>
      <c r="C387" s="41"/>
      <c r="D387" s="232" t="s">
        <v>142</v>
      </c>
      <c r="E387" s="41"/>
      <c r="F387" s="233" t="s">
        <v>578</v>
      </c>
      <c r="G387" s="41"/>
      <c r="H387" s="41"/>
      <c r="I387" s="234"/>
      <c r="J387" s="41"/>
      <c r="K387" s="41"/>
      <c r="L387" s="45"/>
      <c r="M387" s="235"/>
      <c r="N387" s="236"/>
      <c r="O387" s="92"/>
      <c r="P387" s="92"/>
      <c r="Q387" s="92"/>
      <c r="R387" s="92"/>
      <c r="S387" s="92"/>
      <c r="T387" s="93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T387" s="18" t="s">
        <v>142</v>
      </c>
      <c r="AU387" s="18" t="s">
        <v>84</v>
      </c>
    </row>
    <row r="388" s="2" customFormat="1">
      <c r="A388" s="39"/>
      <c r="B388" s="40"/>
      <c r="C388" s="41"/>
      <c r="D388" s="237" t="s">
        <v>143</v>
      </c>
      <c r="E388" s="41"/>
      <c r="F388" s="238" t="s">
        <v>579</v>
      </c>
      <c r="G388" s="41"/>
      <c r="H388" s="41"/>
      <c r="I388" s="234"/>
      <c r="J388" s="41"/>
      <c r="K388" s="41"/>
      <c r="L388" s="45"/>
      <c r="M388" s="235"/>
      <c r="N388" s="236"/>
      <c r="O388" s="92"/>
      <c r="P388" s="92"/>
      <c r="Q388" s="92"/>
      <c r="R388" s="92"/>
      <c r="S388" s="92"/>
      <c r="T388" s="93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T388" s="18" t="s">
        <v>143</v>
      </c>
      <c r="AU388" s="18" t="s">
        <v>84</v>
      </c>
    </row>
    <row r="389" s="13" customFormat="1">
      <c r="A389" s="13"/>
      <c r="B389" s="239"/>
      <c r="C389" s="240"/>
      <c r="D389" s="232" t="s">
        <v>145</v>
      </c>
      <c r="E389" s="241" t="s">
        <v>1</v>
      </c>
      <c r="F389" s="242" t="s">
        <v>580</v>
      </c>
      <c r="G389" s="240"/>
      <c r="H389" s="241" t="s">
        <v>1</v>
      </c>
      <c r="I389" s="243"/>
      <c r="J389" s="240"/>
      <c r="K389" s="240"/>
      <c r="L389" s="244"/>
      <c r="M389" s="245"/>
      <c r="N389" s="246"/>
      <c r="O389" s="246"/>
      <c r="P389" s="246"/>
      <c r="Q389" s="246"/>
      <c r="R389" s="246"/>
      <c r="S389" s="246"/>
      <c r="T389" s="247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48" t="s">
        <v>145</v>
      </c>
      <c r="AU389" s="248" t="s">
        <v>84</v>
      </c>
      <c r="AV389" s="13" t="s">
        <v>82</v>
      </c>
      <c r="AW389" s="13" t="s">
        <v>31</v>
      </c>
      <c r="AX389" s="13" t="s">
        <v>74</v>
      </c>
      <c r="AY389" s="248" t="s">
        <v>132</v>
      </c>
    </row>
    <row r="390" s="14" customFormat="1">
      <c r="A390" s="14"/>
      <c r="B390" s="249"/>
      <c r="C390" s="250"/>
      <c r="D390" s="232" t="s">
        <v>145</v>
      </c>
      <c r="E390" s="251" t="s">
        <v>1</v>
      </c>
      <c r="F390" s="252" t="s">
        <v>159</v>
      </c>
      <c r="G390" s="250"/>
      <c r="H390" s="253">
        <v>2451.1999999999998</v>
      </c>
      <c r="I390" s="254"/>
      <c r="J390" s="250"/>
      <c r="K390" s="250"/>
      <c r="L390" s="255"/>
      <c r="M390" s="256"/>
      <c r="N390" s="257"/>
      <c r="O390" s="257"/>
      <c r="P390" s="257"/>
      <c r="Q390" s="257"/>
      <c r="R390" s="257"/>
      <c r="S390" s="257"/>
      <c r="T390" s="258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9" t="s">
        <v>145</v>
      </c>
      <c r="AU390" s="259" t="s">
        <v>84</v>
      </c>
      <c r="AV390" s="14" t="s">
        <v>84</v>
      </c>
      <c r="AW390" s="14" t="s">
        <v>31</v>
      </c>
      <c r="AX390" s="14" t="s">
        <v>74</v>
      </c>
      <c r="AY390" s="259" t="s">
        <v>132</v>
      </c>
    </row>
    <row r="391" s="13" customFormat="1">
      <c r="A391" s="13"/>
      <c r="B391" s="239"/>
      <c r="C391" s="240"/>
      <c r="D391" s="232" t="s">
        <v>145</v>
      </c>
      <c r="E391" s="241" t="s">
        <v>1</v>
      </c>
      <c r="F391" s="242" t="s">
        <v>581</v>
      </c>
      <c r="G391" s="240"/>
      <c r="H391" s="241" t="s">
        <v>1</v>
      </c>
      <c r="I391" s="243"/>
      <c r="J391" s="240"/>
      <c r="K391" s="240"/>
      <c r="L391" s="244"/>
      <c r="M391" s="245"/>
      <c r="N391" s="246"/>
      <c r="O391" s="246"/>
      <c r="P391" s="246"/>
      <c r="Q391" s="246"/>
      <c r="R391" s="246"/>
      <c r="S391" s="246"/>
      <c r="T391" s="247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48" t="s">
        <v>145</v>
      </c>
      <c r="AU391" s="248" t="s">
        <v>84</v>
      </c>
      <c r="AV391" s="13" t="s">
        <v>82</v>
      </c>
      <c r="AW391" s="13" t="s">
        <v>31</v>
      </c>
      <c r="AX391" s="13" t="s">
        <v>74</v>
      </c>
      <c r="AY391" s="248" t="s">
        <v>132</v>
      </c>
    </row>
    <row r="392" s="14" customFormat="1">
      <c r="A392" s="14"/>
      <c r="B392" s="249"/>
      <c r="C392" s="250"/>
      <c r="D392" s="232" t="s">
        <v>145</v>
      </c>
      <c r="E392" s="251" t="s">
        <v>1</v>
      </c>
      <c r="F392" s="252" t="s">
        <v>582</v>
      </c>
      <c r="G392" s="250"/>
      <c r="H392" s="253">
        <v>14000</v>
      </c>
      <c r="I392" s="254"/>
      <c r="J392" s="250"/>
      <c r="K392" s="250"/>
      <c r="L392" s="255"/>
      <c r="M392" s="256"/>
      <c r="N392" s="257"/>
      <c r="O392" s="257"/>
      <c r="P392" s="257"/>
      <c r="Q392" s="257"/>
      <c r="R392" s="257"/>
      <c r="S392" s="257"/>
      <c r="T392" s="258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59" t="s">
        <v>145</v>
      </c>
      <c r="AU392" s="259" t="s">
        <v>84</v>
      </c>
      <c r="AV392" s="14" t="s">
        <v>84</v>
      </c>
      <c r="AW392" s="14" t="s">
        <v>31</v>
      </c>
      <c r="AX392" s="14" t="s">
        <v>74</v>
      </c>
      <c r="AY392" s="259" t="s">
        <v>132</v>
      </c>
    </row>
    <row r="393" s="13" customFormat="1">
      <c r="A393" s="13"/>
      <c r="B393" s="239"/>
      <c r="C393" s="240"/>
      <c r="D393" s="232" t="s">
        <v>145</v>
      </c>
      <c r="E393" s="241" t="s">
        <v>1</v>
      </c>
      <c r="F393" s="242" t="s">
        <v>583</v>
      </c>
      <c r="G393" s="240"/>
      <c r="H393" s="241" t="s">
        <v>1</v>
      </c>
      <c r="I393" s="243"/>
      <c r="J393" s="240"/>
      <c r="K393" s="240"/>
      <c r="L393" s="244"/>
      <c r="M393" s="245"/>
      <c r="N393" s="246"/>
      <c r="O393" s="246"/>
      <c r="P393" s="246"/>
      <c r="Q393" s="246"/>
      <c r="R393" s="246"/>
      <c r="S393" s="246"/>
      <c r="T393" s="247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48" t="s">
        <v>145</v>
      </c>
      <c r="AU393" s="248" t="s">
        <v>84</v>
      </c>
      <c r="AV393" s="13" t="s">
        <v>82</v>
      </c>
      <c r="AW393" s="13" t="s">
        <v>31</v>
      </c>
      <c r="AX393" s="13" t="s">
        <v>74</v>
      </c>
      <c r="AY393" s="248" t="s">
        <v>132</v>
      </c>
    </row>
    <row r="394" s="14" customFormat="1">
      <c r="A394" s="14"/>
      <c r="B394" s="249"/>
      <c r="C394" s="250"/>
      <c r="D394" s="232" t="s">
        <v>145</v>
      </c>
      <c r="E394" s="251" t="s">
        <v>1</v>
      </c>
      <c r="F394" s="252" t="s">
        <v>513</v>
      </c>
      <c r="G394" s="250"/>
      <c r="H394" s="253">
        <v>24</v>
      </c>
      <c r="I394" s="254"/>
      <c r="J394" s="250"/>
      <c r="K394" s="250"/>
      <c r="L394" s="255"/>
      <c r="M394" s="256"/>
      <c r="N394" s="257"/>
      <c r="O394" s="257"/>
      <c r="P394" s="257"/>
      <c r="Q394" s="257"/>
      <c r="R394" s="257"/>
      <c r="S394" s="257"/>
      <c r="T394" s="258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59" t="s">
        <v>145</v>
      </c>
      <c r="AU394" s="259" t="s">
        <v>84</v>
      </c>
      <c r="AV394" s="14" t="s">
        <v>84</v>
      </c>
      <c r="AW394" s="14" t="s">
        <v>31</v>
      </c>
      <c r="AX394" s="14" t="s">
        <v>74</v>
      </c>
      <c r="AY394" s="259" t="s">
        <v>132</v>
      </c>
    </row>
    <row r="395" s="15" customFormat="1">
      <c r="A395" s="15"/>
      <c r="B395" s="264"/>
      <c r="C395" s="265"/>
      <c r="D395" s="232" t="s">
        <v>145</v>
      </c>
      <c r="E395" s="266" t="s">
        <v>1</v>
      </c>
      <c r="F395" s="267" t="s">
        <v>251</v>
      </c>
      <c r="G395" s="265"/>
      <c r="H395" s="268">
        <v>16475.200000000001</v>
      </c>
      <c r="I395" s="269"/>
      <c r="J395" s="265"/>
      <c r="K395" s="265"/>
      <c r="L395" s="270"/>
      <c r="M395" s="271"/>
      <c r="N395" s="272"/>
      <c r="O395" s="272"/>
      <c r="P395" s="272"/>
      <c r="Q395" s="272"/>
      <c r="R395" s="272"/>
      <c r="S395" s="272"/>
      <c r="T395" s="273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T395" s="274" t="s">
        <v>145</v>
      </c>
      <c r="AU395" s="274" t="s">
        <v>84</v>
      </c>
      <c r="AV395" s="15" t="s">
        <v>227</v>
      </c>
      <c r="AW395" s="15" t="s">
        <v>31</v>
      </c>
      <c r="AX395" s="15" t="s">
        <v>82</v>
      </c>
      <c r="AY395" s="274" t="s">
        <v>132</v>
      </c>
    </row>
    <row r="396" s="12" customFormat="1" ht="22.8" customHeight="1">
      <c r="A396" s="12"/>
      <c r="B396" s="203"/>
      <c r="C396" s="204"/>
      <c r="D396" s="205" t="s">
        <v>73</v>
      </c>
      <c r="E396" s="217" t="s">
        <v>584</v>
      </c>
      <c r="F396" s="217" t="s">
        <v>585</v>
      </c>
      <c r="G396" s="204"/>
      <c r="H396" s="204"/>
      <c r="I396" s="207"/>
      <c r="J396" s="218">
        <f>BK396</f>
        <v>0</v>
      </c>
      <c r="K396" s="204"/>
      <c r="L396" s="209"/>
      <c r="M396" s="210"/>
      <c r="N396" s="211"/>
      <c r="O396" s="211"/>
      <c r="P396" s="212">
        <f>SUM(P397:P431)</f>
        <v>0</v>
      </c>
      <c r="Q396" s="211"/>
      <c r="R396" s="212">
        <f>SUM(R397:R431)</f>
        <v>0</v>
      </c>
      <c r="S396" s="211"/>
      <c r="T396" s="213">
        <f>SUM(T397:T431)</f>
        <v>0</v>
      </c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R396" s="214" t="s">
        <v>82</v>
      </c>
      <c r="AT396" s="215" t="s">
        <v>73</v>
      </c>
      <c r="AU396" s="215" t="s">
        <v>82</v>
      </c>
      <c r="AY396" s="214" t="s">
        <v>132</v>
      </c>
      <c r="BK396" s="216">
        <f>SUM(BK397:BK431)</f>
        <v>0</v>
      </c>
    </row>
    <row r="397" s="2" customFormat="1" ht="16.5" customHeight="1">
      <c r="A397" s="39"/>
      <c r="B397" s="40"/>
      <c r="C397" s="219" t="s">
        <v>586</v>
      </c>
      <c r="D397" s="219" t="s">
        <v>135</v>
      </c>
      <c r="E397" s="220" t="s">
        <v>587</v>
      </c>
      <c r="F397" s="221" t="s">
        <v>588</v>
      </c>
      <c r="G397" s="222" t="s">
        <v>333</v>
      </c>
      <c r="H397" s="223">
        <v>4303.9960000000001</v>
      </c>
      <c r="I397" s="224"/>
      <c r="J397" s="225">
        <f>ROUND(I397*H397,2)</f>
        <v>0</v>
      </c>
      <c r="K397" s="221" t="s">
        <v>139</v>
      </c>
      <c r="L397" s="45"/>
      <c r="M397" s="226" t="s">
        <v>1</v>
      </c>
      <c r="N397" s="227" t="s">
        <v>39</v>
      </c>
      <c r="O397" s="92"/>
      <c r="P397" s="228">
        <f>O397*H397</f>
        <v>0</v>
      </c>
      <c r="Q397" s="228">
        <v>0</v>
      </c>
      <c r="R397" s="228">
        <f>Q397*H397</f>
        <v>0</v>
      </c>
      <c r="S397" s="228">
        <v>0</v>
      </c>
      <c r="T397" s="229">
        <f>S397*H397</f>
        <v>0</v>
      </c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R397" s="230" t="s">
        <v>227</v>
      </c>
      <c r="AT397" s="230" t="s">
        <v>135</v>
      </c>
      <c r="AU397" s="230" t="s">
        <v>84</v>
      </c>
      <c r="AY397" s="18" t="s">
        <v>132</v>
      </c>
      <c r="BE397" s="231">
        <f>IF(N397="základní",J397,0)</f>
        <v>0</v>
      </c>
      <c r="BF397" s="231">
        <f>IF(N397="snížená",J397,0)</f>
        <v>0</v>
      </c>
      <c r="BG397" s="231">
        <f>IF(N397="zákl. přenesená",J397,0)</f>
        <v>0</v>
      </c>
      <c r="BH397" s="231">
        <f>IF(N397="sníž. přenesená",J397,0)</f>
        <v>0</v>
      </c>
      <c r="BI397" s="231">
        <f>IF(N397="nulová",J397,0)</f>
        <v>0</v>
      </c>
      <c r="BJ397" s="18" t="s">
        <v>82</v>
      </c>
      <c r="BK397" s="231">
        <f>ROUND(I397*H397,2)</f>
        <v>0</v>
      </c>
      <c r="BL397" s="18" t="s">
        <v>227</v>
      </c>
      <c r="BM397" s="230" t="s">
        <v>589</v>
      </c>
    </row>
    <row r="398" s="2" customFormat="1">
      <c r="A398" s="39"/>
      <c r="B398" s="40"/>
      <c r="C398" s="41"/>
      <c r="D398" s="232" t="s">
        <v>142</v>
      </c>
      <c r="E398" s="41"/>
      <c r="F398" s="233" t="s">
        <v>590</v>
      </c>
      <c r="G398" s="41"/>
      <c r="H398" s="41"/>
      <c r="I398" s="234"/>
      <c r="J398" s="41"/>
      <c r="K398" s="41"/>
      <c r="L398" s="45"/>
      <c r="M398" s="235"/>
      <c r="N398" s="236"/>
      <c r="O398" s="92"/>
      <c r="P398" s="92"/>
      <c r="Q398" s="92"/>
      <c r="R398" s="92"/>
      <c r="S398" s="92"/>
      <c r="T398" s="93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T398" s="18" t="s">
        <v>142</v>
      </c>
      <c r="AU398" s="18" t="s">
        <v>84</v>
      </c>
    </row>
    <row r="399" s="2" customFormat="1">
      <c r="A399" s="39"/>
      <c r="B399" s="40"/>
      <c r="C399" s="41"/>
      <c r="D399" s="237" t="s">
        <v>143</v>
      </c>
      <c r="E399" s="41"/>
      <c r="F399" s="238" t="s">
        <v>591</v>
      </c>
      <c r="G399" s="41"/>
      <c r="H399" s="41"/>
      <c r="I399" s="234"/>
      <c r="J399" s="41"/>
      <c r="K399" s="41"/>
      <c r="L399" s="45"/>
      <c r="M399" s="235"/>
      <c r="N399" s="236"/>
      <c r="O399" s="92"/>
      <c r="P399" s="92"/>
      <c r="Q399" s="92"/>
      <c r="R399" s="92"/>
      <c r="S399" s="92"/>
      <c r="T399" s="93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T399" s="18" t="s">
        <v>143</v>
      </c>
      <c r="AU399" s="18" t="s">
        <v>84</v>
      </c>
    </row>
    <row r="400" s="14" customFormat="1">
      <c r="A400" s="14"/>
      <c r="B400" s="249"/>
      <c r="C400" s="250"/>
      <c r="D400" s="232" t="s">
        <v>145</v>
      </c>
      <c r="E400" s="251" t="s">
        <v>1</v>
      </c>
      <c r="F400" s="252" t="s">
        <v>592</v>
      </c>
      <c r="G400" s="250"/>
      <c r="H400" s="253">
        <v>660.36000000000001</v>
      </c>
      <c r="I400" s="254"/>
      <c r="J400" s="250"/>
      <c r="K400" s="250"/>
      <c r="L400" s="255"/>
      <c r="M400" s="256"/>
      <c r="N400" s="257"/>
      <c r="O400" s="257"/>
      <c r="P400" s="257"/>
      <c r="Q400" s="257"/>
      <c r="R400" s="257"/>
      <c r="S400" s="257"/>
      <c r="T400" s="258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59" t="s">
        <v>145</v>
      </c>
      <c r="AU400" s="259" t="s">
        <v>84</v>
      </c>
      <c r="AV400" s="14" t="s">
        <v>84</v>
      </c>
      <c r="AW400" s="14" t="s">
        <v>31</v>
      </c>
      <c r="AX400" s="14" t="s">
        <v>74</v>
      </c>
      <c r="AY400" s="259" t="s">
        <v>132</v>
      </c>
    </row>
    <row r="401" s="14" customFormat="1">
      <c r="A401" s="14"/>
      <c r="B401" s="249"/>
      <c r="C401" s="250"/>
      <c r="D401" s="232" t="s">
        <v>145</v>
      </c>
      <c r="E401" s="251" t="s">
        <v>1</v>
      </c>
      <c r="F401" s="252" t="s">
        <v>593</v>
      </c>
      <c r="G401" s="250"/>
      <c r="H401" s="253">
        <v>807.10699999999997</v>
      </c>
      <c r="I401" s="254"/>
      <c r="J401" s="250"/>
      <c r="K401" s="250"/>
      <c r="L401" s="255"/>
      <c r="M401" s="256"/>
      <c r="N401" s="257"/>
      <c r="O401" s="257"/>
      <c r="P401" s="257"/>
      <c r="Q401" s="257"/>
      <c r="R401" s="257"/>
      <c r="S401" s="257"/>
      <c r="T401" s="258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59" t="s">
        <v>145</v>
      </c>
      <c r="AU401" s="259" t="s">
        <v>84</v>
      </c>
      <c r="AV401" s="14" t="s">
        <v>84</v>
      </c>
      <c r="AW401" s="14" t="s">
        <v>31</v>
      </c>
      <c r="AX401" s="14" t="s">
        <v>74</v>
      </c>
      <c r="AY401" s="259" t="s">
        <v>132</v>
      </c>
    </row>
    <row r="402" s="14" customFormat="1">
      <c r="A402" s="14"/>
      <c r="B402" s="249"/>
      <c r="C402" s="250"/>
      <c r="D402" s="232" t="s">
        <v>145</v>
      </c>
      <c r="E402" s="251" t="s">
        <v>1</v>
      </c>
      <c r="F402" s="252" t="s">
        <v>594</v>
      </c>
      <c r="G402" s="250"/>
      <c r="H402" s="253">
        <v>104.52200000000001</v>
      </c>
      <c r="I402" s="254"/>
      <c r="J402" s="250"/>
      <c r="K402" s="250"/>
      <c r="L402" s="255"/>
      <c r="M402" s="256"/>
      <c r="N402" s="257"/>
      <c r="O402" s="257"/>
      <c r="P402" s="257"/>
      <c r="Q402" s="257"/>
      <c r="R402" s="257"/>
      <c r="S402" s="257"/>
      <c r="T402" s="258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9" t="s">
        <v>145</v>
      </c>
      <c r="AU402" s="259" t="s">
        <v>84</v>
      </c>
      <c r="AV402" s="14" t="s">
        <v>84</v>
      </c>
      <c r="AW402" s="14" t="s">
        <v>31</v>
      </c>
      <c r="AX402" s="14" t="s">
        <v>74</v>
      </c>
      <c r="AY402" s="259" t="s">
        <v>132</v>
      </c>
    </row>
    <row r="403" s="14" customFormat="1">
      <c r="A403" s="14"/>
      <c r="B403" s="249"/>
      <c r="C403" s="250"/>
      <c r="D403" s="232" t="s">
        <v>145</v>
      </c>
      <c r="E403" s="251" t="s">
        <v>1</v>
      </c>
      <c r="F403" s="252" t="s">
        <v>595</v>
      </c>
      <c r="G403" s="250"/>
      <c r="H403" s="253">
        <v>205.41</v>
      </c>
      <c r="I403" s="254"/>
      <c r="J403" s="250"/>
      <c r="K403" s="250"/>
      <c r="L403" s="255"/>
      <c r="M403" s="256"/>
      <c r="N403" s="257"/>
      <c r="O403" s="257"/>
      <c r="P403" s="257"/>
      <c r="Q403" s="257"/>
      <c r="R403" s="257"/>
      <c r="S403" s="257"/>
      <c r="T403" s="258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59" t="s">
        <v>145</v>
      </c>
      <c r="AU403" s="259" t="s">
        <v>84</v>
      </c>
      <c r="AV403" s="14" t="s">
        <v>84</v>
      </c>
      <c r="AW403" s="14" t="s">
        <v>31</v>
      </c>
      <c r="AX403" s="14" t="s">
        <v>74</v>
      </c>
      <c r="AY403" s="259" t="s">
        <v>132</v>
      </c>
    </row>
    <row r="404" s="14" customFormat="1">
      <c r="A404" s="14"/>
      <c r="B404" s="249"/>
      <c r="C404" s="250"/>
      <c r="D404" s="232" t="s">
        <v>145</v>
      </c>
      <c r="E404" s="251" t="s">
        <v>1</v>
      </c>
      <c r="F404" s="252" t="s">
        <v>596</v>
      </c>
      <c r="G404" s="250"/>
      <c r="H404" s="253">
        <v>2526.5970000000002</v>
      </c>
      <c r="I404" s="254"/>
      <c r="J404" s="250"/>
      <c r="K404" s="250"/>
      <c r="L404" s="255"/>
      <c r="M404" s="256"/>
      <c r="N404" s="257"/>
      <c r="O404" s="257"/>
      <c r="P404" s="257"/>
      <c r="Q404" s="257"/>
      <c r="R404" s="257"/>
      <c r="S404" s="257"/>
      <c r="T404" s="258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59" t="s">
        <v>145</v>
      </c>
      <c r="AU404" s="259" t="s">
        <v>84</v>
      </c>
      <c r="AV404" s="14" t="s">
        <v>84</v>
      </c>
      <c r="AW404" s="14" t="s">
        <v>31</v>
      </c>
      <c r="AX404" s="14" t="s">
        <v>74</v>
      </c>
      <c r="AY404" s="259" t="s">
        <v>132</v>
      </c>
    </row>
    <row r="405" s="15" customFormat="1">
      <c r="A405" s="15"/>
      <c r="B405" s="264"/>
      <c r="C405" s="265"/>
      <c r="D405" s="232" t="s">
        <v>145</v>
      </c>
      <c r="E405" s="266" t="s">
        <v>1</v>
      </c>
      <c r="F405" s="267" t="s">
        <v>251</v>
      </c>
      <c r="G405" s="265"/>
      <c r="H405" s="268">
        <v>4303.9960000000001</v>
      </c>
      <c r="I405" s="269"/>
      <c r="J405" s="265"/>
      <c r="K405" s="265"/>
      <c r="L405" s="270"/>
      <c r="M405" s="271"/>
      <c r="N405" s="272"/>
      <c r="O405" s="272"/>
      <c r="P405" s="272"/>
      <c r="Q405" s="272"/>
      <c r="R405" s="272"/>
      <c r="S405" s="272"/>
      <c r="T405" s="273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T405" s="274" t="s">
        <v>145</v>
      </c>
      <c r="AU405" s="274" t="s">
        <v>84</v>
      </c>
      <c r="AV405" s="15" t="s">
        <v>227</v>
      </c>
      <c r="AW405" s="15" t="s">
        <v>31</v>
      </c>
      <c r="AX405" s="15" t="s">
        <v>82</v>
      </c>
      <c r="AY405" s="274" t="s">
        <v>132</v>
      </c>
    </row>
    <row r="406" s="2" customFormat="1" ht="24.15" customHeight="1">
      <c r="A406" s="39"/>
      <c r="B406" s="40"/>
      <c r="C406" s="219" t="s">
        <v>597</v>
      </c>
      <c r="D406" s="219" t="s">
        <v>135</v>
      </c>
      <c r="E406" s="220" t="s">
        <v>598</v>
      </c>
      <c r="F406" s="221" t="s">
        <v>599</v>
      </c>
      <c r="G406" s="222" t="s">
        <v>333</v>
      </c>
      <c r="H406" s="223">
        <v>68863.936000000002</v>
      </c>
      <c r="I406" s="224"/>
      <c r="J406" s="225">
        <f>ROUND(I406*H406,2)</f>
        <v>0</v>
      </c>
      <c r="K406" s="221" t="s">
        <v>139</v>
      </c>
      <c r="L406" s="45"/>
      <c r="M406" s="226" t="s">
        <v>1</v>
      </c>
      <c r="N406" s="227" t="s">
        <v>39</v>
      </c>
      <c r="O406" s="92"/>
      <c r="P406" s="228">
        <f>O406*H406</f>
        <v>0</v>
      </c>
      <c r="Q406" s="228">
        <v>0</v>
      </c>
      <c r="R406" s="228">
        <f>Q406*H406</f>
        <v>0</v>
      </c>
      <c r="S406" s="228">
        <v>0</v>
      </c>
      <c r="T406" s="229">
        <f>S406*H406</f>
        <v>0</v>
      </c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R406" s="230" t="s">
        <v>227</v>
      </c>
      <c r="AT406" s="230" t="s">
        <v>135</v>
      </c>
      <c r="AU406" s="230" t="s">
        <v>84</v>
      </c>
      <c r="AY406" s="18" t="s">
        <v>132</v>
      </c>
      <c r="BE406" s="231">
        <f>IF(N406="základní",J406,0)</f>
        <v>0</v>
      </c>
      <c r="BF406" s="231">
        <f>IF(N406="snížená",J406,0)</f>
        <v>0</v>
      </c>
      <c r="BG406" s="231">
        <f>IF(N406="zákl. přenesená",J406,0)</f>
        <v>0</v>
      </c>
      <c r="BH406" s="231">
        <f>IF(N406="sníž. přenesená",J406,0)</f>
        <v>0</v>
      </c>
      <c r="BI406" s="231">
        <f>IF(N406="nulová",J406,0)</f>
        <v>0</v>
      </c>
      <c r="BJ406" s="18" t="s">
        <v>82</v>
      </c>
      <c r="BK406" s="231">
        <f>ROUND(I406*H406,2)</f>
        <v>0</v>
      </c>
      <c r="BL406" s="18" t="s">
        <v>227</v>
      </c>
      <c r="BM406" s="230" t="s">
        <v>600</v>
      </c>
    </row>
    <row r="407" s="2" customFormat="1">
      <c r="A407" s="39"/>
      <c r="B407" s="40"/>
      <c r="C407" s="41"/>
      <c r="D407" s="232" t="s">
        <v>142</v>
      </c>
      <c r="E407" s="41"/>
      <c r="F407" s="233" t="s">
        <v>601</v>
      </c>
      <c r="G407" s="41"/>
      <c r="H407" s="41"/>
      <c r="I407" s="234"/>
      <c r="J407" s="41"/>
      <c r="K407" s="41"/>
      <c r="L407" s="45"/>
      <c r="M407" s="235"/>
      <c r="N407" s="236"/>
      <c r="O407" s="92"/>
      <c r="P407" s="92"/>
      <c r="Q407" s="92"/>
      <c r="R407" s="92"/>
      <c r="S407" s="92"/>
      <c r="T407" s="93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T407" s="18" t="s">
        <v>142</v>
      </c>
      <c r="AU407" s="18" t="s">
        <v>84</v>
      </c>
    </row>
    <row r="408" s="2" customFormat="1">
      <c r="A408" s="39"/>
      <c r="B408" s="40"/>
      <c r="C408" s="41"/>
      <c r="D408" s="237" t="s">
        <v>143</v>
      </c>
      <c r="E408" s="41"/>
      <c r="F408" s="238" t="s">
        <v>602</v>
      </c>
      <c r="G408" s="41"/>
      <c r="H408" s="41"/>
      <c r="I408" s="234"/>
      <c r="J408" s="41"/>
      <c r="K408" s="41"/>
      <c r="L408" s="45"/>
      <c r="M408" s="235"/>
      <c r="N408" s="236"/>
      <c r="O408" s="92"/>
      <c r="P408" s="92"/>
      <c r="Q408" s="92"/>
      <c r="R408" s="92"/>
      <c r="S408" s="92"/>
      <c r="T408" s="93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T408" s="18" t="s">
        <v>143</v>
      </c>
      <c r="AU408" s="18" t="s">
        <v>84</v>
      </c>
    </row>
    <row r="409" s="13" customFormat="1">
      <c r="A409" s="13"/>
      <c r="B409" s="239"/>
      <c r="C409" s="240"/>
      <c r="D409" s="232" t="s">
        <v>145</v>
      </c>
      <c r="E409" s="241" t="s">
        <v>1</v>
      </c>
      <c r="F409" s="242" t="s">
        <v>603</v>
      </c>
      <c r="G409" s="240"/>
      <c r="H409" s="241" t="s">
        <v>1</v>
      </c>
      <c r="I409" s="243"/>
      <c r="J409" s="240"/>
      <c r="K409" s="240"/>
      <c r="L409" s="244"/>
      <c r="M409" s="245"/>
      <c r="N409" s="246"/>
      <c r="O409" s="246"/>
      <c r="P409" s="246"/>
      <c r="Q409" s="246"/>
      <c r="R409" s="246"/>
      <c r="S409" s="246"/>
      <c r="T409" s="247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48" t="s">
        <v>145</v>
      </c>
      <c r="AU409" s="248" t="s">
        <v>84</v>
      </c>
      <c r="AV409" s="13" t="s">
        <v>82</v>
      </c>
      <c r="AW409" s="13" t="s">
        <v>31</v>
      </c>
      <c r="AX409" s="13" t="s">
        <v>74</v>
      </c>
      <c r="AY409" s="248" t="s">
        <v>132</v>
      </c>
    </row>
    <row r="410" s="14" customFormat="1">
      <c r="A410" s="14"/>
      <c r="B410" s="249"/>
      <c r="C410" s="250"/>
      <c r="D410" s="232" t="s">
        <v>145</v>
      </c>
      <c r="E410" s="251" t="s">
        <v>1</v>
      </c>
      <c r="F410" s="252" t="s">
        <v>592</v>
      </c>
      <c r="G410" s="250"/>
      <c r="H410" s="253">
        <v>660.36000000000001</v>
      </c>
      <c r="I410" s="254"/>
      <c r="J410" s="250"/>
      <c r="K410" s="250"/>
      <c r="L410" s="255"/>
      <c r="M410" s="256"/>
      <c r="N410" s="257"/>
      <c r="O410" s="257"/>
      <c r="P410" s="257"/>
      <c r="Q410" s="257"/>
      <c r="R410" s="257"/>
      <c r="S410" s="257"/>
      <c r="T410" s="258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59" t="s">
        <v>145</v>
      </c>
      <c r="AU410" s="259" t="s">
        <v>84</v>
      </c>
      <c r="AV410" s="14" t="s">
        <v>84</v>
      </c>
      <c r="AW410" s="14" t="s">
        <v>31</v>
      </c>
      <c r="AX410" s="14" t="s">
        <v>74</v>
      </c>
      <c r="AY410" s="259" t="s">
        <v>132</v>
      </c>
    </row>
    <row r="411" s="14" customFormat="1">
      <c r="A411" s="14"/>
      <c r="B411" s="249"/>
      <c r="C411" s="250"/>
      <c r="D411" s="232" t="s">
        <v>145</v>
      </c>
      <c r="E411" s="251" t="s">
        <v>1</v>
      </c>
      <c r="F411" s="252" t="s">
        <v>593</v>
      </c>
      <c r="G411" s="250"/>
      <c r="H411" s="253">
        <v>807.10699999999997</v>
      </c>
      <c r="I411" s="254"/>
      <c r="J411" s="250"/>
      <c r="K411" s="250"/>
      <c r="L411" s="255"/>
      <c r="M411" s="256"/>
      <c r="N411" s="257"/>
      <c r="O411" s="257"/>
      <c r="P411" s="257"/>
      <c r="Q411" s="257"/>
      <c r="R411" s="257"/>
      <c r="S411" s="257"/>
      <c r="T411" s="258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59" t="s">
        <v>145</v>
      </c>
      <c r="AU411" s="259" t="s">
        <v>84</v>
      </c>
      <c r="AV411" s="14" t="s">
        <v>84</v>
      </c>
      <c r="AW411" s="14" t="s">
        <v>31</v>
      </c>
      <c r="AX411" s="14" t="s">
        <v>74</v>
      </c>
      <c r="AY411" s="259" t="s">
        <v>132</v>
      </c>
    </row>
    <row r="412" s="14" customFormat="1">
      <c r="A412" s="14"/>
      <c r="B412" s="249"/>
      <c r="C412" s="250"/>
      <c r="D412" s="232" t="s">
        <v>145</v>
      </c>
      <c r="E412" s="251" t="s">
        <v>1</v>
      </c>
      <c r="F412" s="252" t="s">
        <v>594</v>
      </c>
      <c r="G412" s="250"/>
      <c r="H412" s="253">
        <v>104.52200000000001</v>
      </c>
      <c r="I412" s="254"/>
      <c r="J412" s="250"/>
      <c r="K412" s="250"/>
      <c r="L412" s="255"/>
      <c r="M412" s="256"/>
      <c r="N412" s="257"/>
      <c r="O412" s="257"/>
      <c r="P412" s="257"/>
      <c r="Q412" s="257"/>
      <c r="R412" s="257"/>
      <c r="S412" s="257"/>
      <c r="T412" s="258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59" t="s">
        <v>145</v>
      </c>
      <c r="AU412" s="259" t="s">
        <v>84</v>
      </c>
      <c r="AV412" s="14" t="s">
        <v>84</v>
      </c>
      <c r="AW412" s="14" t="s">
        <v>31</v>
      </c>
      <c r="AX412" s="14" t="s">
        <v>74</v>
      </c>
      <c r="AY412" s="259" t="s">
        <v>132</v>
      </c>
    </row>
    <row r="413" s="14" customFormat="1">
      <c r="A413" s="14"/>
      <c r="B413" s="249"/>
      <c r="C413" s="250"/>
      <c r="D413" s="232" t="s">
        <v>145</v>
      </c>
      <c r="E413" s="251" t="s">
        <v>1</v>
      </c>
      <c r="F413" s="252" t="s">
        <v>595</v>
      </c>
      <c r="G413" s="250"/>
      <c r="H413" s="253">
        <v>205.41</v>
      </c>
      <c r="I413" s="254"/>
      <c r="J413" s="250"/>
      <c r="K413" s="250"/>
      <c r="L413" s="255"/>
      <c r="M413" s="256"/>
      <c r="N413" s="257"/>
      <c r="O413" s="257"/>
      <c r="P413" s="257"/>
      <c r="Q413" s="257"/>
      <c r="R413" s="257"/>
      <c r="S413" s="257"/>
      <c r="T413" s="258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9" t="s">
        <v>145</v>
      </c>
      <c r="AU413" s="259" t="s">
        <v>84</v>
      </c>
      <c r="AV413" s="14" t="s">
        <v>84</v>
      </c>
      <c r="AW413" s="14" t="s">
        <v>31</v>
      </c>
      <c r="AX413" s="14" t="s">
        <v>74</v>
      </c>
      <c r="AY413" s="259" t="s">
        <v>132</v>
      </c>
    </row>
    <row r="414" s="14" customFormat="1">
      <c r="A414" s="14"/>
      <c r="B414" s="249"/>
      <c r="C414" s="250"/>
      <c r="D414" s="232" t="s">
        <v>145</v>
      </c>
      <c r="E414" s="251" t="s">
        <v>1</v>
      </c>
      <c r="F414" s="252" t="s">
        <v>596</v>
      </c>
      <c r="G414" s="250"/>
      <c r="H414" s="253">
        <v>2526.5970000000002</v>
      </c>
      <c r="I414" s="254"/>
      <c r="J414" s="250"/>
      <c r="K414" s="250"/>
      <c r="L414" s="255"/>
      <c r="M414" s="256"/>
      <c r="N414" s="257"/>
      <c r="O414" s="257"/>
      <c r="P414" s="257"/>
      <c r="Q414" s="257"/>
      <c r="R414" s="257"/>
      <c r="S414" s="257"/>
      <c r="T414" s="258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59" t="s">
        <v>145</v>
      </c>
      <c r="AU414" s="259" t="s">
        <v>84</v>
      </c>
      <c r="AV414" s="14" t="s">
        <v>84</v>
      </c>
      <c r="AW414" s="14" t="s">
        <v>31</v>
      </c>
      <c r="AX414" s="14" t="s">
        <v>74</v>
      </c>
      <c r="AY414" s="259" t="s">
        <v>132</v>
      </c>
    </row>
    <row r="415" s="15" customFormat="1">
      <c r="A415" s="15"/>
      <c r="B415" s="264"/>
      <c r="C415" s="265"/>
      <c r="D415" s="232" t="s">
        <v>145</v>
      </c>
      <c r="E415" s="266" t="s">
        <v>1</v>
      </c>
      <c r="F415" s="267" t="s">
        <v>251</v>
      </c>
      <c r="G415" s="265"/>
      <c r="H415" s="268">
        <v>4303.9960000000001</v>
      </c>
      <c r="I415" s="269"/>
      <c r="J415" s="265"/>
      <c r="K415" s="265"/>
      <c r="L415" s="270"/>
      <c r="M415" s="271"/>
      <c r="N415" s="272"/>
      <c r="O415" s="272"/>
      <c r="P415" s="272"/>
      <c r="Q415" s="272"/>
      <c r="R415" s="272"/>
      <c r="S415" s="272"/>
      <c r="T415" s="273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T415" s="274" t="s">
        <v>145</v>
      </c>
      <c r="AU415" s="274" t="s">
        <v>84</v>
      </c>
      <c r="AV415" s="15" t="s">
        <v>227</v>
      </c>
      <c r="AW415" s="15" t="s">
        <v>31</v>
      </c>
      <c r="AX415" s="15" t="s">
        <v>82</v>
      </c>
      <c r="AY415" s="274" t="s">
        <v>132</v>
      </c>
    </row>
    <row r="416" s="14" customFormat="1">
      <c r="A416" s="14"/>
      <c r="B416" s="249"/>
      <c r="C416" s="250"/>
      <c r="D416" s="232" t="s">
        <v>145</v>
      </c>
      <c r="E416" s="250"/>
      <c r="F416" s="252" t="s">
        <v>604</v>
      </c>
      <c r="G416" s="250"/>
      <c r="H416" s="253">
        <v>68863.936000000002</v>
      </c>
      <c r="I416" s="254"/>
      <c r="J416" s="250"/>
      <c r="K416" s="250"/>
      <c r="L416" s="255"/>
      <c r="M416" s="256"/>
      <c r="N416" s="257"/>
      <c r="O416" s="257"/>
      <c r="P416" s="257"/>
      <c r="Q416" s="257"/>
      <c r="R416" s="257"/>
      <c r="S416" s="257"/>
      <c r="T416" s="258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59" t="s">
        <v>145</v>
      </c>
      <c r="AU416" s="259" t="s">
        <v>84</v>
      </c>
      <c r="AV416" s="14" t="s">
        <v>84</v>
      </c>
      <c r="AW416" s="14" t="s">
        <v>4</v>
      </c>
      <c r="AX416" s="14" t="s">
        <v>82</v>
      </c>
      <c r="AY416" s="259" t="s">
        <v>132</v>
      </c>
    </row>
    <row r="417" s="2" customFormat="1" ht="37.8" customHeight="1">
      <c r="A417" s="39"/>
      <c r="B417" s="40"/>
      <c r="C417" s="219" t="s">
        <v>605</v>
      </c>
      <c r="D417" s="219" t="s">
        <v>135</v>
      </c>
      <c r="E417" s="220" t="s">
        <v>606</v>
      </c>
      <c r="F417" s="221" t="s">
        <v>607</v>
      </c>
      <c r="G417" s="222" t="s">
        <v>333</v>
      </c>
      <c r="H417" s="223">
        <v>1117.039</v>
      </c>
      <c r="I417" s="224"/>
      <c r="J417" s="225">
        <f>ROUND(I417*H417,2)</f>
        <v>0</v>
      </c>
      <c r="K417" s="221" t="s">
        <v>139</v>
      </c>
      <c r="L417" s="45"/>
      <c r="M417" s="226" t="s">
        <v>1</v>
      </c>
      <c r="N417" s="227" t="s">
        <v>39</v>
      </c>
      <c r="O417" s="92"/>
      <c r="P417" s="228">
        <f>O417*H417</f>
        <v>0</v>
      </c>
      <c r="Q417" s="228">
        <v>0</v>
      </c>
      <c r="R417" s="228">
        <f>Q417*H417</f>
        <v>0</v>
      </c>
      <c r="S417" s="228">
        <v>0</v>
      </c>
      <c r="T417" s="229">
        <f>S417*H417</f>
        <v>0</v>
      </c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R417" s="230" t="s">
        <v>227</v>
      </c>
      <c r="AT417" s="230" t="s">
        <v>135</v>
      </c>
      <c r="AU417" s="230" t="s">
        <v>84</v>
      </c>
      <c r="AY417" s="18" t="s">
        <v>132</v>
      </c>
      <c r="BE417" s="231">
        <f>IF(N417="základní",J417,0)</f>
        <v>0</v>
      </c>
      <c r="BF417" s="231">
        <f>IF(N417="snížená",J417,0)</f>
        <v>0</v>
      </c>
      <c r="BG417" s="231">
        <f>IF(N417="zákl. přenesená",J417,0)</f>
        <v>0</v>
      </c>
      <c r="BH417" s="231">
        <f>IF(N417="sníž. přenesená",J417,0)</f>
        <v>0</v>
      </c>
      <c r="BI417" s="231">
        <f>IF(N417="nulová",J417,0)</f>
        <v>0</v>
      </c>
      <c r="BJ417" s="18" t="s">
        <v>82</v>
      </c>
      <c r="BK417" s="231">
        <f>ROUND(I417*H417,2)</f>
        <v>0</v>
      </c>
      <c r="BL417" s="18" t="s">
        <v>227</v>
      </c>
      <c r="BM417" s="230" t="s">
        <v>608</v>
      </c>
    </row>
    <row r="418" s="2" customFormat="1">
      <c r="A418" s="39"/>
      <c r="B418" s="40"/>
      <c r="C418" s="41"/>
      <c r="D418" s="232" t="s">
        <v>142</v>
      </c>
      <c r="E418" s="41"/>
      <c r="F418" s="233" t="s">
        <v>609</v>
      </c>
      <c r="G418" s="41"/>
      <c r="H418" s="41"/>
      <c r="I418" s="234"/>
      <c r="J418" s="41"/>
      <c r="K418" s="41"/>
      <c r="L418" s="45"/>
      <c r="M418" s="235"/>
      <c r="N418" s="236"/>
      <c r="O418" s="92"/>
      <c r="P418" s="92"/>
      <c r="Q418" s="92"/>
      <c r="R418" s="92"/>
      <c r="S418" s="92"/>
      <c r="T418" s="93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T418" s="18" t="s">
        <v>142</v>
      </c>
      <c r="AU418" s="18" t="s">
        <v>84</v>
      </c>
    </row>
    <row r="419" s="2" customFormat="1">
      <c r="A419" s="39"/>
      <c r="B419" s="40"/>
      <c r="C419" s="41"/>
      <c r="D419" s="237" t="s">
        <v>143</v>
      </c>
      <c r="E419" s="41"/>
      <c r="F419" s="238" t="s">
        <v>610</v>
      </c>
      <c r="G419" s="41"/>
      <c r="H419" s="41"/>
      <c r="I419" s="234"/>
      <c r="J419" s="41"/>
      <c r="K419" s="41"/>
      <c r="L419" s="45"/>
      <c r="M419" s="235"/>
      <c r="N419" s="236"/>
      <c r="O419" s="92"/>
      <c r="P419" s="92"/>
      <c r="Q419" s="92"/>
      <c r="R419" s="92"/>
      <c r="S419" s="92"/>
      <c r="T419" s="93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T419" s="18" t="s">
        <v>143</v>
      </c>
      <c r="AU419" s="18" t="s">
        <v>84</v>
      </c>
    </row>
    <row r="420" s="14" customFormat="1">
      <c r="A420" s="14"/>
      <c r="B420" s="249"/>
      <c r="C420" s="250"/>
      <c r="D420" s="232" t="s">
        <v>145</v>
      </c>
      <c r="E420" s="251" t="s">
        <v>1</v>
      </c>
      <c r="F420" s="252" t="s">
        <v>593</v>
      </c>
      <c r="G420" s="250"/>
      <c r="H420" s="253">
        <v>807.10699999999997</v>
      </c>
      <c r="I420" s="254"/>
      <c r="J420" s="250"/>
      <c r="K420" s="250"/>
      <c r="L420" s="255"/>
      <c r="M420" s="256"/>
      <c r="N420" s="257"/>
      <c r="O420" s="257"/>
      <c r="P420" s="257"/>
      <c r="Q420" s="257"/>
      <c r="R420" s="257"/>
      <c r="S420" s="257"/>
      <c r="T420" s="258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59" t="s">
        <v>145</v>
      </c>
      <c r="AU420" s="259" t="s">
        <v>84</v>
      </c>
      <c r="AV420" s="14" t="s">
        <v>84</v>
      </c>
      <c r="AW420" s="14" t="s">
        <v>31</v>
      </c>
      <c r="AX420" s="14" t="s">
        <v>74</v>
      </c>
      <c r="AY420" s="259" t="s">
        <v>132</v>
      </c>
    </row>
    <row r="421" s="14" customFormat="1">
      <c r="A421" s="14"/>
      <c r="B421" s="249"/>
      <c r="C421" s="250"/>
      <c r="D421" s="232" t="s">
        <v>145</v>
      </c>
      <c r="E421" s="251" t="s">
        <v>1</v>
      </c>
      <c r="F421" s="252" t="s">
        <v>594</v>
      </c>
      <c r="G421" s="250"/>
      <c r="H421" s="253">
        <v>104.52200000000001</v>
      </c>
      <c r="I421" s="254"/>
      <c r="J421" s="250"/>
      <c r="K421" s="250"/>
      <c r="L421" s="255"/>
      <c r="M421" s="256"/>
      <c r="N421" s="257"/>
      <c r="O421" s="257"/>
      <c r="P421" s="257"/>
      <c r="Q421" s="257"/>
      <c r="R421" s="257"/>
      <c r="S421" s="257"/>
      <c r="T421" s="258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59" t="s">
        <v>145</v>
      </c>
      <c r="AU421" s="259" t="s">
        <v>84</v>
      </c>
      <c r="AV421" s="14" t="s">
        <v>84</v>
      </c>
      <c r="AW421" s="14" t="s">
        <v>31</v>
      </c>
      <c r="AX421" s="14" t="s">
        <v>74</v>
      </c>
      <c r="AY421" s="259" t="s">
        <v>132</v>
      </c>
    </row>
    <row r="422" s="14" customFormat="1">
      <c r="A422" s="14"/>
      <c r="B422" s="249"/>
      <c r="C422" s="250"/>
      <c r="D422" s="232" t="s">
        <v>145</v>
      </c>
      <c r="E422" s="251" t="s">
        <v>1</v>
      </c>
      <c r="F422" s="252" t="s">
        <v>595</v>
      </c>
      <c r="G422" s="250"/>
      <c r="H422" s="253">
        <v>205.41</v>
      </c>
      <c r="I422" s="254"/>
      <c r="J422" s="250"/>
      <c r="K422" s="250"/>
      <c r="L422" s="255"/>
      <c r="M422" s="256"/>
      <c r="N422" s="257"/>
      <c r="O422" s="257"/>
      <c r="P422" s="257"/>
      <c r="Q422" s="257"/>
      <c r="R422" s="257"/>
      <c r="S422" s="257"/>
      <c r="T422" s="258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59" t="s">
        <v>145</v>
      </c>
      <c r="AU422" s="259" t="s">
        <v>84</v>
      </c>
      <c r="AV422" s="14" t="s">
        <v>84</v>
      </c>
      <c r="AW422" s="14" t="s">
        <v>31</v>
      </c>
      <c r="AX422" s="14" t="s">
        <v>74</v>
      </c>
      <c r="AY422" s="259" t="s">
        <v>132</v>
      </c>
    </row>
    <row r="423" s="15" customFormat="1">
      <c r="A423" s="15"/>
      <c r="B423" s="264"/>
      <c r="C423" s="265"/>
      <c r="D423" s="232" t="s">
        <v>145</v>
      </c>
      <c r="E423" s="266" t="s">
        <v>1</v>
      </c>
      <c r="F423" s="267" t="s">
        <v>251</v>
      </c>
      <c r="G423" s="265"/>
      <c r="H423" s="268">
        <v>1117.039</v>
      </c>
      <c r="I423" s="269"/>
      <c r="J423" s="265"/>
      <c r="K423" s="265"/>
      <c r="L423" s="270"/>
      <c r="M423" s="271"/>
      <c r="N423" s="272"/>
      <c r="O423" s="272"/>
      <c r="P423" s="272"/>
      <c r="Q423" s="272"/>
      <c r="R423" s="272"/>
      <c r="S423" s="272"/>
      <c r="T423" s="273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T423" s="274" t="s">
        <v>145</v>
      </c>
      <c r="AU423" s="274" t="s">
        <v>84</v>
      </c>
      <c r="AV423" s="15" t="s">
        <v>227</v>
      </c>
      <c r="AW423" s="15" t="s">
        <v>31</v>
      </c>
      <c r="AX423" s="15" t="s">
        <v>82</v>
      </c>
      <c r="AY423" s="274" t="s">
        <v>132</v>
      </c>
    </row>
    <row r="424" s="2" customFormat="1" ht="44.25" customHeight="1">
      <c r="A424" s="39"/>
      <c r="B424" s="40"/>
      <c r="C424" s="219" t="s">
        <v>611</v>
      </c>
      <c r="D424" s="219" t="s">
        <v>135</v>
      </c>
      <c r="E424" s="220" t="s">
        <v>612</v>
      </c>
      <c r="F424" s="221" t="s">
        <v>613</v>
      </c>
      <c r="G424" s="222" t="s">
        <v>333</v>
      </c>
      <c r="H424" s="223">
        <v>2526.5970000000002</v>
      </c>
      <c r="I424" s="224"/>
      <c r="J424" s="225">
        <f>ROUND(I424*H424,2)</f>
        <v>0</v>
      </c>
      <c r="K424" s="221" t="s">
        <v>139</v>
      </c>
      <c r="L424" s="45"/>
      <c r="M424" s="226" t="s">
        <v>1</v>
      </c>
      <c r="N424" s="227" t="s">
        <v>39</v>
      </c>
      <c r="O424" s="92"/>
      <c r="P424" s="228">
        <f>O424*H424</f>
        <v>0</v>
      </c>
      <c r="Q424" s="228">
        <v>0</v>
      </c>
      <c r="R424" s="228">
        <f>Q424*H424</f>
        <v>0</v>
      </c>
      <c r="S424" s="228">
        <v>0</v>
      </c>
      <c r="T424" s="229">
        <f>S424*H424</f>
        <v>0</v>
      </c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R424" s="230" t="s">
        <v>227</v>
      </c>
      <c r="AT424" s="230" t="s">
        <v>135</v>
      </c>
      <c r="AU424" s="230" t="s">
        <v>84</v>
      </c>
      <c r="AY424" s="18" t="s">
        <v>132</v>
      </c>
      <c r="BE424" s="231">
        <f>IF(N424="základní",J424,0)</f>
        <v>0</v>
      </c>
      <c r="BF424" s="231">
        <f>IF(N424="snížená",J424,0)</f>
        <v>0</v>
      </c>
      <c r="BG424" s="231">
        <f>IF(N424="zákl. přenesená",J424,0)</f>
        <v>0</v>
      </c>
      <c r="BH424" s="231">
        <f>IF(N424="sníž. přenesená",J424,0)</f>
        <v>0</v>
      </c>
      <c r="BI424" s="231">
        <f>IF(N424="nulová",J424,0)</f>
        <v>0</v>
      </c>
      <c r="BJ424" s="18" t="s">
        <v>82</v>
      </c>
      <c r="BK424" s="231">
        <f>ROUND(I424*H424,2)</f>
        <v>0</v>
      </c>
      <c r="BL424" s="18" t="s">
        <v>227</v>
      </c>
      <c r="BM424" s="230" t="s">
        <v>614</v>
      </c>
    </row>
    <row r="425" s="2" customFormat="1">
      <c r="A425" s="39"/>
      <c r="B425" s="40"/>
      <c r="C425" s="41"/>
      <c r="D425" s="232" t="s">
        <v>142</v>
      </c>
      <c r="E425" s="41"/>
      <c r="F425" s="233" t="s">
        <v>613</v>
      </c>
      <c r="G425" s="41"/>
      <c r="H425" s="41"/>
      <c r="I425" s="234"/>
      <c r="J425" s="41"/>
      <c r="K425" s="41"/>
      <c r="L425" s="45"/>
      <c r="M425" s="235"/>
      <c r="N425" s="236"/>
      <c r="O425" s="92"/>
      <c r="P425" s="92"/>
      <c r="Q425" s="92"/>
      <c r="R425" s="92"/>
      <c r="S425" s="92"/>
      <c r="T425" s="93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T425" s="18" t="s">
        <v>142</v>
      </c>
      <c r="AU425" s="18" t="s">
        <v>84</v>
      </c>
    </row>
    <row r="426" s="2" customFormat="1">
      <c r="A426" s="39"/>
      <c r="B426" s="40"/>
      <c r="C426" s="41"/>
      <c r="D426" s="237" t="s">
        <v>143</v>
      </c>
      <c r="E426" s="41"/>
      <c r="F426" s="238" t="s">
        <v>615</v>
      </c>
      <c r="G426" s="41"/>
      <c r="H426" s="41"/>
      <c r="I426" s="234"/>
      <c r="J426" s="41"/>
      <c r="K426" s="41"/>
      <c r="L426" s="45"/>
      <c r="M426" s="235"/>
      <c r="N426" s="236"/>
      <c r="O426" s="92"/>
      <c r="P426" s="92"/>
      <c r="Q426" s="92"/>
      <c r="R426" s="92"/>
      <c r="S426" s="92"/>
      <c r="T426" s="93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T426" s="18" t="s">
        <v>143</v>
      </c>
      <c r="AU426" s="18" t="s">
        <v>84</v>
      </c>
    </row>
    <row r="427" s="14" customFormat="1">
      <c r="A427" s="14"/>
      <c r="B427" s="249"/>
      <c r="C427" s="250"/>
      <c r="D427" s="232" t="s">
        <v>145</v>
      </c>
      <c r="E427" s="251" t="s">
        <v>1</v>
      </c>
      <c r="F427" s="252" t="s">
        <v>596</v>
      </c>
      <c r="G427" s="250"/>
      <c r="H427" s="253">
        <v>2526.5970000000002</v>
      </c>
      <c r="I427" s="254"/>
      <c r="J427" s="250"/>
      <c r="K427" s="250"/>
      <c r="L427" s="255"/>
      <c r="M427" s="256"/>
      <c r="N427" s="257"/>
      <c r="O427" s="257"/>
      <c r="P427" s="257"/>
      <c r="Q427" s="257"/>
      <c r="R427" s="257"/>
      <c r="S427" s="257"/>
      <c r="T427" s="258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59" t="s">
        <v>145</v>
      </c>
      <c r="AU427" s="259" t="s">
        <v>84</v>
      </c>
      <c r="AV427" s="14" t="s">
        <v>84</v>
      </c>
      <c r="AW427" s="14" t="s">
        <v>31</v>
      </c>
      <c r="AX427" s="14" t="s">
        <v>82</v>
      </c>
      <c r="AY427" s="259" t="s">
        <v>132</v>
      </c>
    </row>
    <row r="428" s="2" customFormat="1" ht="44.25" customHeight="1">
      <c r="A428" s="39"/>
      <c r="B428" s="40"/>
      <c r="C428" s="219" t="s">
        <v>616</v>
      </c>
      <c r="D428" s="219" t="s">
        <v>135</v>
      </c>
      <c r="E428" s="220" t="s">
        <v>617</v>
      </c>
      <c r="F428" s="221" t="s">
        <v>618</v>
      </c>
      <c r="G428" s="222" t="s">
        <v>333</v>
      </c>
      <c r="H428" s="223">
        <v>660.36000000000001</v>
      </c>
      <c r="I428" s="224"/>
      <c r="J428" s="225">
        <f>ROUND(I428*H428,2)</f>
        <v>0</v>
      </c>
      <c r="K428" s="221" t="s">
        <v>139</v>
      </c>
      <c r="L428" s="45"/>
      <c r="M428" s="226" t="s">
        <v>1</v>
      </c>
      <c r="N428" s="227" t="s">
        <v>39</v>
      </c>
      <c r="O428" s="92"/>
      <c r="P428" s="228">
        <f>O428*H428</f>
        <v>0</v>
      </c>
      <c r="Q428" s="228">
        <v>0</v>
      </c>
      <c r="R428" s="228">
        <f>Q428*H428</f>
        <v>0</v>
      </c>
      <c r="S428" s="228">
        <v>0</v>
      </c>
      <c r="T428" s="229">
        <f>S428*H428</f>
        <v>0</v>
      </c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R428" s="230" t="s">
        <v>227</v>
      </c>
      <c r="AT428" s="230" t="s">
        <v>135</v>
      </c>
      <c r="AU428" s="230" t="s">
        <v>84</v>
      </c>
      <c r="AY428" s="18" t="s">
        <v>132</v>
      </c>
      <c r="BE428" s="231">
        <f>IF(N428="základní",J428,0)</f>
        <v>0</v>
      </c>
      <c r="BF428" s="231">
        <f>IF(N428="snížená",J428,0)</f>
        <v>0</v>
      </c>
      <c r="BG428" s="231">
        <f>IF(N428="zákl. přenesená",J428,0)</f>
        <v>0</v>
      </c>
      <c r="BH428" s="231">
        <f>IF(N428="sníž. přenesená",J428,0)</f>
        <v>0</v>
      </c>
      <c r="BI428" s="231">
        <f>IF(N428="nulová",J428,0)</f>
        <v>0</v>
      </c>
      <c r="BJ428" s="18" t="s">
        <v>82</v>
      </c>
      <c r="BK428" s="231">
        <f>ROUND(I428*H428,2)</f>
        <v>0</v>
      </c>
      <c r="BL428" s="18" t="s">
        <v>227</v>
      </c>
      <c r="BM428" s="230" t="s">
        <v>619</v>
      </c>
    </row>
    <row r="429" s="2" customFormat="1">
      <c r="A429" s="39"/>
      <c r="B429" s="40"/>
      <c r="C429" s="41"/>
      <c r="D429" s="232" t="s">
        <v>142</v>
      </c>
      <c r="E429" s="41"/>
      <c r="F429" s="233" t="s">
        <v>618</v>
      </c>
      <c r="G429" s="41"/>
      <c r="H429" s="41"/>
      <c r="I429" s="234"/>
      <c r="J429" s="41"/>
      <c r="K429" s="41"/>
      <c r="L429" s="45"/>
      <c r="M429" s="235"/>
      <c r="N429" s="236"/>
      <c r="O429" s="92"/>
      <c r="P429" s="92"/>
      <c r="Q429" s="92"/>
      <c r="R429" s="92"/>
      <c r="S429" s="92"/>
      <c r="T429" s="93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T429" s="18" t="s">
        <v>142</v>
      </c>
      <c r="AU429" s="18" t="s">
        <v>84</v>
      </c>
    </row>
    <row r="430" s="2" customFormat="1">
      <c r="A430" s="39"/>
      <c r="B430" s="40"/>
      <c r="C430" s="41"/>
      <c r="D430" s="237" t="s">
        <v>143</v>
      </c>
      <c r="E430" s="41"/>
      <c r="F430" s="238" t="s">
        <v>620</v>
      </c>
      <c r="G430" s="41"/>
      <c r="H430" s="41"/>
      <c r="I430" s="234"/>
      <c r="J430" s="41"/>
      <c r="K430" s="41"/>
      <c r="L430" s="45"/>
      <c r="M430" s="235"/>
      <c r="N430" s="236"/>
      <c r="O430" s="92"/>
      <c r="P430" s="92"/>
      <c r="Q430" s="92"/>
      <c r="R430" s="92"/>
      <c r="S430" s="92"/>
      <c r="T430" s="93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T430" s="18" t="s">
        <v>143</v>
      </c>
      <c r="AU430" s="18" t="s">
        <v>84</v>
      </c>
    </row>
    <row r="431" s="14" customFormat="1">
      <c r="A431" s="14"/>
      <c r="B431" s="249"/>
      <c r="C431" s="250"/>
      <c r="D431" s="232" t="s">
        <v>145</v>
      </c>
      <c r="E431" s="251" t="s">
        <v>1</v>
      </c>
      <c r="F431" s="252" t="s">
        <v>592</v>
      </c>
      <c r="G431" s="250"/>
      <c r="H431" s="253">
        <v>660.36000000000001</v>
      </c>
      <c r="I431" s="254"/>
      <c r="J431" s="250"/>
      <c r="K431" s="250"/>
      <c r="L431" s="255"/>
      <c r="M431" s="256"/>
      <c r="N431" s="257"/>
      <c r="O431" s="257"/>
      <c r="P431" s="257"/>
      <c r="Q431" s="257"/>
      <c r="R431" s="257"/>
      <c r="S431" s="257"/>
      <c r="T431" s="258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59" t="s">
        <v>145</v>
      </c>
      <c r="AU431" s="259" t="s">
        <v>84</v>
      </c>
      <c r="AV431" s="14" t="s">
        <v>84</v>
      </c>
      <c r="AW431" s="14" t="s">
        <v>31</v>
      </c>
      <c r="AX431" s="14" t="s">
        <v>82</v>
      </c>
      <c r="AY431" s="259" t="s">
        <v>132</v>
      </c>
    </row>
    <row r="432" s="12" customFormat="1" ht="22.8" customHeight="1">
      <c r="A432" s="12"/>
      <c r="B432" s="203"/>
      <c r="C432" s="204"/>
      <c r="D432" s="205" t="s">
        <v>73</v>
      </c>
      <c r="E432" s="217" t="s">
        <v>621</v>
      </c>
      <c r="F432" s="217" t="s">
        <v>622</v>
      </c>
      <c r="G432" s="204"/>
      <c r="H432" s="204"/>
      <c r="I432" s="207"/>
      <c r="J432" s="218">
        <f>BK432</f>
        <v>0</v>
      </c>
      <c r="K432" s="204"/>
      <c r="L432" s="209"/>
      <c r="M432" s="210"/>
      <c r="N432" s="211"/>
      <c r="O432" s="211"/>
      <c r="P432" s="212">
        <f>SUM(P433:P440)</f>
        <v>0</v>
      </c>
      <c r="Q432" s="211"/>
      <c r="R432" s="212">
        <f>SUM(R433:R440)</f>
        <v>0</v>
      </c>
      <c r="S432" s="211"/>
      <c r="T432" s="213">
        <f>SUM(T433:T440)</f>
        <v>0</v>
      </c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R432" s="214" t="s">
        <v>82</v>
      </c>
      <c r="AT432" s="215" t="s">
        <v>73</v>
      </c>
      <c r="AU432" s="215" t="s">
        <v>82</v>
      </c>
      <c r="AY432" s="214" t="s">
        <v>132</v>
      </c>
      <c r="BK432" s="216">
        <f>SUM(BK433:BK440)</f>
        <v>0</v>
      </c>
    </row>
    <row r="433" s="2" customFormat="1" ht="24.15" customHeight="1">
      <c r="A433" s="39"/>
      <c r="B433" s="40"/>
      <c r="C433" s="219" t="s">
        <v>623</v>
      </c>
      <c r="D433" s="219" t="s">
        <v>135</v>
      </c>
      <c r="E433" s="220" t="s">
        <v>624</v>
      </c>
      <c r="F433" s="221" t="s">
        <v>625</v>
      </c>
      <c r="G433" s="222" t="s">
        <v>333</v>
      </c>
      <c r="H433" s="223">
        <v>279.31700000000001</v>
      </c>
      <c r="I433" s="224"/>
      <c r="J433" s="225">
        <f>ROUND(I433*H433,2)</f>
        <v>0</v>
      </c>
      <c r="K433" s="221" t="s">
        <v>139</v>
      </c>
      <c r="L433" s="45"/>
      <c r="M433" s="226" t="s">
        <v>1</v>
      </c>
      <c r="N433" s="227" t="s">
        <v>39</v>
      </c>
      <c r="O433" s="92"/>
      <c r="P433" s="228">
        <f>O433*H433</f>
        <v>0</v>
      </c>
      <c r="Q433" s="228">
        <v>0</v>
      </c>
      <c r="R433" s="228">
        <f>Q433*H433</f>
        <v>0</v>
      </c>
      <c r="S433" s="228">
        <v>0</v>
      </c>
      <c r="T433" s="229">
        <f>S433*H433</f>
        <v>0</v>
      </c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R433" s="230" t="s">
        <v>227</v>
      </c>
      <c r="AT433" s="230" t="s">
        <v>135</v>
      </c>
      <c r="AU433" s="230" t="s">
        <v>84</v>
      </c>
      <c r="AY433" s="18" t="s">
        <v>132</v>
      </c>
      <c r="BE433" s="231">
        <f>IF(N433="základní",J433,0)</f>
        <v>0</v>
      </c>
      <c r="BF433" s="231">
        <f>IF(N433="snížená",J433,0)</f>
        <v>0</v>
      </c>
      <c r="BG433" s="231">
        <f>IF(N433="zákl. přenesená",J433,0)</f>
        <v>0</v>
      </c>
      <c r="BH433" s="231">
        <f>IF(N433="sníž. přenesená",J433,0)</f>
        <v>0</v>
      </c>
      <c r="BI433" s="231">
        <f>IF(N433="nulová",J433,0)</f>
        <v>0</v>
      </c>
      <c r="BJ433" s="18" t="s">
        <v>82</v>
      </c>
      <c r="BK433" s="231">
        <f>ROUND(I433*H433,2)</f>
        <v>0</v>
      </c>
      <c r="BL433" s="18" t="s">
        <v>227</v>
      </c>
      <c r="BM433" s="230" t="s">
        <v>626</v>
      </c>
    </row>
    <row r="434" s="2" customFormat="1">
      <c r="A434" s="39"/>
      <c r="B434" s="40"/>
      <c r="C434" s="41"/>
      <c r="D434" s="232" t="s">
        <v>142</v>
      </c>
      <c r="E434" s="41"/>
      <c r="F434" s="233" t="s">
        <v>627</v>
      </c>
      <c r="G434" s="41"/>
      <c r="H434" s="41"/>
      <c r="I434" s="234"/>
      <c r="J434" s="41"/>
      <c r="K434" s="41"/>
      <c r="L434" s="45"/>
      <c r="M434" s="235"/>
      <c r="N434" s="236"/>
      <c r="O434" s="92"/>
      <c r="P434" s="92"/>
      <c r="Q434" s="92"/>
      <c r="R434" s="92"/>
      <c r="S434" s="92"/>
      <c r="T434" s="93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T434" s="18" t="s">
        <v>142</v>
      </c>
      <c r="AU434" s="18" t="s">
        <v>84</v>
      </c>
    </row>
    <row r="435" s="2" customFormat="1">
      <c r="A435" s="39"/>
      <c r="B435" s="40"/>
      <c r="C435" s="41"/>
      <c r="D435" s="237" t="s">
        <v>143</v>
      </c>
      <c r="E435" s="41"/>
      <c r="F435" s="238" t="s">
        <v>628</v>
      </c>
      <c r="G435" s="41"/>
      <c r="H435" s="41"/>
      <c r="I435" s="234"/>
      <c r="J435" s="41"/>
      <c r="K435" s="41"/>
      <c r="L435" s="45"/>
      <c r="M435" s="235"/>
      <c r="N435" s="236"/>
      <c r="O435" s="92"/>
      <c r="P435" s="92"/>
      <c r="Q435" s="92"/>
      <c r="R435" s="92"/>
      <c r="S435" s="92"/>
      <c r="T435" s="93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T435" s="18" t="s">
        <v>143</v>
      </c>
      <c r="AU435" s="18" t="s">
        <v>84</v>
      </c>
    </row>
    <row r="436" s="14" customFormat="1">
      <c r="A436" s="14"/>
      <c r="B436" s="249"/>
      <c r="C436" s="250"/>
      <c r="D436" s="232" t="s">
        <v>145</v>
      </c>
      <c r="E436" s="250"/>
      <c r="F436" s="252" t="s">
        <v>629</v>
      </c>
      <c r="G436" s="250"/>
      <c r="H436" s="253">
        <v>279.31700000000001</v>
      </c>
      <c r="I436" s="254"/>
      <c r="J436" s="250"/>
      <c r="K436" s="250"/>
      <c r="L436" s="255"/>
      <c r="M436" s="256"/>
      <c r="N436" s="257"/>
      <c r="O436" s="257"/>
      <c r="P436" s="257"/>
      <c r="Q436" s="257"/>
      <c r="R436" s="257"/>
      <c r="S436" s="257"/>
      <c r="T436" s="258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59" t="s">
        <v>145</v>
      </c>
      <c r="AU436" s="259" t="s">
        <v>84</v>
      </c>
      <c r="AV436" s="14" t="s">
        <v>84</v>
      </c>
      <c r="AW436" s="14" t="s">
        <v>4</v>
      </c>
      <c r="AX436" s="14" t="s">
        <v>82</v>
      </c>
      <c r="AY436" s="259" t="s">
        <v>132</v>
      </c>
    </row>
    <row r="437" s="2" customFormat="1" ht="33" customHeight="1">
      <c r="A437" s="39"/>
      <c r="B437" s="40"/>
      <c r="C437" s="219" t="s">
        <v>630</v>
      </c>
      <c r="D437" s="219" t="s">
        <v>135</v>
      </c>
      <c r="E437" s="220" t="s">
        <v>631</v>
      </c>
      <c r="F437" s="221" t="s">
        <v>632</v>
      </c>
      <c r="G437" s="222" t="s">
        <v>333</v>
      </c>
      <c r="H437" s="223">
        <v>518.73099999999999</v>
      </c>
      <c r="I437" s="224"/>
      <c r="J437" s="225">
        <f>ROUND(I437*H437,2)</f>
        <v>0</v>
      </c>
      <c r="K437" s="221" t="s">
        <v>139</v>
      </c>
      <c r="L437" s="45"/>
      <c r="M437" s="226" t="s">
        <v>1</v>
      </c>
      <c r="N437" s="227" t="s">
        <v>39</v>
      </c>
      <c r="O437" s="92"/>
      <c r="P437" s="228">
        <f>O437*H437</f>
        <v>0</v>
      </c>
      <c r="Q437" s="228">
        <v>0</v>
      </c>
      <c r="R437" s="228">
        <f>Q437*H437</f>
        <v>0</v>
      </c>
      <c r="S437" s="228">
        <v>0</v>
      </c>
      <c r="T437" s="229">
        <f>S437*H437</f>
        <v>0</v>
      </c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R437" s="230" t="s">
        <v>227</v>
      </c>
      <c r="AT437" s="230" t="s">
        <v>135</v>
      </c>
      <c r="AU437" s="230" t="s">
        <v>84</v>
      </c>
      <c r="AY437" s="18" t="s">
        <v>132</v>
      </c>
      <c r="BE437" s="231">
        <f>IF(N437="základní",J437,0)</f>
        <v>0</v>
      </c>
      <c r="BF437" s="231">
        <f>IF(N437="snížená",J437,0)</f>
        <v>0</v>
      </c>
      <c r="BG437" s="231">
        <f>IF(N437="zákl. přenesená",J437,0)</f>
        <v>0</v>
      </c>
      <c r="BH437" s="231">
        <f>IF(N437="sníž. přenesená",J437,0)</f>
        <v>0</v>
      </c>
      <c r="BI437" s="231">
        <f>IF(N437="nulová",J437,0)</f>
        <v>0</v>
      </c>
      <c r="BJ437" s="18" t="s">
        <v>82</v>
      </c>
      <c r="BK437" s="231">
        <f>ROUND(I437*H437,2)</f>
        <v>0</v>
      </c>
      <c r="BL437" s="18" t="s">
        <v>227</v>
      </c>
      <c r="BM437" s="230" t="s">
        <v>633</v>
      </c>
    </row>
    <row r="438" s="2" customFormat="1">
      <c r="A438" s="39"/>
      <c r="B438" s="40"/>
      <c r="C438" s="41"/>
      <c r="D438" s="232" t="s">
        <v>142</v>
      </c>
      <c r="E438" s="41"/>
      <c r="F438" s="233" t="s">
        <v>634</v>
      </c>
      <c r="G438" s="41"/>
      <c r="H438" s="41"/>
      <c r="I438" s="234"/>
      <c r="J438" s="41"/>
      <c r="K438" s="41"/>
      <c r="L438" s="45"/>
      <c r="M438" s="235"/>
      <c r="N438" s="236"/>
      <c r="O438" s="92"/>
      <c r="P438" s="92"/>
      <c r="Q438" s="92"/>
      <c r="R438" s="92"/>
      <c r="S438" s="92"/>
      <c r="T438" s="93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T438" s="18" t="s">
        <v>142</v>
      </c>
      <c r="AU438" s="18" t="s">
        <v>84</v>
      </c>
    </row>
    <row r="439" s="2" customFormat="1">
      <c r="A439" s="39"/>
      <c r="B439" s="40"/>
      <c r="C439" s="41"/>
      <c r="D439" s="237" t="s">
        <v>143</v>
      </c>
      <c r="E439" s="41"/>
      <c r="F439" s="238" t="s">
        <v>635</v>
      </c>
      <c r="G439" s="41"/>
      <c r="H439" s="41"/>
      <c r="I439" s="234"/>
      <c r="J439" s="41"/>
      <c r="K439" s="41"/>
      <c r="L439" s="45"/>
      <c r="M439" s="235"/>
      <c r="N439" s="236"/>
      <c r="O439" s="92"/>
      <c r="P439" s="92"/>
      <c r="Q439" s="92"/>
      <c r="R439" s="92"/>
      <c r="S439" s="92"/>
      <c r="T439" s="93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T439" s="18" t="s">
        <v>143</v>
      </c>
      <c r="AU439" s="18" t="s">
        <v>84</v>
      </c>
    </row>
    <row r="440" s="14" customFormat="1">
      <c r="A440" s="14"/>
      <c r="B440" s="249"/>
      <c r="C440" s="250"/>
      <c r="D440" s="232" t="s">
        <v>145</v>
      </c>
      <c r="E440" s="250"/>
      <c r="F440" s="252" t="s">
        <v>636</v>
      </c>
      <c r="G440" s="250"/>
      <c r="H440" s="253">
        <v>518.73099999999999</v>
      </c>
      <c r="I440" s="254"/>
      <c r="J440" s="250"/>
      <c r="K440" s="250"/>
      <c r="L440" s="255"/>
      <c r="M440" s="256"/>
      <c r="N440" s="257"/>
      <c r="O440" s="257"/>
      <c r="P440" s="257"/>
      <c r="Q440" s="257"/>
      <c r="R440" s="257"/>
      <c r="S440" s="257"/>
      <c r="T440" s="258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59" t="s">
        <v>145</v>
      </c>
      <c r="AU440" s="259" t="s">
        <v>84</v>
      </c>
      <c r="AV440" s="14" t="s">
        <v>84</v>
      </c>
      <c r="AW440" s="14" t="s">
        <v>4</v>
      </c>
      <c r="AX440" s="14" t="s">
        <v>82</v>
      </c>
      <c r="AY440" s="259" t="s">
        <v>132</v>
      </c>
    </row>
    <row r="441" s="12" customFormat="1" ht="25.92" customHeight="1">
      <c r="A441" s="12"/>
      <c r="B441" s="203"/>
      <c r="C441" s="204"/>
      <c r="D441" s="205" t="s">
        <v>73</v>
      </c>
      <c r="E441" s="206" t="s">
        <v>79</v>
      </c>
      <c r="F441" s="206" t="s">
        <v>80</v>
      </c>
      <c r="G441" s="204"/>
      <c r="H441" s="204"/>
      <c r="I441" s="207"/>
      <c r="J441" s="208">
        <f>BK441</f>
        <v>0</v>
      </c>
      <c r="K441" s="204"/>
      <c r="L441" s="209"/>
      <c r="M441" s="210"/>
      <c r="N441" s="211"/>
      <c r="O441" s="211"/>
      <c r="P441" s="212">
        <f>P442+P455+P463+P471+P488</f>
        <v>0</v>
      </c>
      <c r="Q441" s="211"/>
      <c r="R441" s="212">
        <f>R442+R455+R463+R471+R488</f>
        <v>0</v>
      </c>
      <c r="S441" s="211"/>
      <c r="T441" s="213">
        <f>T442+T455+T463+T471+T488</f>
        <v>0</v>
      </c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R441" s="214" t="s">
        <v>131</v>
      </c>
      <c r="AT441" s="215" t="s">
        <v>73</v>
      </c>
      <c r="AU441" s="215" t="s">
        <v>74</v>
      </c>
      <c r="AY441" s="214" t="s">
        <v>132</v>
      </c>
      <c r="BK441" s="216">
        <f>BK442+BK455+BK463+BK471+BK488</f>
        <v>0</v>
      </c>
    </row>
    <row r="442" s="12" customFormat="1" ht="22.8" customHeight="1">
      <c r="A442" s="12"/>
      <c r="B442" s="203"/>
      <c r="C442" s="204"/>
      <c r="D442" s="205" t="s">
        <v>73</v>
      </c>
      <c r="E442" s="217" t="s">
        <v>637</v>
      </c>
      <c r="F442" s="217" t="s">
        <v>638</v>
      </c>
      <c r="G442" s="204"/>
      <c r="H442" s="204"/>
      <c r="I442" s="207"/>
      <c r="J442" s="218">
        <f>BK442</f>
        <v>0</v>
      </c>
      <c r="K442" s="204"/>
      <c r="L442" s="209"/>
      <c r="M442" s="210"/>
      <c r="N442" s="211"/>
      <c r="O442" s="211"/>
      <c r="P442" s="212">
        <f>SUM(P443:P454)</f>
        <v>0</v>
      </c>
      <c r="Q442" s="211"/>
      <c r="R442" s="212">
        <f>SUM(R443:R454)</f>
        <v>0</v>
      </c>
      <c r="S442" s="211"/>
      <c r="T442" s="213">
        <f>SUM(T443:T454)</f>
        <v>0</v>
      </c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R442" s="214" t="s">
        <v>131</v>
      </c>
      <c r="AT442" s="215" t="s">
        <v>73</v>
      </c>
      <c r="AU442" s="215" t="s">
        <v>82</v>
      </c>
      <c r="AY442" s="214" t="s">
        <v>132</v>
      </c>
      <c r="BK442" s="216">
        <f>SUM(BK443:BK454)</f>
        <v>0</v>
      </c>
    </row>
    <row r="443" s="2" customFormat="1" ht="16.5" customHeight="1">
      <c r="A443" s="39"/>
      <c r="B443" s="40"/>
      <c r="C443" s="219" t="s">
        <v>639</v>
      </c>
      <c r="D443" s="219" t="s">
        <v>135</v>
      </c>
      <c r="E443" s="220" t="s">
        <v>640</v>
      </c>
      <c r="F443" s="221" t="s">
        <v>638</v>
      </c>
      <c r="G443" s="222" t="s">
        <v>138</v>
      </c>
      <c r="H443" s="223">
        <v>1</v>
      </c>
      <c r="I443" s="224"/>
      <c r="J443" s="225">
        <f>ROUND(I443*H443,2)</f>
        <v>0</v>
      </c>
      <c r="K443" s="221" t="s">
        <v>139</v>
      </c>
      <c r="L443" s="45"/>
      <c r="M443" s="226" t="s">
        <v>1</v>
      </c>
      <c r="N443" s="227" t="s">
        <v>39</v>
      </c>
      <c r="O443" s="92"/>
      <c r="P443" s="228">
        <f>O443*H443</f>
        <v>0</v>
      </c>
      <c r="Q443" s="228">
        <v>0</v>
      </c>
      <c r="R443" s="228">
        <f>Q443*H443</f>
        <v>0</v>
      </c>
      <c r="S443" s="228">
        <v>0</v>
      </c>
      <c r="T443" s="229">
        <f>S443*H443</f>
        <v>0</v>
      </c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R443" s="230" t="s">
        <v>140</v>
      </c>
      <c r="AT443" s="230" t="s">
        <v>135</v>
      </c>
      <c r="AU443" s="230" t="s">
        <v>84</v>
      </c>
      <c r="AY443" s="18" t="s">
        <v>132</v>
      </c>
      <c r="BE443" s="231">
        <f>IF(N443="základní",J443,0)</f>
        <v>0</v>
      </c>
      <c r="BF443" s="231">
        <f>IF(N443="snížená",J443,0)</f>
        <v>0</v>
      </c>
      <c r="BG443" s="231">
        <f>IF(N443="zákl. přenesená",J443,0)</f>
        <v>0</v>
      </c>
      <c r="BH443" s="231">
        <f>IF(N443="sníž. přenesená",J443,0)</f>
        <v>0</v>
      </c>
      <c r="BI443" s="231">
        <f>IF(N443="nulová",J443,0)</f>
        <v>0</v>
      </c>
      <c r="BJ443" s="18" t="s">
        <v>82</v>
      </c>
      <c r="BK443" s="231">
        <f>ROUND(I443*H443,2)</f>
        <v>0</v>
      </c>
      <c r="BL443" s="18" t="s">
        <v>140</v>
      </c>
      <c r="BM443" s="230" t="s">
        <v>641</v>
      </c>
    </row>
    <row r="444" s="2" customFormat="1">
      <c r="A444" s="39"/>
      <c r="B444" s="40"/>
      <c r="C444" s="41"/>
      <c r="D444" s="232" t="s">
        <v>142</v>
      </c>
      <c r="E444" s="41"/>
      <c r="F444" s="233" t="s">
        <v>638</v>
      </c>
      <c r="G444" s="41"/>
      <c r="H444" s="41"/>
      <c r="I444" s="234"/>
      <c r="J444" s="41"/>
      <c r="K444" s="41"/>
      <c r="L444" s="45"/>
      <c r="M444" s="235"/>
      <c r="N444" s="236"/>
      <c r="O444" s="92"/>
      <c r="P444" s="92"/>
      <c r="Q444" s="92"/>
      <c r="R444" s="92"/>
      <c r="S444" s="92"/>
      <c r="T444" s="93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T444" s="18" t="s">
        <v>142</v>
      </c>
      <c r="AU444" s="18" t="s">
        <v>84</v>
      </c>
    </row>
    <row r="445" s="2" customFormat="1">
      <c r="A445" s="39"/>
      <c r="B445" s="40"/>
      <c r="C445" s="41"/>
      <c r="D445" s="237" t="s">
        <v>143</v>
      </c>
      <c r="E445" s="41"/>
      <c r="F445" s="238" t="s">
        <v>642</v>
      </c>
      <c r="G445" s="41"/>
      <c r="H445" s="41"/>
      <c r="I445" s="234"/>
      <c r="J445" s="41"/>
      <c r="K445" s="41"/>
      <c r="L445" s="45"/>
      <c r="M445" s="235"/>
      <c r="N445" s="236"/>
      <c r="O445" s="92"/>
      <c r="P445" s="92"/>
      <c r="Q445" s="92"/>
      <c r="R445" s="92"/>
      <c r="S445" s="92"/>
      <c r="T445" s="93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T445" s="18" t="s">
        <v>143</v>
      </c>
      <c r="AU445" s="18" t="s">
        <v>84</v>
      </c>
    </row>
    <row r="446" s="13" customFormat="1">
      <c r="A446" s="13"/>
      <c r="B446" s="239"/>
      <c r="C446" s="240"/>
      <c r="D446" s="232" t="s">
        <v>145</v>
      </c>
      <c r="E446" s="241" t="s">
        <v>1</v>
      </c>
      <c r="F446" s="242" t="s">
        <v>643</v>
      </c>
      <c r="G446" s="240"/>
      <c r="H446" s="241" t="s">
        <v>1</v>
      </c>
      <c r="I446" s="243"/>
      <c r="J446" s="240"/>
      <c r="K446" s="240"/>
      <c r="L446" s="244"/>
      <c r="M446" s="245"/>
      <c r="N446" s="246"/>
      <c r="O446" s="246"/>
      <c r="P446" s="246"/>
      <c r="Q446" s="246"/>
      <c r="R446" s="246"/>
      <c r="S446" s="246"/>
      <c r="T446" s="247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48" t="s">
        <v>145</v>
      </c>
      <c r="AU446" s="248" t="s">
        <v>84</v>
      </c>
      <c r="AV446" s="13" t="s">
        <v>82</v>
      </c>
      <c r="AW446" s="13" t="s">
        <v>31</v>
      </c>
      <c r="AX446" s="13" t="s">
        <v>74</v>
      </c>
      <c r="AY446" s="248" t="s">
        <v>132</v>
      </c>
    </row>
    <row r="447" s="13" customFormat="1">
      <c r="A447" s="13"/>
      <c r="B447" s="239"/>
      <c r="C447" s="240"/>
      <c r="D447" s="232" t="s">
        <v>145</v>
      </c>
      <c r="E447" s="241" t="s">
        <v>1</v>
      </c>
      <c r="F447" s="242" t="s">
        <v>644</v>
      </c>
      <c r="G447" s="240"/>
      <c r="H447" s="241" t="s">
        <v>1</v>
      </c>
      <c r="I447" s="243"/>
      <c r="J447" s="240"/>
      <c r="K447" s="240"/>
      <c r="L447" s="244"/>
      <c r="M447" s="245"/>
      <c r="N447" s="246"/>
      <c r="O447" s="246"/>
      <c r="P447" s="246"/>
      <c r="Q447" s="246"/>
      <c r="R447" s="246"/>
      <c r="S447" s="246"/>
      <c r="T447" s="247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248" t="s">
        <v>145</v>
      </c>
      <c r="AU447" s="248" t="s">
        <v>84</v>
      </c>
      <c r="AV447" s="13" t="s">
        <v>82</v>
      </c>
      <c r="AW447" s="13" t="s">
        <v>31</v>
      </c>
      <c r="AX447" s="13" t="s">
        <v>74</v>
      </c>
      <c r="AY447" s="248" t="s">
        <v>132</v>
      </c>
    </row>
    <row r="448" s="13" customFormat="1">
      <c r="A448" s="13"/>
      <c r="B448" s="239"/>
      <c r="C448" s="240"/>
      <c r="D448" s="232" t="s">
        <v>145</v>
      </c>
      <c r="E448" s="241" t="s">
        <v>1</v>
      </c>
      <c r="F448" s="242" t="s">
        <v>645</v>
      </c>
      <c r="G448" s="240"/>
      <c r="H448" s="241" t="s">
        <v>1</v>
      </c>
      <c r="I448" s="243"/>
      <c r="J448" s="240"/>
      <c r="K448" s="240"/>
      <c r="L448" s="244"/>
      <c r="M448" s="245"/>
      <c r="N448" s="246"/>
      <c r="O448" s="246"/>
      <c r="P448" s="246"/>
      <c r="Q448" s="246"/>
      <c r="R448" s="246"/>
      <c r="S448" s="246"/>
      <c r="T448" s="247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48" t="s">
        <v>145</v>
      </c>
      <c r="AU448" s="248" t="s">
        <v>84</v>
      </c>
      <c r="AV448" s="13" t="s">
        <v>82</v>
      </c>
      <c r="AW448" s="13" t="s">
        <v>31</v>
      </c>
      <c r="AX448" s="13" t="s">
        <v>74</v>
      </c>
      <c r="AY448" s="248" t="s">
        <v>132</v>
      </c>
    </row>
    <row r="449" s="13" customFormat="1">
      <c r="A449" s="13"/>
      <c r="B449" s="239"/>
      <c r="C449" s="240"/>
      <c r="D449" s="232" t="s">
        <v>145</v>
      </c>
      <c r="E449" s="241" t="s">
        <v>1</v>
      </c>
      <c r="F449" s="242" t="s">
        <v>646</v>
      </c>
      <c r="G449" s="240"/>
      <c r="H449" s="241" t="s">
        <v>1</v>
      </c>
      <c r="I449" s="243"/>
      <c r="J449" s="240"/>
      <c r="K449" s="240"/>
      <c r="L449" s="244"/>
      <c r="M449" s="245"/>
      <c r="N449" s="246"/>
      <c r="O449" s="246"/>
      <c r="P449" s="246"/>
      <c r="Q449" s="246"/>
      <c r="R449" s="246"/>
      <c r="S449" s="246"/>
      <c r="T449" s="247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48" t="s">
        <v>145</v>
      </c>
      <c r="AU449" s="248" t="s">
        <v>84</v>
      </c>
      <c r="AV449" s="13" t="s">
        <v>82</v>
      </c>
      <c r="AW449" s="13" t="s">
        <v>31</v>
      </c>
      <c r="AX449" s="13" t="s">
        <v>74</v>
      </c>
      <c r="AY449" s="248" t="s">
        <v>132</v>
      </c>
    </row>
    <row r="450" s="13" customFormat="1">
      <c r="A450" s="13"/>
      <c r="B450" s="239"/>
      <c r="C450" s="240"/>
      <c r="D450" s="232" t="s">
        <v>145</v>
      </c>
      <c r="E450" s="241" t="s">
        <v>1</v>
      </c>
      <c r="F450" s="242" t="s">
        <v>647</v>
      </c>
      <c r="G450" s="240"/>
      <c r="H450" s="241" t="s">
        <v>1</v>
      </c>
      <c r="I450" s="243"/>
      <c r="J450" s="240"/>
      <c r="K450" s="240"/>
      <c r="L450" s="244"/>
      <c r="M450" s="245"/>
      <c r="N450" s="246"/>
      <c r="O450" s="246"/>
      <c r="P450" s="246"/>
      <c r="Q450" s="246"/>
      <c r="R450" s="246"/>
      <c r="S450" s="246"/>
      <c r="T450" s="247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48" t="s">
        <v>145</v>
      </c>
      <c r="AU450" s="248" t="s">
        <v>84</v>
      </c>
      <c r="AV450" s="13" t="s">
        <v>82</v>
      </c>
      <c r="AW450" s="13" t="s">
        <v>31</v>
      </c>
      <c r="AX450" s="13" t="s">
        <v>74</v>
      </c>
      <c r="AY450" s="248" t="s">
        <v>132</v>
      </c>
    </row>
    <row r="451" s="13" customFormat="1">
      <c r="A451" s="13"/>
      <c r="B451" s="239"/>
      <c r="C451" s="240"/>
      <c r="D451" s="232" t="s">
        <v>145</v>
      </c>
      <c r="E451" s="241" t="s">
        <v>1</v>
      </c>
      <c r="F451" s="242" t="s">
        <v>648</v>
      </c>
      <c r="G451" s="240"/>
      <c r="H451" s="241" t="s">
        <v>1</v>
      </c>
      <c r="I451" s="243"/>
      <c r="J451" s="240"/>
      <c r="K451" s="240"/>
      <c r="L451" s="244"/>
      <c r="M451" s="245"/>
      <c r="N451" s="246"/>
      <c r="O451" s="246"/>
      <c r="P451" s="246"/>
      <c r="Q451" s="246"/>
      <c r="R451" s="246"/>
      <c r="S451" s="246"/>
      <c r="T451" s="247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48" t="s">
        <v>145</v>
      </c>
      <c r="AU451" s="248" t="s">
        <v>84</v>
      </c>
      <c r="AV451" s="13" t="s">
        <v>82</v>
      </c>
      <c r="AW451" s="13" t="s">
        <v>31</v>
      </c>
      <c r="AX451" s="13" t="s">
        <v>74</v>
      </c>
      <c r="AY451" s="248" t="s">
        <v>132</v>
      </c>
    </row>
    <row r="452" s="13" customFormat="1">
      <c r="A452" s="13"/>
      <c r="B452" s="239"/>
      <c r="C452" s="240"/>
      <c r="D452" s="232" t="s">
        <v>145</v>
      </c>
      <c r="E452" s="241" t="s">
        <v>1</v>
      </c>
      <c r="F452" s="242" t="s">
        <v>649</v>
      </c>
      <c r="G452" s="240"/>
      <c r="H452" s="241" t="s">
        <v>1</v>
      </c>
      <c r="I452" s="243"/>
      <c r="J452" s="240"/>
      <c r="K452" s="240"/>
      <c r="L452" s="244"/>
      <c r="M452" s="245"/>
      <c r="N452" s="246"/>
      <c r="O452" s="246"/>
      <c r="P452" s="246"/>
      <c r="Q452" s="246"/>
      <c r="R452" s="246"/>
      <c r="S452" s="246"/>
      <c r="T452" s="247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48" t="s">
        <v>145</v>
      </c>
      <c r="AU452" s="248" t="s">
        <v>84</v>
      </c>
      <c r="AV452" s="13" t="s">
        <v>82</v>
      </c>
      <c r="AW452" s="13" t="s">
        <v>31</v>
      </c>
      <c r="AX452" s="13" t="s">
        <v>74</v>
      </c>
      <c r="AY452" s="248" t="s">
        <v>132</v>
      </c>
    </row>
    <row r="453" s="13" customFormat="1">
      <c r="A453" s="13"/>
      <c r="B453" s="239"/>
      <c r="C453" s="240"/>
      <c r="D453" s="232" t="s">
        <v>145</v>
      </c>
      <c r="E453" s="241" t="s">
        <v>1</v>
      </c>
      <c r="F453" s="242" t="s">
        <v>650</v>
      </c>
      <c r="G453" s="240"/>
      <c r="H453" s="241" t="s">
        <v>1</v>
      </c>
      <c r="I453" s="243"/>
      <c r="J453" s="240"/>
      <c r="K453" s="240"/>
      <c r="L453" s="244"/>
      <c r="M453" s="245"/>
      <c r="N453" s="246"/>
      <c r="O453" s="246"/>
      <c r="P453" s="246"/>
      <c r="Q453" s="246"/>
      <c r="R453" s="246"/>
      <c r="S453" s="246"/>
      <c r="T453" s="247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48" t="s">
        <v>145</v>
      </c>
      <c r="AU453" s="248" t="s">
        <v>84</v>
      </c>
      <c r="AV453" s="13" t="s">
        <v>82</v>
      </c>
      <c r="AW453" s="13" t="s">
        <v>31</v>
      </c>
      <c r="AX453" s="13" t="s">
        <v>74</v>
      </c>
      <c r="AY453" s="248" t="s">
        <v>132</v>
      </c>
    </row>
    <row r="454" s="14" customFormat="1">
      <c r="A454" s="14"/>
      <c r="B454" s="249"/>
      <c r="C454" s="250"/>
      <c r="D454" s="232" t="s">
        <v>145</v>
      </c>
      <c r="E454" s="251" t="s">
        <v>1</v>
      </c>
      <c r="F454" s="252" t="s">
        <v>82</v>
      </c>
      <c r="G454" s="250"/>
      <c r="H454" s="253">
        <v>1</v>
      </c>
      <c r="I454" s="254"/>
      <c r="J454" s="250"/>
      <c r="K454" s="250"/>
      <c r="L454" s="255"/>
      <c r="M454" s="256"/>
      <c r="N454" s="257"/>
      <c r="O454" s="257"/>
      <c r="P454" s="257"/>
      <c r="Q454" s="257"/>
      <c r="R454" s="257"/>
      <c r="S454" s="257"/>
      <c r="T454" s="258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59" t="s">
        <v>145</v>
      </c>
      <c r="AU454" s="259" t="s">
        <v>84</v>
      </c>
      <c r="AV454" s="14" t="s">
        <v>84</v>
      </c>
      <c r="AW454" s="14" t="s">
        <v>31</v>
      </c>
      <c r="AX454" s="14" t="s">
        <v>82</v>
      </c>
      <c r="AY454" s="259" t="s">
        <v>132</v>
      </c>
    </row>
    <row r="455" s="12" customFormat="1" ht="22.8" customHeight="1">
      <c r="A455" s="12"/>
      <c r="B455" s="203"/>
      <c r="C455" s="204"/>
      <c r="D455" s="205" t="s">
        <v>73</v>
      </c>
      <c r="E455" s="217" t="s">
        <v>651</v>
      </c>
      <c r="F455" s="217" t="s">
        <v>652</v>
      </c>
      <c r="G455" s="204"/>
      <c r="H455" s="204"/>
      <c r="I455" s="207"/>
      <c r="J455" s="218">
        <f>BK455</f>
        <v>0</v>
      </c>
      <c r="K455" s="204"/>
      <c r="L455" s="209"/>
      <c r="M455" s="210"/>
      <c r="N455" s="211"/>
      <c r="O455" s="211"/>
      <c r="P455" s="212">
        <f>SUM(P456:P462)</f>
        <v>0</v>
      </c>
      <c r="Q455" s="211"/>
      <c r="R455" s="212">
        <f>SUM(R456:R462)</f>
        <v>0</v>
      </c>
      <c r="S455" s="211"/>
      <c r="T455" s="213">
        <f>SUM(T456:T462)</f>
        <v>0</v>
      </c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R455" s="214" t="s">
        <v>131</v>
      </c>
      <c r="AT455" s="215" t="s">
        <v>73</v>
      </c>
      <c r="AU455" s="215" t="s">
        <v>82</v>
      </c>
      <c r="AY455" s="214" t="s">
        <v>132</v>
      </c>
      <c r="BK455" s="216">
        <f>SUM(BK456:BK462)</f>
        <v>0</v>
      </c>
    </row>
    <row r="456" s="2" customFormat="1" ht="16.5" customHeight="1">
      <c r="A456" s="39"/>
      <c r="B456" s="40"/>
      <c r="C456" s="219" t="s">
        <v>653</v>
      </c>
      <c r="D456" s="219" t="s">
        <v>135</v>
      </c>
      <c r="E456" s="220" t="s">
        <v>654</v>
      </c>
      <c r="F456" s="221" t="s">
        <v>655</v>
      </c>
      <c r="G456" s="222" t="s">
        <v>138</v>
      </c>
      <c r="H456" s="223">
        <v>0.5</v>
      </c>
      <c r="I456" s="224"/>
      <c r="J456" s="225">
        <f>ROUND(I456*H456,2)</f>
        <v>0</v>
      </c>
      <c r="K456" s="221" t="s">
        <v>139</v>
      </c>
      <c r="L456" s="45"/>
      <c r="M456" s="226" t="s">
        <v>1</v>
      </c>
      <c r="N456" s="227" t="s">
        <v>39</v>
      </c>
      <c r="O456" s="92"/>
      <c r="P456" s="228">
        <f>O456*H456</f>
        <v>0</v>
      </c>
      <c r="Q456" s="228">
        <v>0</v>
      </c>
      <c r="R456" s="228">
        <f>Q456*H456</f>
        <v>0</v>
      </c>
      <c r="S456" s="228">
        <v>0</v>
      </c>
      <c r="T456" s="229">
        <f>S456*H456</f>
        <v>0</v>
      </c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R456" s="230" t="s">
        <v>140</v>
      </c>
      <c r="AT456" s="230" t="s">
        <v>135</v>
      </c>
      <c r="AU456" s="230" t="s">
        <v>84</v>
      </c>
      <c r="AY456" s="18" t="s">
        <v>132</v>
      </c>
      <c r="BE456" s="231">
        <f>IF(N456="základní",J456,0)</f>
        <v>0</v>
      </c>
      <c r="BF456" s="231">
        <f>IF(N456="snížená",J456,0)</f>
        <v>0</v>
      </c>
      <c r="BG456" s="231">
        <f>IF(N456="zákl. přenesená",J456,0)</f>
        <v>0</v>
      </c>
      <c r="BH456" s="231">
        <f>IF(N456="sníž. přenesená",J456,0)</f>
        <v>0</v>
      </c>
      <c r="BI456" s="231">
        <f>IF(N456="nulová",J456,0)</f>
        <v>0</v>
      </c>
      <c r="BJ456" s="18" t="s">
        <v>82</v>
      </c>
      <c r="BK456" s="231">
        <f>ROUND(I456*H456,2)</f>
        <v>0</v>
      </c>
      <c r="BL456" s="18" t="s">
        <v>140</v>
      </c>
      <c r="BM456" s="230" t="s">
        <v>656</v>
      </c>
    </row>
    <row r="457" s="2" customFormat="1">
      <c r="A457" s="39"/>
      <c r="B457" s="40"/>
      <c r="C457" s="41"/>
      <c r="D457" s="232" t="s">
        <v>142</v>
      </c>
      <c r="E457" s="41"/>
      <c r="F457" s="233" t="s">
        <v>655</v>
      </c>
      <c r="G457" s="41"/>
      <c r="H457" s="41"/>
      <c r="I457" s="234"/>
      <c r="J457" s="41"/>
      <c r="K457" s="41"/>
      <c r="L457" s="45"/>
      <c r="M457" s="235"/>
      <c r="N457" s="236"/>
      <c r="O457" s="92"/>
      <c r="P457" s="92"/>
      <c r="Q457" s="92"/>
      <c r="R457" s="92"/>
      <c r="S457" s="92"/>
      <c r="T457" s="93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T457" s="18" t="s">
        <v>142</v>
      </c>
      <c r="AU457" s="18" t="s">
        <v>84</v>
      </c>
    </row>
    <row r="458" s="2" customFormat="1">
      <c r="A458" s="39"/>
      <c r="B458" s="40"/>
      <c r="C458" s="41"/>
      <c r="D458" s="237" t="s">
        <v>143</v>
      </c>
      <c r="E458" s="41"/>
      <c r="F458" s="238" t="s">
        <v>657</v>
      </c>
      <c r="G458" s="41"/>
      <c r="H458" s="41"/>
      <c r="I458" s="234"/>
      <c r="J458" s="41"/>
      <c r="K458" s="41"/>
      <c r="L458" s="45"/>
      <c r="M458" s="235"/>
      <c r="N458" s="236"/>
      <c r="O458" s="92"/>
      <c r="P458" s="92"/>
      <c r="Q458" s="92"/>
      <c r="R458" s="92"/>
      <c r="S458" s="92"/>
      <c r="T458" s="93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T458" s="18" t="s">
        <v>143</v>
      </c>
      <c r="AU458" s="18" t="s">
        <v>84</v>
      </c>
    </row>
    <row r="459" s="13" customFormat="1">
      <c r="A459" s="13"/>
      <c r="B459" s="239"/>
      <c r="C459" s="240"/>
      <c r="D459" s="232" t="s">
        <v>145</v>
      </c>
      <c r="E459" s="241" t="s">
        <v>1</v>
      </c>
      <c r="F459" s="242" t="s">
        <v>658</v>
      </c>
      <c r="G459" s="240"/>
      <c r="H459" s="241" t="s">
        <v>1</v>
      </c>
      <c r="I459" s="243"/>
      <c r="J459" s="240"/>
      <c r="K459" s="240"/>
      <c r="L459" s="244"/>
      <c r="M459" s="245"/>
      <c r="N459" s="246"/>
      <c r="O459" s="246"/>
      <c r="P459" s="246"/>
      <c r="Q459" s="246"/>
      <c r="R459" s="246"/>
      <c r="S459" s="246"/>
      <c r="T459" s="247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48" t="s">
        <v>145</v>
      </c>
      <c r="AU459" s="248" t="s">
        <v>84</v>
      </c>
      <c r="AV459" s="13" t="s">
        <v>82</v>
      </c>
      <c r="AW459" s="13" t="s">
        <v>31</v>
      </c>
      <c r="AX459" s="13" t="s">
        <v>74</v>
      </c>
      <c r="AY459" s="248" t="s">
        <v>132</v>
      </c>
    </row>
    <row r="460" s="13" customFormat="1">
      <c r="A460" s="13"/>
      <c r="B460" s="239"/>
      <c r="C460" s="240"/>
      <c r="D460" s="232" t="s">
        <v>145</v>
      </c>
      <c r="E460" s="241" t="s">
        <v>1</v>
      </c>
      <c r="F460" s="242" t="s">
        <v>659</v>
      </c>
      <c r="G460" s="240"/>
      <c r="H460" s="241" t="s">
        <v>1</v>
      </c>
      <c r="I460" s="243"/>
      <c r="J460" s="240"/>
      <c r="K460" s="240"/>
      <c r="L460" s="244"/>
      <c r="M460" s="245"/>
      <c r="N460" s="246"/>
      <c r="O460" s="246"/>
      <c r="P460" s="246"/>
      <c r="Q460" s="246"/>
      <c r="R460" s="246"/>
      <c r="S460" s="246"/>
      <c r="T460" s="247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48" t="s">
        <v>145</v>
      </c>
      <c r="AU460" s="248" t="s">
        <v>84</v>
      </c>
      <c r="AV460" s="13" t="s">
        <v>82</v>
      </c>
      <c r="AW460" s="13" t="s">
        <v>31</v>
      </c>
      <c r="AX460" s="13" t="s">
        <v>74</v>
      </c>
      <c r="AY460" s="248" t="s">
        <v>132</v>
      </c>
    </row>
    <row r="461" s="14" customFormat="1">
      <c r="A461" s="14"/>
      <c r="B461" s="249"/>
      <c r="C461" s="250"/>
      <c r="D461" s="232" t="s">
        <v>145</v>
      </c>
      <c r="E461" s="251" t="s">
        <v>1</v>
      </c>
      <c r="F461" s="252" t="s">
        <v>82</v>
      </c>
      <c r="G461" s="250"/>
      <c r="H461" s="253">
        <v>1</v>
      </c>
      <c r="I461" s="254"/>
      <c r="J461" s="250"/>
      <c r="K461" s="250"/>
      <c r="L461" s="255"/>
      <c r="M461" s="256"/>
      <c r="N461" s="257"/>
      <c r="O461" s="257"/>
      <c r="P461" s="257"/>
      <c r="Q461" s="257"/>
      <c r="R461" s="257"/>
      <c r="S461" s="257"/>
      <c r="T461" s="258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59" t="s">
        <v>145</v>
      </c>
      <c r="AU461" s="259" t="s">
        <v>84</v>
      </c>
      <c r="AV461" s="14" t="s">
        <v>84</v>
      </c>
      <c r="AW461" s="14" t="s">
        <v>31</v>
      </c>
      <c r="AX461" s="14" t="s">
        <v>82</v>
      </c>
      <c r="AY461" s="259" t="s">
        <v>132</v>
      </c>
    </row>
    <row r="462" s="14" customFormat="1">
      <c r="A462" s="14"/>
      <c r="B462" s="249"/>
      <c r="C462" s="250"/>
      <c r="D462" s="232" t="s">
        <v>145</v>
      </c>
      <c r="E462" s="250"/>
      <c r="F462" s="252" t="s">
        <v>660</v>
      </c>
      <c r="G462" s="250"/>
      <c r="H462" s="253">
        <v>0.5</v>
      </c>
      <c r="I462" s="254"/>
      <c r="J462" s="250"/>
      <c r="K462" s="250"/>
      <c r="L462" s="255"/>
      <c r="M462" s="256"/>
      <c r="N462" s="257"/>
      <c r="O462" s="257"/>
      <c r="P462" s="257"/>
      <c r="Q462" s="257"/>
      <c r="R462" s="257"/>
      <c r="S462" s="257"/>
      <c r="T462" s="258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59" t="s">
        <v>145</v>
      </c>
      <c r="AU462" s="259" t="s">
        <v>84</v>
      </c>
      <c r="AV462" s="14" t="s">
        <v>84</v>
      </c>
      <c r="AW462" s="14" t="s">
        <v>4</v>
      </c>
      <c r="AX462" s="14" t="s">
        <v>82</v>
      </c>
      <c r="AY462" s="259" t="s">
        <v>132</v>
      </c>
    </row>
    <row r="463" s="12" customFormat="1" ht="22.8" customHeight="1">
      <c r="A463" s="12"/>
      <c r="B463" s="203"/>
      <c r="C463" s="204"/>
      <c r="D463" s="205" t="s">
        <v>73</v>
      </c>
      <c r="E463" s="217" t="s">
        <v>661</v>
      </c>
      <c r="F463" s="217" t="s">
        <v>662</v>
      </c>
      <c r="G463" s="204"/>
      <c r="H463" s="204"/>
      <c r="I463" s="207"/>
      <c r="J463" s="218">
        <f>BK463</f>
        <v>0</v>
      </c>
      <c r="K463" s="204"/>
      <c r="L463" s="209"/>
      <c r="M463" s="210"/>
      <c r="N463" s="211"/>
      <c r="O463" s="211"/>
      <c r="P463" s="212">
        <f>SUM(P464:P470)</f>
        <v>0</v>
      </c>
      <c r="Q463" s="211"/>
      <c r="R463" s="212">
        <f>SUM(R464:R470)</f>
        <v>0</v>
      </c>
      <c r="S463" s="211"/>
      <c r="T463" s="213">
        <f>SUM(T464:T470)</f>
        <v>0</v>
      </c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R463" s="214" t="s">
        <v>131</v>
      </c>
      <c r="AT463" s="215" t="s">
        <v>73</v>
      </c>
      <c r="AU463" s="215" t="s">
        <v>82</v>
      </c>
      <c r="AY463" s="214" t="s">
        <v>132</v>
      </c>
      <c r="BK463" s="216">
        <f>SUM(BK464:BK470)</f>
        <v>0</v>
      </c>
    </row>
    <row r="464" s="2" customFormat="1" ht="16.5" customHeight="1">
      <c r="A464" s="39"/>
      <c r="B464" s="40"/>
      <c r="C464" s="219" t="s">
        <v>663</v>
      </c>
      <c r="D464" s="219" t="s">
        <v>135</v>
      </c>
      <c r="E464" s="220" t="s">
        <v>664</v>
      </c>
      <c r="F464" s="221" t="s">
        <v>665</v>
      </c>
      <c r="G464" s="222" t="s">
        <v>138</v>
      </c>
      <c r="H464" s="223">
        <v>1</v>
      </c>
      <c r="I464" s="224"/>
      <c r="J464" s="225">
        <f>ROUND(I464*H464,2)</f>
        <v>0</v>
      </c>
      <c r="K464" s="221" t="s">
        <v>139</v>
      </c>
      <c r="L464" s="45"/>
      <c r="M464" s="226" t="s">
        <v>1</v>
      </c>
      <c r="N464" s="227" t="s">
        <v>39</v>
      </c>
      <c r="O464" s="92"/>
      <c r="P464" s="228">
        <f>O464*H464</f>
        <v>0</v>
      </c>
      <c r="Q464" s="228">
        <v>0</v>
      </c>
      <c r="R464" s="228">
        <f>Q464*H464</f>
        <v>0</v>
      </c>
      <c r="S464" s="228">
        <v>0</v>
      </c>
      <c r="T464" s="229">
        <f>S464*H464</f>
        <v>0</v>
      </c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R464" s="230" t="s">
        <v>140</v>
      </c>
      <c r="AT464" s="230" t="s">
        <v>135</v>
      </c>
      <c r="AU464" s="230" t="s">
        <v>84</v>
      </c>
      <c r="AY464" s="18" t="s">
        <v>132</v>
      </c>
      <c r="BE464" s="231">
        <f>IF(N464="základní",J464,0)</f>
        <v>0</v>
      </c>
      <c r="BF464" s="231">
        <f>IF(N464="snížená",J464,0)</f>
        <v>0</v>
      </c>
      <c r="BG464" s="231">
        <f>IF(N464="zákl. přenesená",J464,0)</f>
        <v>0</v>
      </c>
      <c r="BH464" s="231">
        <f>IF(N464="sníž. přenesená",J464,0)</f>
        <v>0</v>
      </c>
      <c r="BI464" s="231">
        <f>IF(N464="nulová",J464,0)</f>
        <v>0</v>
      </c>
      <c r="BJ464" s="18" t="s">
        <v>82</v>
      </c>
      <c r="BK464" s="231">
        <f>ROUND(I464*H464,2)</f>
        <v>0</v>
      </c>
      <c r="BL464" s="18" t="s">
        <v>140</v>
      </c>
      <c r="BM464" s="230" t="s">
        <v>666</v>
      </c>
    </row>
    <row r="465" s="2" customFormat="1">
      <c r="A465" s="39"/>
      <c r="B465" s="40"/>
      <c r="C465" s="41"/>
      <c r="D465" s="232" t="s">
        <v>142</v>
      </c>
      <c r="E465" s="41"/>
      <c r="F465" s="233" t="s">
        <v>665</v>
      </c>
      <c r="G465" s="41"/>
      <c r="H465" s="41"/>
      <c r="I465" s="234"/>
      <c r="J465" s="41"/>
      <c r="K465" s="41"/>
      <c r="L465" s="45"/>
      <c r="M465" s="235"/>
      <c r="N465" s="236"/>
      <c r="O465" s="92"/>
      <c r="P465" s="92"/>
      <c r="Q465" s="92"/>
      <c r="R465" s="92"/>
      <c r="S465" s="92"/>
      <c r="T465" s="93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T465" s="18" t="s">
        <v>142</v>
      </c>
      <c r="AU465" s="18" t="s">
        <v>84</v>
      </c>
    </row>
    <row r="466" s="2" customFormat="1">
      <c r="A466" s="39"/>
      <c r="B466" s="40"/>
      <c r="C466" s="41"/>
      <c r="D466" s="237" t="s">
        <v>143</v>
      </c>
      <c r="E466" s="41"/>
      <c r="F466" s="238" t="s">
        <v>667</v>
      </c>
      <c r="G466" s="41"/>
      <c r="H466" s="41"/>
      <c r="I466" s="234"/>
      <c r="J466" s="41"/>
      <c r="K466" s="41"/>
      <c r="L466" s="45"/>
      <c r="M466" s="235"/>
      <c r="N466" s="236"/>
      <c r="O466" s="92"/>
      <c r="P466" s="92"/>
      <c r="Q466" s="92"/>
      <c r="R466" s="92"/>
      <c r="S466" s="92"/>
      <c r="T466" s="93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T466" s="18" t="s">
        <v>143</v>
      </c>
      <c r="AU466" s="18" t="s">
        <v>84</v>
      </c>
    </row>
    <row r="467" s="13" customFormat="1">
      <c r="A467" s="13"/>
      <c r="B467" s="239"/>
      <c r="C467" s="240"/>
      <c r="D467" s="232" t="s">
        <v>145</v>
      </c>
      <c r="E467" s="241" t="s">
        <v>1</v>
      </c>
      <c r="F467" s="242" t="s">
        <v>668</v>
      </c>
      <c r="G467" s="240"/>
      <c r="H467" s="241" t="s">
        <v>1</v>
      </c>
      <c r="I467" s="243"/>
      <c r="J467" s="240"/>
      <c r="K467" s="240"/>
      <c r="L467" s="244"/>
      <c r="M467" s="245"/>
      <c r="N467" s="246"/>
      <c r="O467" s="246"/>
      <c r="P467" s="246"/>
      <c r="Q467" s="246"/>
      <c r="R467" s="246"/>
      <c r="S467" s="246"/>
      <c r="T467" s="247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48" t="s">
        <v>145</v>
      </c>
      <c r="AU467" s="248" t="s">
        <v>84</v>
      </c>
      <c r="AV467" s="13" t="s">
        <v>82</v>
      </c>
      <c r="AW467" s="13" t="s">
        <v>31</v>
      </c>
      <c r="AX467" s="13" t="s">
        <v>74</v>
      </c>
      <c r="AY467" s="248" t="s">
        <v>132</v>
      </c>
    </row>
    <row r="468" s="13" customFormat="1">
      <c r="A468" s="13"/>
      <c r="B468" s="239"/>
      <c r="C468" s="240"/>
      <c r="D468" s="232" t="s">
        <v>145</v>
      </c>
      <c r="E468" s="241" t="s">
        <v>1</v>
      </c>
      <c r="F468" s="242" t="s">
        <v>669</v>
      </c>
      <c r="G468" s="240"/>
      <c r="H468" s="241" t="s">
        <v>1</v>
      </c>
      <c r="I468" s="243"/>
      <c r="J468" s="240"/>
      <c r="K468" s="240"/>
      <c r="L468" s="244"/>
      <c r="M468" s="245"/>
      <c r="N468" s="246"/>
      <c r="O468" s="246"/>
      <c r="P468" s="246"/>
      <c r="Q468" s="246"/>
      <c r="R468" s="246"/>
      <c r="S468" s="246"/>
      <c r="T468" s="247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48" t="s">
        <v>145</v>
      </c>
      <c r="AU468" s="248" t="s">
        <v>84</v>
      </c>
      <c r="AV468" s="13" t="s">
        <v>82</v>
      </c>
      <c r="AW468" s="13" t="s">
        <v>31</v>
      </c>
      <c r="AX468" s="13" t="s">
        <v>74</v>
      </c>
      <c r="AY468" s="248" t="s">
        <v>132</v>
      </c>
    </row>
    <row r="469" s="13" customFormat="1">
      <c r="A469" s="13"/>
      <c r="B469" s="239"/>
      <c r="C469" s="240"/>
      <c r="D469" s="232" t="s">
        <v>145</v>
      </c>
      <c r="E469" s="241" t="s">
        <v>1</v>
      </c>
      <c r="F469" s="242" t="s">
        <v>670</v>
      </c>
      <c r="G469" s="240"/>
      <c r="H469" s="241" t="s">
        <v>1</v>
      </c>
      <c r="I469" s="243"/>
      <c r="J469" s="240"/>
      <c r="K469" s="240"/>
      <c r="L469" s="244"/>
      <c r="M469" s="245"/>
      <c r="N469" s="246"/>
      <c r="O469" s="246"/>
      <c r="P469" s="246"/>
      <c r="Q469" s="246"/>
      <c r="R469" s="246"/>
      <c r="S469" s="246"/>
      <c r="T469" s="247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48" t="s">
        <v>145</v>
      </c>
      <c r="AU469" s="248" t="s">
        <v>84</v>
      </c>
      <c r="AV469" s="13" t="s">
        <v>82</v>
      </c>
      <c r="AW469" s="13" t="s">
        <v>31</v>
      </c>
      <c r="AX469" s="13" t="s">
        <v>74</v>
      </c>
      <c r="AY469" s="248" t="s">
        <v>132</v>
      </c>
    </row>
    <row r="470" s="14" customFormat="1">
      <c r="A470" s="14"/>
      <c r="B470" s="249"/>
      <c r="C470" s="250"/>
      <c r="D470" s="232" t="s">
        <v>145</v>
      </c>
      <c r="E470" s="251" t="s">
        <v>1</v>
      </c>
      <c r="F470" s="252" t="s">
        <v>82</v>
      </c>
      <c r="G470" s="250"/>
      <c r="H470" s="253">
        <v>1</v>
      </c>
      <c r="I470" s="254"/>
      <c r="J470" s="250"/>
      <c r="K470" s="250"/>
      <c r="L470" s="255"/>
      <c r="M470" s="256"/>
      <c r="N470" s="257"/>
      <c r="O470" s="257"/>
      <c r="P470" s="257"/>
      <c r="Q470" s="257"/>
      <c r="R470" s="257"/>
      <c r="S470" s="257"/>
      <c r="T470" s="258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59" t="s">
        <v>145</v>
      </c>
      <c r="AU470" s="259" t="s">
        <v>84</v>
      </c>
      <c r="AV470" s="14" t="s">
        <v>84</v>
      </c>
      <c r="AW470" s="14" t="s">
        <v>31</v>
      </c>
      <c r="AX470" s="14" t="s">
        <v>82</v>
      </c>
      <c r="AY470" s="259" t="s">
        <v>132</v>
      </c>
    </row>
    <row r="471" s="12" customFormat="1" ht="22.8" customHeight="1">
      <c r="A471" s="12"/>
      <c r="B471" s="203"/>
      <c r="C471" s="204"/>
      <c r="D471" s="205" t="s">
        <v>73</v>
      </c>
      <c r="E471" s="217" t="s">
        <v>671</v>
      </c>
      <c r="F471" s="217" t="s">
        <v>672</v>
      </c>
      <c r="G471" s="204"/>
      <c r="H471" s="204"/>
      <c r="I471" s="207"/>
      <c r="J471" s="218">
        <f>BK471</f>
        <v>0</v>
      </c>
      <c r="K471" s="204"/>
      <c r="L471" s="209"/>
      <c r="M471" s="210"/>
      <c r="N471" s="211"/>
      <c r="O471" s="211"/>
      <c r="P471" s="212">
        <f>SUM(P472:P487)</f>
        <v>0</v>
      </c>
      <c r="Q471" s="211"/>
      <c r="R471" s="212">
        <f>SUM(R472:R487)</f>
        <v>0</v>
      </c>
      <c r="S471" s="211"/>
      <c r="T471" s="213">
        <f>SUM(T472:T487)</f>
        <v>0</v>
      </c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R471" s="214" t="s">
        <v>131</v>
      </c>
      <c r="AT471" s="215" t="s">
        <v>73</v>
      </c>
      <c r="AU471" s="215" t="s">
        <v>82</v>
      </c>
      <c r="AY471" s="214" t="s">
        <v>132</v>
      </c>
      <c r="BK471" s="216">
        <f>SUM(BK472:BK487)</f>
        <v>0</v>
      </c>
    </row>
    <row r="472" s="2" customFormat="1" ht="16.5" customHeight="1">
      <c r="A472" s="39"/>
      <c r="B472" s="40"/>
      <c r="C472" s="219" t="s">
        <v>673</v>
      </c>
      <c r="D472" s="219" t="s">
        <v>135</v>
      </c>
      <c r="E472" s="220" t="s">
        <v>674</v>
      </c>
      <c r="F472" s="221" t="s">
        <v>672</v>
      </c>
      <c r="G472" s="222" t="s">
        <v>138</v>
      </c>
      <c r="H472" s="223">
        <v>1</v>
      </c>
      <c r="I472" s="224"/>
      <c r="J472" s="225">
        <f>ROUND(I472*H472,2)</f>
        <v>0</v>
      </c>
      <c r="K472" s="221" t="s">
        <v>139</v>
      </c>
      <c r="L472" s="45"/>
      <c r="M472" s="226" t="s">
        <v>1</v>
      </c>
      <c r="N472" s="227" t="s">
        <v>39</v>
      </c>
      <c r="O472" s="92"/>
      <c r="P472" s="228">
        <f>O472*H472</f>
        <v>0</v>
      </c>
      <c r="Q472" s="228">
        <v>0</v>
      </c>
      <c r="R472" s="228">
        <f>Q472*H472</f>
        <v>0</v>
      </c>
      <c r="S472" s="228">
        <v>0</v>
      </c>
      <c r="T472" s="229">
        <f>S472*H472</f>
        <v>0</v>
      </c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R472" s="230" t="s">
        <v>140</v>
      </c>
      <c r="AT472" s="230" t="s">
        <v>135</v>
      </c>
      <c r="AU472" s="230" t="s">
        <v>84</v>
      </c>
      <c r="AY472" s="18" t="s">
        <v>132</v>
      </c>
      <c r="BE472" s="231">
        <f>IF(N472="základní",J472,0)</f>
        <v>0</v>
      </c>
      <c r="BF472" s="231">
        <f>IF(N472="snížená",J472,0)</f>
        <v>0</v>
      </c>
      <c r="BG472" s="231">
        <f>IF(N472="zákl. přenesená",J472,0)</f>
        <v>0</v>
      </c>
      <c r="BH472" s="231">
        <f>IF(N472="sníž. přenesená",J472,0)</f>
        <v>0</v>
      </c>
      <c r="BI472" s="231">
        <f>IF(N472="nulová",J472,0)</f>
        <v>0</v>
      </c>
      <c r="BJ472" s="18" t="s">
        <v>82</v>
      </c>
      <c r="BK472" s="231">
        <f>ROUND(I472*H472,2)</f>
        <v>0</v>
      </c>
      <c r="BL472" s="18" t="s">
        <v>140</v>
      </c>
      <c r="BM472" s="230" t="s">
        <v>675</v>
      </c>
    </row>
    <row r="473" s="2" customFormat="1">
      <c r="A473" s="39"/>
      <c r="B473" s="40"/>
      <c r="C473" s="41"/>
      <c r="D473" s="232" t="s">
        <v>142</v>
      </c>
      <c r="E473" s="41"/>
      <c r="F473" s="233" t="s">
        <v>672</v>
      </c>
      <c r="G473" s="41"/>
      <c r="H473" s="41"/>
      <c r="I473" s="234"/>
      <c r="J473" s="41"/>
      <c r="K473" s="41"/>
      <c r="L473" s="45"/>
      <c r="M473" s="235"/>
      <c r="N473" s="236"/>
      <c r="O473" s="92"/>
      <c r="P473" s="92"/>
      <c r="Q473" s="92"/>
      <c r="R473" s="92"/>
      <c r="S473" s="92"/>
      <c r="T473" s="93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T473" s="18" t="s">
        <v>142</v>
      </c>
      <c r="AU473" s="18" t="s">
        <v>84</v>
      </c>
    </row>
    <row r="474" s="2" customFormat="1">
      <c r="A474" s="39"/>
      <c r="B474" s="40"/>
      <c r="C474" s="41"/>
      <c r="D474" s="237" t="s">
        <v>143</v>
      </c>
      <c r="E474" s="41"/>
      <c r="F474" s="238" t="s">
        <v>676</v>
      </c>
      <c r="G474" s="41"/>
      <c r="H474" s="41"/>
      <c r="I474" s="234"/>
      <c r="J474" s="41"/>
      <c r="K474" s="41"/>
      <c r="L474" s="45"/>
      <c r="M474" s="235"/>
      <c r="N474" s="236"/>
      <c r="O474" s="92"/>
      <c r="P474" s="92"/>
      <c r="Q474" s="92"/>
      <c r="R474" s="92"/>
      <c r="S474" s="92"/>
      <c r="T474" s="93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T474" s="18" t="s">
        <v>143</v>
      </c>
      <c r="AU474" s="18" t="s">
        <v>84</v>
      </c>
    </row>
    <row r="475" s="13" customFormat="1">
      <c r="A475" s="13"/>
      <c r="B475" s="239"/>
      <c r="C475" s="240"/>
      <c r="D475" s="232" t="s">
        <v>145</v>
      </c>
      <c r="E475" s="241" t="s">
        <v>1</v>
      </c>
      <c r="F475" s="242" t="s">
        <v>677</v>
      </c>
      <c r="G475" s="240"/>
      <c r="H475" s="241" t="s">
        <v>1</v>
      </c>
      <c r="I475" s="243"/>
      <c r="J475" s="240"/>
      <c r="K475" s="240"/>
      <c r="L475" s="244"/>
      <c r="M475" s="245"/>
      <c r="N475" s="246"/>
      <c r="O475" s="246"/>
      <c r="P475" s="246"/>
      <c r="Q475" s="246"/>
      <c r="R475" s="246"/>
      <c r="S475" s="246"/>
      <c r="T475" s="247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48" t="s">
        <v>145</v>
      </c>
      <c r="AU475" s="248" t="s">
        <v>84</v>
      </c>
      <c r="AV475" s="13" t="s">
        <v>82</v>
      </c>
      <c r="AW475" s="13" t="s">
        <v>31</v>
      </c>
      <c r="AX475" s="13" t="s">
        <v>74</v>
      </c>
      <c r="AY475" s="248" t="s">
        <v>132</v>
      </c>
    </row>
    <row r="476" s="13" customFormat="1">
      <c r="A476" s="13"/>
      <c r="B476" s="239"/>
      <c r="C476" s="240"/>
      <c r="D476" s="232" t="s">
        <v>145</v>
      </c>
      <c r="E476" s="241" t="s">
        <v>1</v>
      </c>
      <c r="F476" s="242" t="s">
        <v>678</v>
      </c>
      <c r="G476" s="240"/>
      <c r="H476" s="241" t="s">
        <v>1</v>
      </c>
      <c r="I476" s="243"/>
      <c r="J476" s="240"/>
      <c r="K476" s="240"/>
      <c r="L476" s="244"/>
      <c r="M476" s="245"/>
      <c r="N476" s="246"/>
      <c r="O476" s="246"/>
      <c r="P476" s="246"/>
      <c r="Q476" s="246"/>
      <c r="R476" s="246"/>
      <c r="S476" s="246"/>
      <c r="T476" s="247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48" t="s">
        <v>145</v>
      </c>
      <c r="AU476" s="248" t="s">
        <v>84</v>
      </c>
      <c r="AV476" s="13" t="s">
        <v>82</v>
      </c>
      <c r="AW476" s="13" t="s">
        <v>31</v>
      </c>
      <c r="AX476" s="13" t="s">
        <v>74</v>
      </c>
      <c r="AY476" s="248" t="s">
        <v>132</v>
      </c>
    </row>
    <row r="477" s="13" customFormat="1">
      <c r="A477" s="13"/>
      <c r="B477" s="239"/>
      <c r="C477" s="240"/>
      <c r="D477" s="232" t="s">
        <v>145</v>
      </c>
      <c r="E477" s="241" t="s">
        <v>1</v>
      </c>
      <c r="F477" s="242" t="s">
        <v>679</v>
      </c>
      <c r="G477" s="240"/>
      <c r="H477" s="241" t="s">
        <v>1</v>
      </c>
      <c r="I477" s="243"/>
      <c r="J477" s="240"/>
      <c r="K477" s="240"/>
      <c r="L477" s="244"/>
      <c r="M477" s="245"/>
      <c r="N477" s="246"/>
      <c r="O477" s="246"/>
      <c r="P477" s="246"/>
      <c r="Q477" s="246"/>
      <c r="R477" s="246"/>
      <c r="S477" s="246"/>
      <c r="T477" s="247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48" t="s">
        <v>145</v>
      </c>
      <c r="AU477" s="248" t="s">
        <v>84</v>
      </c>
      <c r="AV477" s="13" t="s">
        <v>82</v>
      </c>
      <c r="AW477" s="13" t="s">
        <v>31</v>
      </c>
      <c r="AX477" s="13" t="s">
        <v>74</v>
      </c>
      <c r="AY477" s="248" t="s">
        <v>132</v>
      </c>
    </row>
    <row r="478" s="13" customFormat="1">
      <c r="A478" s="13"/>
      <c r="B478" s="239"/>
      <c r="C478" s="240"/>
      <c r="D478" s="232" t="s">
        <v>145</v>
      </c>
      <c r="E478" s="241" t="s">
        <v>1</v>
      </c>
      <c r="F478" s="242" t="s">
        <v>680</v>
      </c>
      <c r="G478" s="240"/>
      <c r="H478" s="241" t="s">
        <v>1</v>
      </c>
      <c r="I478" s="243"/>
      <c r="J478" s="240"/>
      <c r="K478" s="240"/>
      <c r="L478" s="244"/>
      <c r="M478" s="245"/>
      <c r="N478" s="246"/>
      <c r="O478" s="246"/>
      <c r="P478" s="246"/>
      <c r="Q478" s="246"/>
      <c r="R478" s="246"/>
      <c r="S478" s="246"/>
      <c r="T478" s="247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48" t="s">
        <v>145</v>
      </c>
      <c r="AU478" s="248" t="s">
        <v>84</v>
      </c>
      <c r="AV478" s="13" t="s">
        <v>82</v>
      </c>
      <c r="AW478" s="13" t="s">
        <v>31</v>
      </c>
      <c r="AX478" s="13" t="s">
        <v>74</v>
      </c>
      <c r="AY478" s="248" t="s">
        <v>132</v>
      </c>
    </row>
    <row r="479" s="13" customFormat="1">
      <c r="A479" s="13"/>
      <c r="B479" s="239"/>
      <c r="C479" s="240"/>
      <c r="D479" s="232" t="s">
        <v>145</v>
      </c>
      <c r="E479" s="241" t="s">
        <v>1</v>
      </c>
      <c r="F479" s="242" t="s">
        <v>681</v>
      </c>
      <c r="G479" s="240"/>
      <c r="H479" s="241" t="s">
        <v>1</v>
      </c>
      <c r="I479" s="243"/>
      <c r="J479" s="240"/>
      <c r="K479" s="240"/>
      <c r="L479" s="244"/>
      <c r="M479" s="245"/>
      <c r="N479" s="246"/>
      <c r="O479" s="246"/>
      <c r="P479" s="246"/>
      <c r="Q479" s="246"/>
      <c r="R479" s="246"/>
      <c r="S479" s="246"/>
      <c r="T479" s="247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48" t="s">
        <v>145</v>
      </c>
      <c r="AU479" s="248" t="s">
        <v>84</v>
      </c>
      <c r="AV479" s="13" t="s">
        <v>82</v>
      </c>
      <c r="AW479" s="13" t="s">
        <v>31</v>
      </c>
      <c r="AX479" s="13" t="s">
        <v>74</v>
      </c>
      <c r="AY479" s="248" t="s">
        <v>132</v>
      </c>
    </row>
    <row r="480" s="13" customFormat="1">
      <c r="A480" s="13"/>
      <c r="B480" s="239"/>
      <c r="C480" s="240"/>
      <c r="D480" s="232" t="s">
        <v>145</v>
      </c>
      <c r="E480" s="241" t="s">
        <v>1</v>
      </c>
      <c r="F480" s="242" t="s">
        <v>682</v>
      </c>
      <c r="G480" s="240"/>
      <c r="H480" s="241" t="s">
        <v>1</v>
      </c>
      <c r="I480" s="243"/>
      <c r="J480" s="240"/>
      <c r="K480" s="240"/>
      <c r="L480" s="244"/>
      <c r="M480" s="245"/>
      <c r="N480" s="246"/>
      <c r="O480" s="246"/>
      <c r="P480" s="246"/>
      <c r="Q480" s="246"/>
      <c r="R480" s="246"/>
      <c r="S480" s="246"/>
      <c r="T480" s="247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48" t="s">
        <v>145</v>
      </c>
      <c r="AU480" s="248" t="s">
        <v>84</v>
      </c>
      <c r="AV480" s="13" t="s">
        <v>82</v>
      </c>
      <c r="AW480" s="13" t="s">
        <v>31</v>
      </c>
      <c r="AX480" s="13" t="s">
        <v>74</v>
      </c>
      <c r="AY480" s="248" t="s">
        <v>132</v>
      </c>
    </row>
    <row r="481" s="14" customFormat="1">
      <c r="A481" s="14"/>
      <c r="B481" s="249"/>
      <c r="C481" s="250"/>
      <c r="D481" s="232" t="s">
        <v>145</v>
      </c>
      <c r="E481" s="251" t="s">
        <v>1</v>
      </c>
      <c r="F481" s="252" t="s">
        <v>82</v>
      </c>
      <c r="G481" s="250"/>
      <c r="H481" s="253">
        <v>1</v>
      </c>
      <c r="I481" s="254"/>
      <c r="J481" s="250"/>
      <c r="K481" s="250"/>
      <c r="L481" s="255"/>
      <c r="M481" s="256"/>
      <c r="N481" s="257"/>
      <c r="O481" s="257"/>
      <c r="P481" s="257"/>
      <c r="Q481" s="257"/>
      <c r="R481" s="257"/>
      <c r="S481" s="257"/>
      <c r="T481" s="258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59" t="s">
        <v>145</v>
      </c>
      <c r="AU481" s="259" t="s">
        <v>84</v>
      </c>
      <c r="AV481" s="14" t="s">
        <v>84</v>
      </c>
      <c r="AW481" s="14" t="s">
        <v>31</v>
      </c>
      <c r="AX481" s="14" t="s">
        <v>82</v>
      </c>
      <c r="AY481" s="259" t="s">
        <v>132</v>
      </c>
    </row>
    <row r="482" s="2" customFormat="1" ht="16.5" customHeight="1">
      <c r="A482" s="39"/>
      <c r="B482" s="40"/>
      <c r="C482" s="219" t="s">
        <v>683</v>
      </c>
      <c r="D482" s="219" t="s">
        <v>135</v>
      </c>
      <c r="E482" s="220" t="s">
        <v>684</v>
      </c>
      <c r="F482" s="221" t="s">
        <v>685</v>
      </c>
      <c r="G482" s="222" t="s">
        <v>138</v>
      </c>
      <c r="H482" s="223">
        <v>1</v>
      </c>
      <c r="I482" s="224"/>
      <c r="J482" s="225">
        <f>ROUND(I482*H482,2)</f>
        <v>0</v>
      </c>
      <c r="K482" s="221" t="s">
        <v>139</v>
      </c>
      <c r="L482" s="45"/>
      <c r="M482" s="226" t="s">
        <v>1</v>
      </c>
      <c r="N482" s="227" t="s">
        <v>39</v>
      </c>
      <c r="O482" s="92"/>
      <c r="P482" s="228">
        <f>O482*H482</f>
        <v>0</v>
      </c>
      <c r="Q482" s="228">
        <v>0</v>
      </c>
      <c r="R482" s="228">
        <f>Q482*H482</f>
        <v>0</v>
      </c>
      <c r="S482" s="228">
        <v>0</v>
      </c>
      <c r="T482" s="229">
        <f>S482*H482</f>
        <v>0</v>
      </c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R482" s="230" t="s">
        <v>140</v>
      </c>
      <c r="AT482" s="230" t="s">
        <v>135</v>
      </c>
      <c r="AU482" s="230" t="s">
        <v>84</v>
      </c>
      <c r="AY482" s="18" t="s">
        <v>132</v>
      </c>
      <c r="BE482" s="231">
        <f>IF(N482="základní",J482,0)</f>
        <v>0</v>
      </c>
      <c r="BF482" s="231">
        <f>IF(N482="snížená",J482,0)</f>
        <v>0</v>
      </c>
      <c r="BG482" s="231">
        <f>IF(N482="zákl. přenesená",J482,0)</f>
        <v>0</v>
      </c>
      <c r="BH482" s="231">
        <f>IF(N482="sníž. přenesená",J482,0)</f>
        <v>0</v>
      </c>
      <c r="BI482" s="231">
        <f>IF(N482="nulová",J482,0)</f>
        <v>0</v>
      </c>
      <c r="BJ482" s="18" t="s">
        <v>82</v>
      </c>
      <c r="BK482" s="231">
        <f>ROUND(I482*H482,2)</f>
        <v>0</v>
      </c>
      <c r="BL482" s="18" t="s">
        <v>140</v>
      </c>
      <c r="BM482" s="230" t="s">
        <v>686</v>
      </c>
    </row>
    <row r="483" s="2" customFormat="1">
      <c r="A483" s="39"/>
      <c r="B483" s="40"/>
      <c r="C483" s="41"/>
      <c r="D483" s="232" t="s">
        <v>142</v>
      </c>
      <c r="E483" s="41"/>
      <c r="F483" s="233" t="s">
        <v>685</v>
      </c>
      <c r="G483" s="41"/>
      <c r="H483" s="41"/>
      <c r="I483" s="234"/>
      <c r="J483" s="41"/>
      <c r="K483" s="41"/>
      <c r="L483" s="45"/>
      <c r="M483" s="235"/>
      <c r="N483" s="236"/>
      <c r="O483" s="92"/>
      <c r="P483" s="92"/>
      <c r="Q483" s="92"/>
      <c r="R483" s="92"/>
      <c r="S483" s="92"/>
      <c r="T483" s="93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T483" s="18" t="s">
        <v>142</v>
      </c>
      <c r="AU483" s="18" t="s">
        <v>84</v>
      </c>
    </row>
    <row r="484" s="2" customFormat="1">
      <c r="A484" s="39"/>
      <c r="B484" s="40"/>
      <c r="C484" s="41"/>
      <c r="D484" s="237" t="s">
        <v>143</v>
      </c>
      <c r="E484" s="41"/>
      <c r="F484" s="238" t="s">
        <v>687</v>
      </c>
      <c r="G484" s="41"/>
      <c r="H484" s="41"/>
      <c r="I484" s="234"/>
      <c r="J484" s="41"/>
      <c r="K484" s="41"/>
      <c r="L484" s="45"/>
      <c r="M484" s="235"/>
      <c r="N484" s="236"/>
      <c r="O484" s="92"/>
      <c r="P484" s="92"/>
      <c r="Q484" s="92"/>
      <c r="R484" s="92"/>
      <c r="S484" s="92"/>
      <c r="T484" s="93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T484" s="18" t="s">
        <v>143</v>
      </c>
      <c r="AU484" s="18" t="s">
        <v>84</v>
      </c>
    </row>
    <row r="485" s="13" customFormat="1">
      <c r="A485" s="13"/>
      <c r="B485" s="239"/>
      <c r="C485" s="240"/>
      <c r="D485" s="232" t="s">
        <v>145</v>
      </c>
      <c r="E485" s="241" t="s">
        <v>1</v>
      </c>
      <c r="F485" s="242" t="s">
        <v>688</v>
      </c>
      <c r="G485" s="240"/>
      <c r="H485" s="241" t="s">
        <v>1</v>
      </c>
      <c r="I485" s="243"/>
      <c r="J485" s="240"/>
      <c r="K485" s="240"/>
      <c r="L485" s="244"/>
      <c r="M485" s="245"/>
      <c r="N485" s="246"/>
      <c r="O485" s="246"/>
      <c r="P485" s="246"/>
      <c r="Q485" s="246"/>
      <c r="R485" s="246"/>
      <c r="S485" s="246"/>
      <c r="T485" s="247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48" t="s">
        <v>145</v>
      </c>
      <c r="AU485" s="248" t="s">
        <v>84</v>
      </c>
      <c r="AV485" s="13" t="s">
        <v>82</v>
      </c>
      <c r="AW485" s="13" t="s">
        <v>31</v>
      </c>
      <c r="AX485" s="13" t="s">
        <v>74</v>
      </c>
      <c r="AY485" s="248" t="s">
        <v>132</v>
      </c>
    </row>
    <row r="486" s="13" customFormat="1">
      <c r="A486" s="13"/>
      <c r="B486" s="239"/>
      <c r="C486" s="240"/>
      <c r="D486" s="232" t="s">
        <v>145</v>
      </c>
      <c r="E486" s="241" t="s">
        <v>1</v>
      </c>
      <c r="F486" s="242" t="s">
        <v>689</v>
      </c>
      <c r="G486" s="240"/>
      <c r="H486" s="241" t="s">
        <v>1</v>
      </c>
      <c r="I486" s="243"/>
      <c r="J486" s="240"/>
      <c r="K486" s="240"/>
      <c r="L486" s="244"/>
      <c r="M486" s="245"/>
      <c r="N486" s="246"/>
      <c r="O486" s="246"/>
      <c r="P486" s="246"/>
      <c r="Q486" s="246"/>
      <c r="R486" s="246"/>
      <c r="S486" s="246"/>
      <c r="T486" s="247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T486" s="248" t="s">
        <v>145</v>
      </c>
      <c r="AU486" s="248" t="s">
        <v>84</v>
      </c>
      <c r="AV486" s="13" t="s">
        <v>82</v>
      </c>
      <c r="AW486" s="13" t="s">
        <v>31</v>
      </c>
      <c r="AX486" s="13" t="s">
        <v>74</v>
      </c>
      <c r="AY486" s="248" t="s">
        <v>132</v>
      </c>
    </row>
    <row r="487" s="14" customFormat="1">
      <c r="A487" s="14"/>
      <c r="B487" s="249"/>
      <c r="C487" s="250"/>
      <c r="D487" s="232" t="s">
        <v>145</v>
      </c>
      <c r="E487" s="251" t="s">
        <v>1</v>
      </c>
      <c r="F487" s="252" t="s">
        <v>82</v>
      </c>
      <c r="G487" s="250"/>
      <c r="H487" s="253">
        <v>1</v>
      </c>
      <c r="I487" s="254"/>
      <c r="J487" s="250"/>
      <c r="K487" s="250"/>
      <c r="L487" s="255"/>
      <c r="M487" s="256"/>
      <c r="N487" s="257"/>
      <c r="O487" s="257"/>
      <c r="P487" s="257"/>
      <c r="Q487" s="257"/>
      <c r="R487" s="257"/>
      <c r="S487" s="257"/>
      <c r="T487" s="258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59" t="s">
        <v>145</v>
      </c>
      <c r="AU487" s="259" t="s">
        <v>84</v>
      </c>
      <c r="AV487" s="14" t="s">
        <v>84</v>
      </c>
      <c r="AW487" s="14" t="s">
        <v>31</v>
      </c>
      <c r="AX487" s="14" t="s">
        <v>82</v>
      </c>
      <c r="AY487" s="259" t="s">
        <v>132</v>
      </c>
    </row>
    <row r="488" s="12" customFormat="1" ht="22.8" customHeight="1">
      <c r="A488" s="12"/>
      <c r="B488" s="203"/>
      <c r="C488" s="204"/>
      <c r="D488" s="205" t="s">
        <v>73</v>
      </c>
      <c r="E488" s="217" t="s">
        <v>690</v>
      </c>
      <c r="F488" s="217" t="s">
        <v>691</v>
      </c>
      <c r="G488" s="204"/>
      <c r="H488" s="204"/>
      <c r="I488" s="207"/>
      <c r="J488" s="218">
        <f>BK488</f>
        <v>0</v>
      </c>
      <c r="K488" s="204"/>
      <c r="L488" s="209"/>
      <c r="M488" s="210"/>
      <c r="N488" s="211"/>
      <c r="O488" s="211"/>
      <c r="P488" s="212">
        <f>SUM(P489:P493)</f>
        <v>0</v>
      </c>
      <c r="Q488" s="211"/>
      <c r="R488" s="212">
        <f>SUM(R489:R493)</f>
        <v>0</v>
      </c>
      <c r="S488" s="211"/>
      <c r="T488" s="213">
        <f>SUM(T489:T493)</f>
        <v>0</v>
      </c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R488" s="214" t="s">
        <v>131</v>
      </c>
      <c r="AT488" s="215" t="s">
        <v>73</v>
      </c>
      <c r="AU488" s="215" t="s">
        <v>82</v>
      </c>
      <c r="AY488" s="214" t="s">
        <v>132</v>
      </c>
      <c r="BK488" s="216">
        <f>SUM(BK489:BK493)</f>
        <v>0</v>
      </c>
    </row>
    <row r="489" s="2" customFormat="1" ht="16.5" customHeight="1">
      <c r="A489" s="39"/>
      <c r="B489" s="40"/>
      <c r="C489" s="219" t="s">
        <v>692</v>
      </c>
      <c r="D489" s="219" t="s">
        <v>135</v>
      </c>
      <c r="E489" s="220" t="s">
        <v>693</v>
      </c>
      <c r="F489" s="221" t="s">
        <v>694</v>
      </c>
      <c r="G489" s="222" t="s">
        <v>138</v>
      </c>
      <c r="H489" s="223">
        <v>1</v>
      </c>
      <c r="I489" s="224"/>
      <c r="J489" s="225">
        <f>ROUND(I489*H489,2)</f>
        <v>0</v>
      </c>
      <c r="K489" s="221" t="s">
        <v>139</v>
      </c>
      <c r="L489" s="45"/>
      <c r="M489" s="226" t="s">
        <v>1</v>
      </c>
      <c r="N489" s="227" t="s">
        <v>39</v>
      </c>
      <c r="O489" s="92"/>
      <c r="P489" s="228">
        <f>O489*H489</f>
        <v>0</v>
      </c>
      <c r="Q489" s="228">
        <v>0</v>
      </c>
      <c r="R489" s="228">
        <f>Q489*H489</f>
        <v>0</v>
      </c>
      <c r="S489" s="228">
        <v>0</v>
      </c>
      <c r="T489" s="229">
        <f>S489*H489</f>
        <v>0</v>
      </c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R489" s="230" t="s">
        <v>140</v>
      </c>
      <c r="AT489" s="230" t="s">
        <v>135</v>
      </c>
      <c r="AU489" s="230" t="s">
        <v>84</v>
      </c>
      <c r="AY489" s="18" t="s">
        <v>132</v>
      </c>
      <c r="BE489" s="231">
        <f>IF(N489="základní",J489,0)</f>
        <v>0</v>
      </c>
      <c r="BF489" s="231">
        <f>IF(N489="snížená",J489,0)</f>
        <v>0</v>
      </c>
      <c r="BG489" s="231">
        <f>IF(N489="zákl. přenesená",J489,0)</f>
        <v>0</v>
      </c>
      <c r="BH489" s="231">
        <f>IF(N489="sníž. přenesená",J489,0)</f>
        <v>0</v>
      </c>
      <c r="BI489" s="231">
        <f>IF(N489="nulová",J489,0)</f>
        <v>0</v>
      </c>
      <c r="BJ489" s="18" t="s">
        <v>82</v>
      </c>
      <c r="BK489" s="231">
        <f>ROUND(I489*H489,2)</f>
        <v>0</v>
      </c>
      <c r="BL489" s="18" t="s">
        <v>140</v>
      </c>
      <c r="BM489" s="230" t="s">
        <v>695</v>
      </c>
    </row>
    <row r="490" s="2" customFormat="1">
      <c r="A490" s="39"/>
      <c r="B490" s="40"/>
      <c r="C490" s="41"/>
      <c r="D490" s="232" t="s">
        <v>142</v>
      </c>
      <c r="E490" s="41"/>
      <c r="F490" s="233" t="s">
        <v>694</v>
      </c>
      <c r="G490" s="41"/>
      <c r="H490" s="41"/>
      <c r="I490" s="234"/>
      <c r="J490" s="41"/>
      <c r="K490" s="41"/>
      <c r="L490" s="45"/>
      <c r="M490" s="235"/>
      <c r="N490" s="236"/>
      <c r="O490" s="92"/>
      <c r="P490" s="92"/>
      <c r="Q490" s="92"/>
      <c r="R490" s="92"/>
      <c r="S490" s="92"/>
      <c r="T490" s="93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T490" s="18" t="s">
        <v>142</v>
      </c>
      <c r="AU490" s="18" t="s">
        <v>84</v>
      </c>
    </row>
    <row r="491" s="2" customFormat="1">
      <c r="A491" s="39"/>
      <c r="B491" s="40"/>
      <c r="C491" s="41"/>
      <c r="D491" s="237" t="s">
        <v>143</v>
      </c>
      <c r="E491" s="41"/>
      <c r="F491" s="238" t="s">
        <v>696</v>
      </c>
      <c r="G491" s="41"/>
      <c r="H491" s="41"/>
      <c r="I491" s="234"/>
      <c r="J491" s="41"/>
      <c r="K491" s="41"/>
      <c r="L491" s="45"/>
      <c r="M491" s="235"/>
      <c r="N491" s="236"/>
      <c r="O491" s="92"/>
      <c r="P491" s="92"/>
      <c r="Q491" s="92"/>
      <c r="R491" s="92"/>
      <c r="S491" s="92"/>
      <c r="T491" s="93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T491" s="18" t="s">
        <v>143</v>
      </c>
      <c r="AU491" s="18" t="s">
        <v>84</v>
      </c>
    </row>
    <row r="492" s="13" customFormat="1">
      <c r="A492" s="13"/>
      <c r="B492" s="239"/>
      <c r="C492" s="240"/>
      <c r="D492" s="232" t="s">
        <v>145</v>
      </c>
      <c r="E492" s="241" t="s">
        <v>1</v>
      </c>
      <c r="F492" s="242" t="s">
        <v>697</v>
      </c>
      <c r="G492" s="240"/>
      <c r="H492" s="241" t="s">
        <v>1</v>
      </c>
      <c r="I492" s="243"/>
      <c r="J492" s="240"/>
      <c r="K492" s="240"/>
      <c r="L492" s="244"/>
      <c r="M492" s="245"/>
      <c r="N492" s="246"/>
      <c r="O492" s="246"/>
      <c r="P492" s="246"/>
      <c r="Q492" s="246"/>
      <c r="R492" s="246"/>
      <c r="S492" s="246"/>
      <c r="T492" s="247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48" t="s">
        <v>145</v>
      </c>
      <c r="AU492" s="248" t="s">
        <v>84</v>
      </c>
      <c r="AV492" s="13" t="s">
        <v>82</v>
      </c>
      <c r="AW492" s="13" t="s">
        <v>31</v>
      </c>
      <c r="AX492" s="13" t="s">
        <v>74</v>
      </c>
      <c r="AY492" s="248" t="s">
        <v>132</v>
      </c>
    </row>
    <row r="493" s="14" customFormat="1">
      <c r="A493" s="14"/>
      <c r="B493" s="249"/>
      <c r="C493" s="250"/>
      <c r="D493" s="232" t="s">
        <v>145</v>
      </c>
      <c r="E493" s="251" t="s">
        <v>1</v>
      </c>
      <c r="F493" s="252" t="s">
        <v>82</v>
      </c>
      <c r="G493" s="250"/>
      <c r="H493" s="253">
        <v>1</v>
      </c>
      <c r="I493" s="254"/>
      <c r="J493" s="250"/>
      <c r="K493" s="250"/>
      <c r="L493" s="255"/>
      <c r="M493" s="260"/>
      <c r="N493" s="261"/>
      <c r="O493" s="261"/>
      <c r="P493" s="261"/>
      <c r="Q493" s="261"/>
      <c r="R493" s="261"/>
      <c r="S493" s="261"/>
      <c r="T493" s="262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59" t="s">
        <v>145</v>
      </c>
      <c r="AU493" s="259" t="s">
        <v>84</v>
      </c>
      <c r="AV493" s="14" t="s">
        <v>84</v>
      </c>
      <c r="AW493" s="14" t="s">
        <v>31</v>
      </c>
      <c r="AX493" s="14" t="s">
        <v>82</v>
      </c>
      <c r="AY493" s="259" t="s">
        <v>132</v>
      </c>
    </row>
    <row r="494" s="2" customFormat="1" ht="6.96" customHeight="1">
      <c r="A494" s="39"/>
      <c r="B494" s="67"/>
      <c r="C494" s="68"/>
      <c r="D494" s="68"/>
      <c r="E494" s="68"/>
      <c r="F494" s="68"/>
      <c r="G494" s="68"/>
      <c r="H494" s="68"/>
      <c r="I494" s="68"/>
      <c r="J494" s="68"/>
      <c r="K494" s="68"/>
      <c r="L494" s="45"/>
      <c r="M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</row>
  </sheetData>
  <sheetProtection sheet="1" autoFilter="0" formatColumns="0" formatRows="0" objects="1" scenarios="1" spinCount="100000" saltValue="JKIJ6xpp+SSLeUedecZMbpPxSUh7X4xUayn9nZkQkHqWNTrSHW1K0cGV6QqsTWaiTpwU4wST5meR6Qqve+hplw==" hashValue="z7Yisvyf2eff4isfhCRvaAfE3piK/foalSGKX/yOGjOq1VDGBZA9dA92CJSzpNe8SofEMEfegjQPi+00MuF2CA==" algorithmName="SHA-512" password="CC35"/>
  <autoFilter ref="C129:K493"/>
  <mergeCells count="9">
    <mergeCell ref="E7:H7"/>
    <mergeCell ref="E9:H9"/>
    <mergeCell ref="E18:H18"/>
    <mergeCell ref="E27:H27"/>
    <mergeCell ref="E85:H85"/>
    <mergeCell ref="E87:H87"/>
    <mergeCell ref="E120:H120"/>
    <mergeCell ref="E122:H122"/>
    <mergeCell ref="L2:V2"/>
  </mergeCells>
  <hyperlinks>
    <hyperlink ref="F135" r:id="rId1" display="https://podminky.urs.cz/item/CS_URS_2023_01/113106142"/>
    <hyperlink ref="F140" r:id="rId2" display="https://podminky.urs.cz/item/CS_URS_2023_01/113106195"/>
    <hyperlink ref="F145" r:id="rId3" display="https://podminky.urs.cz/item/CS_URS_2023_01/113107222"/>
    <hyperlink ref="F149" r:id="rId4" display="https://podminky.urs.cz/item/CS_URS_2023_01/113107223"/>
    <hyperlink ref="F156" r:id="rId5" display="https://podminky.urs.cz/item/CS_URS_2023_01/113107232"/>
    <hyperlink ref="F160" r:id="rId6" display="https://podminky.urs.cz/item/CS_URS_2023_01/113107242"/>
    <hyperlink ref="F165" r:id="rId7" display="https://podminky.urs.cz/item/CS_URS_2023_01/113202111"/>
    <hyperlink ref="F170" r:id="rId8" display="https://podminky.urs.cz/item/CS_URS_2023_01/121103111"/>
    <hyperlink ref="F175" r:id="rId9" display="https://podminky.urs.cz/item/CS_URS_2023_01/122252206"/>
    <hyperlink ref="F181" r:id="rId10" display="https://podminky.urs.cz/item/CS_URS_2023_01/132251104"/>
    <hyperlink ref="F185" r:id="rId11" display="https://podminky.urs.cz/item/CS_URS_2023_01/162351103"/>
    <hyperlink ref="F190" r:id="rId12" display="https://podminky.urs.cz/item/CS_URS_2023_01/162751117"/>
    <hyperlink ref="F196" r:id="rId13" display="https://podminky.urs.cz/item/CS_URS_2023_01/162751119"/>
    <hyperlink ref="F204" r:id="rId14" display="https://podminky.urs.cz/item/CS_URS_2023_01/167151111"/>
    <hyperlink ref="F209" r:id="rId15" display="https://podminky.urs.cz/item/CS_URS_2023_01/171152101"/>
    <hyperlink ref="F213" r:id="rId16" display="https://podminky.urs.cz/item/CS_URS_2023_01/171201221"/>
    <hyperlink ref="F220" r:id="rId17" display="https://podminky.urs.cz/item/CS_URS_2023_01/171251201"/>
    <hyperlink ref="F225" r:id="rId18" display="https://podminky.urs.cz/item/CS_URS_2023_01/174151101"/>
    <hyperlink ref="F230" r:id="rId19" display="https://podminky.urs.cz/item/CS_URS_2023_01/181152302"/>
    <hyperlink ref="F234" r:id="rId20" display="https://podminky.urs.cz/item/CS_URS_2023_01/181351103"/>
    <hyperlink ref="F239" r:id="rId21" display="https://podminky.urs.cz/item/CS_URS_2023_01/181411131"/>
    <hyperlink ref="F247" r:id="rId22" display="https://podminky.urs.cz/item/CS_URS_2023_01/181951111"/>
    <hyperlink ref="F252" r:id="rId23" display="https://podminky.urs.cz/item/CS_URS_2023_01/211971110"/>
    <hyperlink ref="F259" r:id="rId24" display="https://podminky.urs.cz/item/CS_URS_2023_01/212752112"/>
    <hyperlink ref="F280" r:id="rId25" display="https://podminky.urs.cz/item/CS_URS_2023_01/565155121"/>
    <hyperlink ref="F284" r:id="rId26" display="https://podminky.urs.cz/item/CS_URS_2023_01/567122112"/>
    <hyperlink ref="F288" r:id="rId27" display="https://podminky.urs.cz/item/CS_URS_2023_01/567122114"/>
    <hyperlink ref="F292" r:id="rId28" display="https://podminky.urs.cz/item/CS_URS_2023_01/573191111"/>
    <hyperlink ref="F296" r:id="rId29" display="https://podminky.urs.cz/item/CS_URS_2023_01/573231108"/>
    <hyperlink ref="F300" r:id="rId30" display="https://podminky.urs.cz/item/CS_URS_2023_01/577134141"/>
    <hyperlink ref="F305" r:id="rId31" display="https://podminky.urs.cz/item/CS_URS_2023_01/596212213"/>
    <hyperlink ref="F326" r:id="rId32" display="https://podminky.urs.cz/item/CS_URS_2023_01/596212224"/>
    <hyperlink ref="F334" r:id="rId33" display="https://podminky.urs.cz/item/CS_URS_2023_01/915131111"/>
    <hyperlink ref="F339" r:id="rId34" display="https://podminky.urs.cz/item/CS_URS_2023_01/915621111"/>
    <hyperlink ref="F344" r:id="rId35" display="https://podminky.urs.cz/item/CS_URS_2023_01/916131213"/>
    <hyperlink ref="F365" r:id="rId36" display="https://podminky.urs.cz/item/CS_URS_2023_01/919726122"/>
    <hyperlink ref="F370" r:id="rId37" display="https://podminky.urs.cz/item/CS_URS_2023_01/919732211"/>
    <hyperlink ref="F378" r:id="rId38" display="https://podminky.urs.cz/item/CS_URS_2023_01/919735112"/>
    <hyperlink ref="F383" r:id="rId39" display="https://podminky.urs.cz/item/CS_URS_2023_01/919735122"/>
    <hyperlink ref="F388" r:id="rId40" display="https://podminky.urs.cz/item/CS_URS_2023_01/938908411"/>
    <hyperlink ref="F399" r:id="rId41" display="https://podminky.urs.cz/item/CS_URS_2023_01/997221571"/>
    <hyperlink ref="F408" r:id="rId42" display="https://podminky.urs.cz/item/CS_URS_2023_01/997221579"/>
    <hyperlink ref="F419" r:id="rId43" display="https://podminky.urs.cz/item/CS_URS_2023_01/997221861"/>
    <hyperlink ref="F426" r:id="rId44" display="https://podminky.urs.cz/item/CS_URS_2023_01/997221873"/>
    <hyperlink ref="F430" r:id="rId45" display="https://podminky.urs.cz/item/CS_URS_2023_01/997221875"/>
    <hyperlink ref="F435" r:id="rId46" display="https://podminky.urs.cz/item/CS_URS_2023_01/998223011"/>
    <hyperlink ref="F439" r:id="rId47" display="https://podminky.urs.cz/item/CS_URS_2023_01/998225111"/>
    <hyperlink ref="F445" r:id="rId48" display="https://podminky.urs.cz/item/CS_URS_2023_01/030001000"/>
    <hyperlink ref="F458" r:id="rId49" display="https://podminky.urs.cz/item/CS_URS_2023_01/043154000"/>
    <hyperlink ref="F466" r:id="rId50" display="https://podminky.urs.cz/item/CS_URS_2023_01/062002000"/>
    <hyperlink ref="F474" r:id="rId51" display="https://podminky.urs.cz/item/CS_URS_2023_01/070001000"/>
    <hyperlink ref="F484" r:id="rId52" display="https://podminky.urs.cz/item/CS_URS_2023_01/075603000"/>
    <hyperlink ref="F491" r:id="rId53" display="https://podminky.urs.cz/item/CS_URS_2023_01/091003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4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90</v>
      </c>
      <c r="AZ2" s="263" t="s">
        <v>159</v>
      </c>
      <c r="BA2" s="263" t="s">
        <v>1</v>
      </c>
      <c r="BB2" s="263" t="s">
        <v>160</v>
      </c>
      <c r="BC2" s="263" t="s">
        <v>698</v>
      </c>
      <c r="BD2" s="263" t="s">
        <v>84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84</v>
      </c>
      <c r="AZ3" s="263" t="s">
        <v>162</v>
      </c>
      <c r="BA3" s="263" t="s">
        <v>1</v>
      </c>
      <c r="BB3" s="263" t="s">
        <v>160</v>
      </c>
      <c r="BC3" s="263" t="s">
        <v>699</v>
      </c>
      <c r="BD3" s="263" t="s">
        <v>84</v>
      </c>
    </row>
    <row r="4" s="1" customFormat="1" ht="24.96" customHeight="1">
      <c r="B4" s="21"/>
      <c r="D4" s="139" t="s">
        <v>109</v>
      </c>
      <c r="L4" s="21"/>
      <c r="M4" s="140" t="s">
        <v>10</v>
      </c>
      <c r="AT4" s="18" t="s">
        <v>4</v>
      </c>
      <c r="AZ4" s="263" t="s">
        <v>700</v>
      </c>
      <c r="BA4" s="263" t="s">
        <v>1</v>
      </c>
      <c r="BB4" s="263" t="s">
        <v>160</v>
      </c>
      <c r="BC4" s="263" t="s">
        <v>701</v>
      </c>
      <c r="BD4" s="263" t="s">
        <v>84</v>
      </c>
    </row>
    <row r="5" s="1" customFormat="1" ht="6.96" customHeight="1">
      <c r="B5" s="21"/>
      <c r="L5" s="21"/>
      <c r="AZ5" s="263" t="s">
        <v>702</v>
      </c>
      <c r="BA5" s="263" t="s">
        <v>1</v>
      </c>
      <c r="BB5" s="263" t="s">
        <v>177</v>
      </c>
      <c r="BC5" s="263" t="s">
        <v>703</v>
      </c>
      <c r="BD5" s="263" t="s">
        <v>84</v>
      </c>
    </row>
    <row r="6" s="1" customFormat="1" ht="12" customHeight="1">
      <c r="B6" s="21"/>
      <c r="D6" s="141" t="s">
        <v>16</v>
      </c>
      <c r="L6" s="21"/>
      <c r="AZ6" s="263" t="s">
        <v>164</v>
      </c>
      <c r="BA6" s="263" t="s">
        <v>1</v>
      </c>
      <c r="BB6" s="263" t="s">
        <v>160</v>
      </c>
      <c r="BC6" s="263" t="s">
        <v>704</v>
      </c>
      <c r="BD6" s="263" t="s">
        <v>84</v>
      </c>
    </row>
    <row r="7" s="1" customFormat="1" ht="16.5" customHeight="1">
      <c r="B7" s="21"/>
      <c r="E7" s="142" t="str">
        <f>'Rekapitulace stavby'!K6</f>
        <v>Tovačov, sídliště Zvolenov - revitalizace</v>
      </c>
      <c r="F7" s="141"/>
      <c r="G7" s="141"/>
      <c r="H7" s="141"/>
      <c r="L7" s="21"/>
      <c r="AZ7" s="263" t="s">
        <v>166</v>
      </c>
      <c r="BA7" s="263" t="s">
        <v>1</v>
      </c>
      <c r="BB7" s="263" t="s">
        <v>160</v>
      </c>
      <c r="BC7" s="263" t="s">
        <v>705</v>
      </c>
      <c r="BD7" s="263" t="s">
        <v>84</v>
      </c>
    </row>
    <row r="8" s="2" customFormat="1" ht="12" customHeight="1">
      <c r="A8" s="39"/>
      <c r="B8" s="45"/>
      <c r="C8" s="39"/>
      <c r="D8" s="141" t="s">
        <v>110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Z8" s="263" t="s">
        <v>170</v>
      </c>
      <c r="BA8" s="263" t="s">
        <v>1</v>
      </c>
      <c r="BB8" s="263" t="s">
        <v>171</v>
      </c>
      <c r="BC8" s="263" t="s">
        <v>706</v>
      </c>
      <c r="BD8" s="263" t="s">
        <v>84</v>
      </c>
    </row>
    <row r="9" s="2" customFormat="1" ht="30" customHeight="1">
      <c r="A9" s="39"/>
      <c r="B9" s="45"/>
      <c r="C9" s="39"/>
      <c r="D9" s="39"/>
      <c r="E9" s="143" t="s">
        <v>707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263" t="s">
        <v>173</v>
      </c>
      <c r="BA9" s="263" t="s">
        <v>1</v>
      </c>
      <c r="BB9" s="263" t="s">
        <v>160</v>
      </c>
      <c r="BC9" s="263" t="s">
        <v>708</v>
      </c>
      <c r="BD9" s="263" t="s">
        <v>84</v>
      </c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263" t="s">
        <v>176</v>
      </c>
      <c r="BA10" s="263" t="s">
        <v>1</v>
      </c>
      <c r="BB10" s="263" t="s">
        <v>177</v>
      </c>
      <c r="BC10" s="263" t="s">
        <v>709</v>
      </c>
      <c r="BD10" s="263" t="s">
        <v>84</v>
      </c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263" t="s">
        <v>710</v>
      </c>
      <c r="BA11" s="263" t="s">
        <v>1</v>
      </c>
      <c r="BB11" s="263" t="s">
        <v>177</v>
      </c>
      <c r="BC11" s="263" t="s">
        <v>711</v>
      </c>
      <c r="BD11" s="263" t="s">
        <v>84</v>
      </c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16. 5. 2023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263" t="s">
        <v>179</v>
      </c>
      <c r="BA12" s="263" t="s">
        <v>1</v>
      </c>
      <c r="BB12" s="263" t="s">
        <v>160</v>
      </c>
      <c r="BC12" s="263" t="s">
        <v>712</v>
      </c>
      <c r="BD12" s="263" t="s">
        <v>84</v>
      </c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263" t="s">
        <v>181</v>
      </c>
      <c r="BA13" s="263" t="s">
        <v>1</v>
      </c>
      <c r="BB13" s="263" t="s">
        <v>160</v>
      </c>
      <c r="BC13" s="263" t="s">
        <v>713</v>
      </c>
      <c r="BD13" s="263" t="s">
        <v>84</v>
      </c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263" t="s">
        <v>183</v>
      </c>
      <c r="BA14" s="263" t="s">
        <v>1</v>
      </c>
      <c r="BB14" s="263" t="s">
        <v>160</v>
      </c>
      <c r="BC14" s="263" t="s">
        <v>714</v>
      </c>
      <c r="BD14" s="263" t="s">
        <v>84</v>
      </c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 xml:space="preserve"> </v>
      </c>
      <c r="F15" s="39"/>
      <c r="G15" s="39"/>
      <c r="H15" s="39"/>
      <c r="I15" s="141" t="s">
        <v>26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263" t="s">
        <v>715</v>
      </c>
      <c r="BA15" s="263" t="s">
        <v>1</v>
      </c>
      <c r="BB15" s="263" t="s">
        <v>160</v>
      </c>
      <c r="BC15" s="263" t="s">
        <v>716</v>
      </c>
      <c r="BD15" s="263" t="s">
        <v>84</v>
      </c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263" t="s">
        <v>717</v>
      </c>
      <c r="BA16" s="263" t="s">
        <v>1</v>
      </c>
      <c r="BB16" s="263" t="s">
        <v>160</v>
      </c>
      <c r="BC16" s="263" t="s">
        <v>718</v>
      </c>
      <c r="BD16" s="263" t="s">
        <v>84</v>
      </c>
    </row>
    <row r="17" s="2" customFormat="1" ht="12" customHeight="1">
      <c r="A17" s="39"/>
      <c r="B17" s="45"/>
      <c r="C17" s="39"/>
      <c r="D17" s="141" t="s">
        <v>27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263" t="s">
        <v>185</v>
      </c>
      <c r="BA17" s="263" t="s">
        <v>1</v>
      </c>
      <c r="BB17" s="263" t="s">
        <v>160</v>
      </c>
      <c r="BC17" s="263" t="s">
        <v>719</v>
      </c>
      <c r="BD17" s="263" t="s">
        <v>84</v>
      </c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26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263" t="s">
        <v>187</v>
      </c>
      <c r="BA18" s="263" t="s">
        <v>1</v>
      </c>
      <c r="BB18" s="263" t="s">
        <v>171</v>
      </c>
      <c r="BC18" s="263" t="s">
        <v>720</v>
      </c>
      <c r="BD18" s="263" t="s">
        <v>84</v>
      </c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263" t="s">
        <v>189</v>
      </c>
      <c r="BA19" s="263" t="s">
        <v>1</v>
      </c>
      <c r="BB19" s="263" t="s">
        <v>177</v>
      </c>
      <c r="BC19" s="263" t="s">
        <v>721</v>
      </c>
      <c r="BD19" s="263" t="s">
        <v>84</v>
      </c>
    </row>
    <row r="20" s="2" customFormat="1" ht="12" customHeight="1">
      <c r="A20" s="39"/>
      <c r="B20" s="45"/>
      <c r="C20" s="39"/>
      <c r="D20" s="141" t="s">
        <v>29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263" t="s">
        <v>191</v>
      </c>
      <c r="BA20" s="263" t="s">
        <v>1</v>
      </c>
      <c r="BB20" s="263" t="s">
        <v>177</v>
      </c>
      <c r="BC20" s="263" t="s">
        <v>722</v>
      </c>
      <c r="BD20" s="263" t="s">
        <v>84</v>
      </c>
    </row>
    <row r="21" s="2" customFormat="1" ht="18" customHeight="1">
      <c r="A21" s="39"/>
      <c r="B21" s="45"/>
      <c r="C21" s="39"/>
      <c r="D21" s="39"/>
      <c r="E21" s="144" t="s">
        <v>30</v>
      </c>
      <c r="F21" s="39"/>
      <c r="G21" s="39"/>
      <c r="H21" s="39"/>
      <c r="I21" s="141" t="s">
        <v>26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263" t="s">
        <v>723</v>
      </c>
      <c r="BA21" s="263" t="s">
        <v>1</v>
      </c>
      <c r="BB21" s="263" t="s">
        <v>171</v>
      </c>
      <c r="BC21" s="263" t="s">
        <v>724</v>
      </c>
      <c r="BD21" s="263" t="s">
        <v>84</v>
      </c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263" t="s">
        <v>193</v>
      </c>
      <c r="BA22" s="263" t="s">
        <v>1</v>
      </c>
      <c r="BB22" s="263" t="s">
        <v>171</v>
      </c>
      <c r="BC22" s="263" t="s">
        <v>725</v>
      </c>
      <c r="BD22" s="263" t="s">
        <v>84</v>
      </c>
    </row>
    <row r="23" s="2" customFormat="1" ht="12" customHeight="1">
      <c r="A23" s="39"/>
      <c r="B23" s="45"/>
      <c r="C23" s="39"/>
      <c r="D23" s="141" t="s">
        <v>32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263" t="s">
        <v>195</v>
      </c>
      <c r="BA23" s="263" t="s">
        <v>1</v>
      </c>
      <c r="BB23" s="263" t="s">
        <v>171</v>
      </c>
      <c r="BC23" s="263" t="s">
        <v>285</v>
      </c>
      <c r="BD23" s="263" t="s">
        <v>84</v>
      </c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26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263" t="s">
        <v>197</v>
      </c>
      <c r="BA24" s="263" t="s">
        <v>1</v>
      </c>
      <c r="BB24" s="263" t="s">
        <v>171</v>
      </c>
      <c r="BC24" s="263" t="s">
        <v>726</v>
      </c>
      <c r="BD24" s="263" t="s">
        <v>84</v>
      </c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263" t="s">
        <v>199</v>
      </c>
      <c r="BA25" s="263" t="s">
        <v>1</v>
      </c>
      <c r="BB25" s="263" t="s">
        <v>177</v>
      </c>
      <c r="BC25" s="263" t="s">
        <v>727</v>
      </c>
      <c r="BD25" s="263" t="s">
        <v>84</v>
      </c>
    </row>
    <row r="26" s="2" customFormat="1" ht="12" customHeight="1">
      <c r="A26" s="39"/>
      <c r="B26" s="45"/>
      <c r="C26" s="39"/>
      <c r="D26" s="14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263" t="s">
        <v>201</v>
      </c>
      <c r="BA26" s="263" t="s">
        <v>1</v>
      </c>
      <c r="BB26" s="263" t="s">
        <v>160</v>
      </c>
      <c r="BC26" s="263" t="s">
        <v>728</v>
      </c>
      <c r="BD26" s="263" t="s">
        <v>84</v>
      </c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Z27" s="285" t="s">
        <v>203</v>
      </c>
      <c r="BA27" s="285" t="s">
        <v>1</v>
      </c>
      <c r="BB27" s="285" t="s">
        <v>177</v>
      </c>
      <c r="BC27" s="285" t="s">
        <v>729</v>
      </c>
      <c r="BD27" s="285" t="s">
        <v>84</v>
      </c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263" t="s">
        <v>730</v>
      </c>
      <c r="BA28" s="263" t="s">
        <v>1</v>
      </c>
      <c r="BB28" s="263" t="s">
        <v>177</v>
      </c>
      <c r="BC28" s="263" t="s">
        <v>731</v>
      </c>
      <c r="BD28" s="263" t="s">
        <v>84</v>
      </c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Z29" s="263" t="s">
        <v>732</v>
      </c>
      <c r="BA29" s="263" t="s">
        <v>1</v>
      </c>
      <c r="BB29" s="263" t="s">
        <v>160</v>
      </c>
      <c r="BC29" s="263" t="s">
        <v>733</v>
      </c>
      <c r="BD29" s="263" t="s">
        <v>84</v>
      </c>
    </row>
    <row r="30" s="2" customFormat="1" ht="25.44" customHeight="1">
      <c r="A30" s="39"/>
      <c r="B30" s="45"/>
      <c r="C30" s="39"/>
      <c r="D30" s="151" t="s">
        <v>34</v>
      </c>
      <c r="E30" s="39"/>
      <c r="F30" s="39"/>
      <c r="G30" s="39"/>
      <c r="H30" s="39"/>
      <c r="I30" s="39"/>
      <c r="J30" s="152">
        <f>ROUND(J130,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263" t="s">
        <v>205</v>
      </c>
      <c r="BA30" s="263" t="s">
        <v>1</v>
      </c>
      <c r="BB30" s="263" t="s">
        <v>160</v>
      </c>
      <c r="BC30" s="263" t="s">
        <v>734</v>
      </c>
      <c r="BD30" s="263" t="s">
        <v>84</v>
      </c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263" t="s">
        <v>735</v>
      </c>
      <c r="BA31" s="263" t="s">
        <v>1</v>
      </c>
      <c r="BB31" s="263" t="s">
        <v>177</v>
      </c>
      <c r="BC31" s="263" t="s">
        <v>736</v>
      </c>
      <c r="BD31" s="263" t="s">
        <v>84</v>
      </c>
    </row>
    <row r="32" s="2" customFormat="1" ht="14.4" customHeight="1">
      <c r="A32" s="39"/>
      <c r="B32" s="45"/>
      <c r="C32" s="39"/>
      <c r="D32" s="39"/>
      <c r="E32" s="39"/>
      <c r="F32" s="153" t="s">
        <v>36</v>
      </c>
      <c r="G32" s="39"/>
      <c r="H32" s="39"/>
      <c r="I32" s="153" t="s">
        <v>35</v>
      </c>
      <c r="J32" s="153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263" t="s">
        <v>207</v>
      </c>
      <c r="BA32" s="263" t="s">
        <v>1</v>
      </c>
      <c r="BB32" s="263" t="s">
        <v>177</v>
      </c>
      <c r="BC32" s="263" t="s">
        <v>737</v>
      </c>
      <c r="BD32" s="263" t="s">
        <v>84</v>
      </c>
    </row>
    <row r="33" s="2" customFormat="1" ht="14.4" customHeight="1">
      <c r="A33" s="39"/>
      <c r="B33" s="45"/>
      <c r="C33" s="39"/>
      <c r="D33" s="154" t="s">
        <v>38</v>
      </c>
      <c r="E33" s="141" t="s">
        <v>39</v>
      </c>
      <c r="F33" s="155">
        <f>ROUND((SUM(BE130:BE714)),  2)</f>
        <v>0</v>
      </c>
      <c r="G33" s="39"/>
      <c r="H33" s="39"/>
      <c r="I33" s="156">
        <v>0.20999999999999999</v>
      </c>
      <c r="J33" s="155">
        <f>ROUND(((SUM(BE130:BE714))*I33),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40</v>
      </c>
      <c r="F34" s="155">
        <f>ROUND((SUM(BF130:BF714)),  2)</f>
        <v>0</v>
      </c>
      <c r="G34" s="39"/>
      <c r="H34" s="39"/>
      <c r="I34" s="156">
        <v>0.12</v>
      </c>
      <c r="J34" s="155">
        <f>ROUND(((SUM(BF130:BF714))*I34),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41</v>
      </c>
      <c r="F35" s="155">
        <f>ROUND((SUM(BG130:BG714)),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42</v>
      </c>
      <c r="F36" s="155">
        <f>ROUND((SUM(BH130:BH714)),  2)</f>
        <v>0</v>
      </c>
      <c r="G36" s="39"/>
      <c r="H36" s="39"/>
      <c r="I36" s="156">
        <v>0.12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43</v>
      </c>
      <c r="F37" s="155">
        <f>ROUND((SUM(BI130:BI714)),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44</v>
      </c>
      <c r="E39" s="159"/>
      <c r="F39" s="159"/>
      <c r="G39" s="160" t="s">
        <v>45</v>
      </c>
      <c r="H39" s="161" t="s">
        <v>46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47</v>
      </c>
      <c r="E50" s="165"/>
      <c r="F50" s="165"/>
      <c r="G50" s="164" t="s">
        <v>48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49</v>
      </c>
      <c r="E61" s="167"/>
      <c r="F61" s="168" t="s">
        <v>50</v>
      </c>
      <c r="G61" s="166" t="s">
        <v>49</v>
      </c>
      <c r="H61" s="167"/>
      <c r="I61" s="167"/>
      <c r="J61" s="169" t="s">
        <v>50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51</v>
      </c>
      <c r="E65" s="170"/>
      <c r="F65" s="170"/>
      <c r="G65" s="164" t="s">
        <v>52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49</v>
      </c>
      <c r="E76" s="167"/>
      <c r="F76" s="168" t="s">
        <v>50</v>
      </c>
      <c r="G76" s="166" t="s">
        <v>49</v>
      </c>
      <c r="H76" s="167"/>
      <c r="I76" s="167"/>
      <c r="J76" s="169" t="s">
        <v>50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112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Tovačov, sídliště Zvolenov - revitalizace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110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>IO-100.2 - Komunikace a zpevněné plochy - neuznatelné náklady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16. 5. 2023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29</v>
      </c>
      <c r="J91" s="37" t="str">
        <f>E21</f>
        <v>Ing. Petr Halouzka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27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113</v>
      </c>
      <c r="D94" s="177"/>
      <c r="E94" s="177"/>
      <c r="F94" s="177"/>
      <c r="G94" s="177"/>
      <c r="H94" s="177"/>
      <c r="I94" s="177"/>
      <c r="J94" s="178" t="s">
        <v>114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115</v>
      </c>
      <c r="D96" s="41"/>
      <c r="E96" s="41"/>
      <c r="F96" s="41"/>
      <c r="G96" s="41"/>
      <c r="H96" s="41"/>
      <c r="I96" s="41"/>
      <c r="J96" s="111">
        <f>J130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116</v>
      </c>
    </row>
    <row r="97" s="9" customFormat="1" ht="24.96" customHeight="1">
      <c r="A97" s="9"/>
      <c r="B97" s="180"/>
      <c r="C97" s="181"/>
      <c r="D97" s="182" t="s">
        <v>209</v>
      </c>
      <c r="E97" s="183"/>
      <c r="F97" s="183"/>
      <c r="G97" s="183"/>
      <c r="H97" s="183"/>
      <c r="I97" s="183"/>
      <c r="J97" s="184">
        <f>J131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210</v>
      </c>
      <c r="E98" s="189"/>
      <c r="F98" s="189"/>
      <c r="G98" s="189"/>
      <c r="H98" s="189"/>
      <c r="I98" s="189"/>
      <c r="J98" s="190">
        <f>J132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211</v>
      </c>
      <c r="E99" s="189"/>
      <c r="F99" s="189"/>
      <c r="G99" s="189"/>
      <c r="H99" s="189"/>
      <c r="I99" s="189"/>
      <c r="J99" s="190">
        <f>J281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738</v>
      </c>
      <c r="E100" s="189"/>
      <c r="F100" s="189"/>
      <c r="G100" s="189"/>
      <c r="H100" s="189"/>
      <c r="I100" s="189"/>
      <c r="J100" s="190">
        <f>J313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6"/>
      <c r="C101" s="187"/>
      <c r="D101" s="188" t="s">
        <v>212</v>
      </c>
      <c r="E101" s="189"/>
      <c r="F101" s="189"/>
      <c r="G101" s="189"/>
      <c r="H101" s="189"/>
      <c r="I101" s="189"/>
      <c r="J101" s="190">
        <f>J355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6"/>
      <c r="C102" s="187"/>
      <c r="D102" s="188" t="s">
        <v>213</v>
      </c>
      <c r="E102" s="189"/>
      <c r="F102" s="189"/>
      <c r="G102" s="189"/>
      <c r="H102" s="189"/>
      <c r="I102" s="189"/>
      <c r="J102" s="190">
        <f>J458</f>
        <v>0</v>
      </c>
      <c r="K102" s="187"/>
      <c r="L102" s="19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6"/>
      <c r="C103" s="187"/>
      <c r="D103" s="188" t="s">
        <v>214</v>
      </c>
      <c r="E103" s="189"/>
      <c r="F103" s="189"/>
      <c r="G103" s="189"/>
      <c r="H103" s="189"/>
      <c r="I103" s="189"/>
      <c r="J103" s="190">
        <f>J489</f>
        <v>0</v>
      </c>
      <c r="K103" s="187"/>
      <c r="L103" s="19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6"/>
      <c r="C104" s="187"/>
      <c r="D104" s="188" t="s">
        <v>215</v>
      </c>
      <c r="E104" s="189"/>
      <c r="F104" s="189"/>
      <c r="G104" s="189"/>
      <c r="H104" s="189"/>
      <c r="I104" s="189"/>
      <c r="J104" s="190">
        <f>J621</f>
        <v>0</v>
      </c>
      <c r="K104" s="187"/>
      <c r="L104" s="19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6"/>
      <c r="C105" s="187"/>
      <c r="D105" s="188" t="s">
        <v>216</v>
      </c>
      <c r="E105" s="189"/>
      <c r="F105" s="189"/>
      <c r="G105" s="189"/>
      <c r="H105" s="189"/>
      <c r="I105" s="189"/>
      <c r="J105" s="190">
        <f>J663</f>
        <v>0</v>
      </c>
      <c r="K105" s="187"/>
      <c r="L105" s="19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80"/>
      <c r="C106" s="181"/>
      <c r="D106" s="182" t="s">
        <v>739</v>
      </c>
      <c r="E106" s="183"/>
      <c r="F106" s="183"/>
      <c r="G106" s="183"/>
      <c r="H106" s="183"/>
      <c r="I106" s="183"/>
      <c r="J106" s="184">
        <f>J672</f>
        <v>0</v>
      </c>
      <c r="K106" s="181"/>
      <c r="L106" s="185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86"/>
      <c r="C107" s="187"/>
      <c r="D107" s="188" t="s">
        <v>740</v>
      </c>
      <c r="E107" s="189"/>
      <c r="F107" s="189"/>
      <c r="G107" s="189"/>
      <c r="H107" s="189"/>
      <c r="I107" s="189"/>
      <c r="J107" s="190">
        <f>J673</f>
        <v>0</v>
      </c>
      <c r="K107" s="187"/>
      <c r="L107" s="19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80"/>
      <c r="C108" s="181"/>
      <c r="D108" s="182" t="s">
        <v>111</v>
      </c>
      <c r="E108" s="183"/>
      <c r="F108" s="183"/>
      <c r="G108" s="183"/>
      <c r="H108" s="183"/>
      <c r="I108" s="183"/>
      <c r="J108" s="184">
        <f>J682</f>
        <v>0</v>
      </c>
      <c r="K108" s="181"/>
      <c r="L108" s="185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10" customFormat="1" ht="19.92" customHeight="1">
      <c r="A109" s="10"/>
      <c r="B109" s="186"/>
      <c r="C109" s="187"/>
      <c r="D109" s="188" t="s">
        <v>117</v>
      </c>
      <c r="E109" s="189"/>
      <c r="F109" s="189"/>
      <c r="G109" s="189"/>
      <c r="H109" s="189"/>
      <c r="I109" s="189"/>
      <c r="J109" s="190">
        <f>J683</f>
        <v>0</v>
      </c>
      <c r="K109" s="187"/>
      <c r="L109" s="19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86"/>
      <c r="C110" s="187"/>
      <c r="D110" s="188" t="s">
        <v>218</v>
      </c>
      <c r="E110" s="189"/>
      <c r="F110" s="189"/>
      <c r="G110" s="189"/>
      <c r="H110" s="189"/>
      <c r="I110" s="189"/>
      <c r="J110" s="190">
        <f>J707</f>
        <v>0</v>
      </c>
      <c r="K110" s="187"/>
      <c r="L110" s="19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118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75" t="str">
        <f>E7</f>
        <v>Tovačov, sídliště Zvolenov - revitalizace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110</v>
      </c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30" customHeight="1">
      <c r="A122" s="39"/>
      <c r="B122" s="40"/>
      <c r="C122" s="41"/>
      <c r="D122" s="41"/>
      <c r="E122" s="77" t="str">
        <f>E9</f>
        <v>IO-100.2 - Komunikace a zpevněné plochy - neuznatelné náklady</v>
      </c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6.96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2" customHeight="1">
      <c r="A124" s="39"/>
      <c r="B124" s="40"/>
      <c r="C124" s="33" t="s">
        <v>20</v>
      </c>
      <c r="D124" s="41"/>
      <c r="E124" s="41"/>
      <c r="F124" s="28" t="str">
        <f>F12</f>
        <v xml:space="preserve"> </v>
      </c>
      <c r="G124" s="41"/>
      <c r="H124" s="41"/>
      <c r="I124" s="33" t="s">
        <v>22</v>
      </c>
      <c r="J124" s="80" t="str">
        <f>IF(J12="","",J12)</f>
        <v>16. 5. 2023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6.96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5.15" customHeight="1">
      <c r="A126" s="39"/>
      <c r="B126" s="40"/>
      <c r="C126" s="33" t="s">
        <v>24</v>
      </c>
      <c r="D126" s="41"/>
      <c r="E126" s="41"/>
      <c r="F126" s="28" t="str">
        <f>E15</f>
        <v xml:space="preserve"> </v>
      </c>
      <c r="G126" s="41"/>
      <c r="H126" s="41"/>
      <c r="I126" s="33" t="s">
        <v>29</v>
      </c>
      <c r="J126" s="37" t="str">
        <f>E21</f>
        <v>Ing. Petr Halouzka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27</v>
      </c>
      <c r="D127" s="41"/>
      <c r="E127" s="41"/>
      <c r="F127" s="28" t="str">
        <f>IF(E18="","",E18)</f>
        <v>Vyplň údaj</v>
      </c>
      <c r="G127" s="41"/>
      <c r="H127" s="41"/>
      <c r="I127" s="33" t="s">
        <v>32</v>
      </c>
      <c r="J127" s="37" t="str">
        <f>E24</f>
        <v xml:space="preserve"> 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0.32" customHeight="1">
      <c r="A128" s="39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11" customFormat="1" ht="29.28" customHeight="1">
      <c r="A129" s="192"/>
      <c r="B129" s="193"/>
      <c r="C129" s="194" t="s">
        <v>119</v>
      </c>
      <c r="D129" s="195" t="s">
        <v>59</v>
      </c>
      <c r="E129" s="195" t="s">
        <v>55</v>
      </c>
      <c r="F129" s="195" t="s">
        <v>56</v>
      </c>
      <c r="G129" s="195" t="s">
        <v>120</v>
      </c>
      <c r="H129" s="195" t="s">
        <v>121</v>
      </c>
      <c r="I129" s="195" t="s">
        <v>122</v>
      </c>
      <c r="J129" s="195" t="s">
        <v>114</v>
      </c>
      <c r="K129" s="196" t="s">
        <v>123</v>
      </c>
      <c r="L129" s="197"/>
      <c r="M129" s="101" t="s">
        <v>1</v>
      </c>
      <c r="N129" s="102" t="s">
        <v>38</v>
      </c>
      <c r="O129" s="102" t="s">
        <v>124</v>
      </c>
      <c r="P129" s="102" t="s">
        <v>125</v>
      </c>
      <c r="Q129" s="102" t="s">
        <v>126</v>
      </c>
      <c r="R129" s="102" t="s">
        <v>127</v>
      </c>
      <c r="S129" s="102" t="s">
        <v>128</v>
      </c>
      <c r="T129" s="103" t="s">
        <v>129</v>
      </c>
      <c r="U129" s="192"/>
      <c r="V129" s="192"/>
      <c r="W129" s="192"/>
      <c r="X129" s="192"/>
      <c r="Y129" s="192"/>
      <c r="Z129" s="192"/>
      <c r="AA129" s="192"/>
      <c r="AB129" s="192"/>
      <c r="AC129" s="192"/>
      <c r="AD129" s="192"/>
      <c r="AE129" s="192"/>
    </row>
    <row r="130" s="2" customFormat="1" ht="22.8" customHeight="1">
      <c r="A130" s="39"/>
      <c r="B130" s="40"/>
      <c r="C130" s="108" t="s">
        <v>130</v>
      </c>
      <c r="D130" s="41"/>
      <c r="E130" s="41"/>
      <c r="F130" s="41"/>
      <c r="G130" s="41"/>
      <c r="H130" s="41"/>
      <c r="I130" s="41"/>
      <c r="J130" s="198">
        <f>BK130</f>
        <v>0</v>
      </c>
      <c r="K130" s="41"/>
      <c r="L130" s="45"/>
      <c r="M130" s="104"/>
      <c r="N130" s="199"/>
      <c r="O130" s="105"/>
      <c r="P130" s="200">
        <f>P131+P672+P682</f>
        <v>0</v>
      </c>
      <c r="Q130" s="105"/>
      <c r="R130" s="200">
        <f>R131+R672+R682</f>
        <v>1095.3024204800001</v>
      </c>
      <c r="S130" s="105"/>
      <c r="T130" s="201">
        <f>T131+T672+T682</f>
        <v>2304.3503649999998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73</v>
      </c>
      <c r="AU130" s="18" t="s">
        <v>116</v>
      </c>
      <c r="BK130" s="202">
        <f>BK131+BK672+BK682</f>
        <v>0</v>
      </c>
    </row>
    <row r="131" s="12" customFormat="1" ht="25.92" customHeight="1">
      <c r="A131" s="12"/>
      <c r="B131" s="203"/>
      <c r="C131" s="204"/>
      <c r="D131" s="205" t="s">
        <v>73</v>
      </c>
      <c r="E131" s="206" t="s">
        <v>222</v>
      </c>
      <c r="F131" s="206" t="s">
        <v>223</v>
      </c>
      <c r="G131" s="204"/>
      <c r="H131" s="204"/>
      <c r="I131" s="207"/>
      <c r="J131" s="208">
        <f>BK131</f>
        <v>0</v>
      </c>
      <c r="K131" s="204"/>
      <c r="L131" s="209"/>
      <c r="M131" s="210"/>
      <c r="N131" s="211"/>
      <c r="O131" s="211"/>
      <c r="P131" s="212">
        <f>P132+P281+P313+P355+P458+P489+P621+P663</f>
        <v>0</v>
      </c>
      <c r="Q131" s="211"/>
      <c r="R131" s="212">
        <f>R132+R281+R313+R355+R458+R489+R621+R663</f>
        <v>1095.3024204800001</v>
      </c>
      <c r="S131" s="211"/>
      <c r="T131" s="213">
        <f>T132+T281+T313+T355+T458+T489+T621+T663</f>
        <v>2304.3503649999998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14" t="s">
        <v>82</v>
      </c>
      <c r="AT131" s="215" t="s">
        <v>73</v>
      </c>
      <c r="AU131" s="215" t="s">
        <v>74</v>
      </c>
      <c r="AY131" s="214" t="s">
        <v>132</v>
      </c>
      <c r="BK131" s="216">
        <f>BK132+BK281+BK313+BK355+BK458+BK489+BK621+BK663</f>
        <v>0</v>
      </c>
    </row>
    <row r="132" s="12" customFormat="1" ht="22.8" customHeight="1">
      <c r="A132" s="12"/>
      <c r="B132" s="203"/>
      <c r="C132" s="204"/>
      <c r="D132" s="205" t="s">
        <v>73</v>
      </c>
      <c r="E132" s="217" t="s">
        <v>82</v>
      </c>
      <c r="F132" s="217" t="s">
        <v>224</v>
      </c>
      <c r="G132" s="204"/>
      <c r="H132" s="204"/>
      <c r="I132" s="207"/>
      <c r="J132" s="218">
        <f>BK132</f>
        <v>0</v>
      </c>
      <c r="K132" s="204"/>
      <c r="L132" s="209"/>
      <c r="M132" s="210"/>
      <c r="N132" s="211"/>
      <c r="O132" s="211"/>
      <c r="P132" s="212">
        <f>SUM(P133:P280)</f>
        <v>0</v>
      </c>
      <c r="Q132" s="211"/>
      <c r="R132" s="212">
        <f>SUM(R133:R280)</f>
        <v>32.760480000000001</v>
      </c>
      <c r="S132" s="211"/>
      <c r="T132" s="213">
        <f>SUM(T133:T280)</f>
        <v>2259.2763649999997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14" t="s">
        <v>82</v>
      </c>
      <c r="AT132" s="215" t="s">
        <v>73</v>
      </c>
      <c r="AU132" s="215" t="s">
        <v>82</v>
      </c>
      <c r="AY132" s="214" t="s">
        <v>132</v>
      </c>
      <c r="BK132" s="216">
        <f>SUM(BK133:BK280)</f>
        <v>0</v>
      </c>
    </row>
    <row r="133" s="2" customFormat="1" ht="33" customHeight="1">
      <c r="A133" s="39"/>
      <c r="B133" s="40"/>
      <c r="C133" s="219" t="s">
        <v>82</v>
      </c>
      <c r="D133" s="219" t="s">
        <v>135</v>
      </c>
      <c r="E133" s="220" t="s">
        <v>225</v>
      </c>
      <c r="F133" s="221" t="s">
        <v>226</v>
      </c>
      <c r="G133" s="222" t="s">
        <v>160</v>
      </c>
      <c r="H133" s="223">
        <v>1204.5999999999999</v>
      </c>
      <c r="I133" s="224"/>
      <c r="J133" s="225">
        <f>ROUND(I133*H133,2)</f>
        <v>0</v>
      </c>
      <c r="K133" s="221" t="s">
        <v>139</v>
      </c>
      <c r="L133" s="45"/>
      <c r="M133" s="226" t="s">
        <v>1</v>
      </c>
      <c r="N133" s="227" t="s">
        <v>39</v>
      </c>
      <c r="O133" s="92"/>
      <c r="P133" s="228">
        <f>O133*H133</f>
        <v>0</v>
      </c>
      <c r="Q133" s="228">
        <v>0</v>
      </c>
      <c r="R133" s="228">
        <f>Q133*H133</f>
        <v>0</v>
      </c>
      <c r="S133" s="228">
        <v>0.255</v>
      </c>
      <c r="T133" s="229">
        <f>S133*H133</f>
        <v>307.173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0" t="s">
        <v>227</v>
      </c>
      <c r="AT133" s="230" t="s">
        <v>135</v>
      </c>
      <c r="AU133" s="230" t="s">
        <v>84</v>
      </c>
      <c r="AY133" s="18" t="s">
        <v>132</v>
      </c>
      <c r="BE133" s="231">
        <f>IF(N133="základní",J133,0)</f>
        <v>0</v>
      </c>
      <c r="BF133" s="231">
        <f>IF(N133="snížená",J133,0)</f>
        <v>0</v>
      </c>
      <c r="BG133" s="231">
        <f>IF(N133="zákl. přenesená",J133,0)</f>
        <v>0</v>
      </c>
      <c r="BH133" s="231">
        <f>IF(N133="sníž. přenesená",J133,0)</f>
        <v>0</v>
      </c>
      <c r="BI133" s="231">
        <f>IF(N133="nulová",J133,0)</f>
        <v>0</v>
      </c>
      <c r="BJ133" s="18" t="s">
        <v>82</v>
      </c>
      <c r="BK133" s="231">
        <f>ROUND(I133*H133,2)</f>
        <v>0</v>
      </c>
      <c r="BL133" s="18" t="s">
        <v>227</v>
      </c>
      <c r="BM133" s="230" t="s">
        <v>741</v>
      </c>
    </row>
    <row r="134" s="2" customFormat="1">
      <c r="A134" s="39"/>
      <c r="B134" s="40"/>
      <c r="C134" s="41"/>
      <c r="D134" s="232" t="s">
        <v>142</v>
      </c>
      <c r="E134" s="41"/>
      <c r="F134" s="233" t="s">
        <v>229</v>
      </c>
      <c r="G134" s="41"/>
      <c r="H134" s="41"/>
      <c r="I134" s="234"/>
      <c r="J134" s="41"/>
      <c r="K134" s="41"/>
      <c r="L134" s="45"/>
      <c r="M134" s="235"/>
      <c r="N134" s="236"/>
      <c r="O134" s="92"/>
      <c r="P134" s="92"/>
      <c r="Q134" s="92"/>
      <c r="R134" s="92"/>
      <c r="S134" s="92"/>
      <c r="T134" s="93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142</v>
      </c>
      <c r="AU134" s="18" t="s">
        <v>84</v>
      </c>
    </row>
    <row r="135" s="2" customFormat="1">
      <c r="A135" s="39"/>
      <c r="B135" s="40"/>
      <c r="C135" s="41"/>
      <c r="D135" s="237" t="s">
        <v>143</v>
      </c>
      <c r="E135" s="41"/>
      <c r="F135" s="238" t="s">
        <v>230</v>
      </c>
      <c r="G135" s="41"/>
      <c r="H135" s="41"/>
      <c r="I135" s="234"/>
      <c r="J135" s="41"/>
      <c r="K135" s="41"/>
      <c r="L135" s="45"/>
      <c r="M135" s="235"/>
      <c r="N135" s="236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143</v>
      </c>
      <c r="AU135" s="18" t="s">
        <v>84</v>
      </c>
    </row>
    <row r="136" s="13" customFormat="1">
      <c r="A136" s="13"/>
      <c r="B136" s="239"/>
      <c r="C136" s="240"/>
      <c r="D136" s="232" t="s">
        <v>145</v>
      </c>
      <c r="E136" s="241" t="s">
        <v>1</v>
      </c>
      <c r="F136" s="242" t="s">
        <v>231</v>
      </c>
      <c r="G136" s="240"/>
      <c r="H136" s="241" t="s">
        <v>1</v>
      </c>
      <c r="I136" s="243"/>
      <c r="J136" s="240"/>
      <c r="K136" s="240"/>
      <c r="L136" s="244"/>
      <c r="M136" s="245"/>
      <c r="N136" s="246"/>
      <c r="O136" s="246"/>
      <c r="P136" s="246"/>
      <c r="Q136" s="246"/>
      <c r="R136" s="246"/>
      <c r="S136" s="246"/>
      <c r="T136" s="247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8" t="s">
        <v>145</v>
      </c>
      <c r="AU136" s="248" t="s">
        <v>84</v>
      </c>
      <c r="AV136" s="13" t="s">
        <v>82</v>
      </c>
      <c r="AW136" s="13" t="s">
        <v>31</v>
      </c>
      <c r="AX136" s="13" t="s">
        <v>74</v>
      </c>
      <c r="AY136" s="248" t="s">
        <v>132</v>
      </c>
    </row>
    <row r="137" s="14" customFormat="1">
      <c r="A137" s="14"/>
      <c r="B137" s="249"/>
      <c r="C137" s="250"/>
      <c r="D137" s="232" t="s">
        <v>145</v>
      </c>
      <c r="E137" s="251" t="s">
        <v>166</v>
      </c>
      <c r="F137" s="252" t="s">
        <v>705</v>
      </c>
      <c r="G137" s="250"/>
      <c r="H137" s="253">
        <v>1204.5999999999999</v>
      </c>
      <c r="I137" s="254"/>
      <c r="J137" s="250"/>
      <c r="K137" s="250"/>
      <c r="L137" s="255"/>
      <c r="M137" s="256"/>
      <c r="N137" s="257"/>
      <c r="O137" s="257"/>
      <c r="P137" s="257"/>
      <c r="Q137" s="257"/>
      <c r="R137" s="257"/>
      <c r="S137" s="257"/>
      <c r="T137" s="258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9" t="s">
        <v>145</v>
      </c>
      <c r="AU137" s="259" t="s">
        <v>84</v>
      </c>
      <c r="AV137" s="14" t="s">
        <v>84</v>
      </c>
      <c r="AW137" s="14" t="s">
        <v>31</v>
      </c>
      <c r="AX137" s="14" t="s">
        <v>82</v>
      </c>
      <c r="AY137" s="259" t="s">
        <v>132</v>
      </c>
    </row>
    <row r="138" s="2" customFormat="1" ht="24.15" customHeight="1">
      <c r="A138" s="39"/>
      <c r="B138" s="40"/>
      <c r="C138" s="219" t="s">
        <v>84</v>
      </c>
      <c r="D138" s="219" t="s">
        <v>135</v>
      </c>
      <c r="E138" s="220" t="s">
        <v>237</v>
      </c>
      <c r="F138" s="221" t="s">
        <v>238</v>
      </c>
      <c r="G138" s="222" t="s">
        <v>160</v>
      </c>
      <c r="H138" s="223">
        <v>3233.4000000000001</v>
      </c>
      <c r="I138" s="224"/>
      <c r="J138" s="225">
        <f>ROUND(I138*H138,2)</f>
        <v>0</v>
      </c>
      <c r="K138" s="221" t="s">
        <v>139</v>
      </c>
      <c r="L138" s="45"/>
      <c r="M138" s="226" t="s">
        <v>1</v>
      </c>
      <c r="N138" s="227" t="s">
        <v>39</v>
      </c>
      <c r="O138" s="92"/>
      <c r="P138" s="228">
        <f>O138*H138</f>
        <v>0</v>
      </c>
      <c r="Q138" s="228">
        <v>0</v>
      </c>
      <c r="R138" s="228">
        <f>Q138*H138</f>
        <v>0</v>
      </c>
      <c r="S138" s="228">
        <v>0.28999999999999998</v>
      </c>
      <c r="T138" s="229">
        <f>S138*H138</f>
        <v>937.68599999999992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30" t="s">
        <v>227</v>
      </c>
      <c r="AT138" s="230" t="s">
        <v>135</v>
      </c>
      <c r="AU138" s="230" t="s">
        <v>84</v>
      </c>
      <c r="AY138" s="18" t="s">
        <v>132</v>
      </c>
      <c r="BE138" s="231">
        <f>IF(N138="základní",J138,0)</f>
        <v>0</v>
      </c>
      <c r="BF138" s="231">
        <f>IF(N138="snížená",J138,0)</f>
        <v>0</v>
      </c>
      <c r="BG138" s="231">
        <f>IF(N138="zákl. přenesená",J138,0)</f>
        <v>0</v>
      </c>
      <c r="BH138" s="231">
        <f>IF(N138="sníž. přenesená",J138,0)</f>
        <v>0</v>
      </c>
      <c r="BI138" s="231">
        <f>IF(N138="nulová",J138,0)</f>
        <v>0</v>
      </c>
      <c r="BJ138" s="18" t="s">
        <v>82</v>
      </c>
      <c r="BK138" s="231">
        <f>ROUND(I138*H138,2)</f>
        <v>0</v>
      </c>
      <c r="BL138" s="18" t="s">
        <v>227</v>
      </c>
      <c r="BM138" s="230" t="s">
        <v>742</v>
      </c>
    </row>
    <row r="139" s="2" customFormat="1">
      <c r="A139" s="39"/>
      <c r="B139" s="40"/>
      <c r="C139" s="41"/>
      <c r="D139" s="232" t="s">
        <v>142</v>
      </c>
      <c r="E139" s="41"/>
      <c r="F139" s="233" t="s">
        <v>240</v>
      </c>
      <c r="G139" s="41"/>
      <c r="H139" s="41"/>
      <c r="I139" s="234"/>
      <c r="J139" s="41"/>
      <c r="K139" s="41"/>
      <c r="L139" s="45"/>
      <c r="M139" s="235"/>
      <c r="N139" s="236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142</v>
      </c>
      <c r="AU139" s="18" t="s">
        <v>84</v>
      </c>
    </row>
    <row r="140" s="2" customFormat="1">
      <c r="A140" s="39"/>
      <c r="B140" s="40"/>
      <c r="C140" s="41"/>
      <c r="D140" s="237" t="s">
        <v>143</v>
      </c>
      <c r="E140" s="41"/>
      <c r="F140" s="238" t="s">
        <v>241</v>
      </c>
      <c r="G140" s="41"/>
      <c r="H140" s="41"/>
      <c r="I140" s="234"/>
      <c r="J140" s="41"/>
      <c r="K140" s="41"/>
      <c r="L140" s="45"/>
      <c r="M140" s="235"/>
      <c r="N140" s="236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143</v>
      </c>
      <c r="AU140" s="18" t="s">
        <v>84</v>
      </c>
    </row>
    <row r="141" s="14" customFormat="1">
      <c r="A141" s="14"/>
      <c r="B141" s="249"/>
      <c r="C141" s="250"/>
      <c r="D141" s="232" t="s">
        <v>145</v>
      </c>
      <c r="E141" s="251" t="s">
        <v>1</v>
      </c>
      <c r="F141" s="252" t="s">
        <v>743</v>
      </c>
      <c r="G141" s="250"/>
      <c r="H141" s="253">
        <v>341.60000000000002</v>
      </c>
      <c r="I141" s="254"/>
      <c r="J141" s="250"/>
      <c r="K141" s="250"/>
      <c r="L141" s="255"/>
      <c r="M141" s="256"/>
      <c r="N141" s="257"/>
      <c r="O141" s="257"/>
      <c r="P141" s="257"/>
      <c r="Q141" s="257"/>
      <c r="R141" s="257"/>
      <c r="S141" s="257"/>
      <c r="T141" s="258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9" t="s">
        <v>145</v>
      </c>
      <c r="AU141" s="259" t="s">
        <v>84</v>
      </c>
      <c r="AV141" s="14" t="s">
        <v>84</v>
      </c>
      <c r="AW141" s="14" t="s">
        <v>31</v>
      </c>
      <c r="AX141" s="14" t="s">
        <v>74</v>
      </c>
      <c r="AY141" s="259" t="s">
        <v>132</v>
      </c>
    </row>
    <row r="142" s="14" customFormat="1">
      <c r="A142" s="14"/>
      <c r="B142" s="249"/>
      <c r="C142" s="250"/>
      <c r="D142" s="232" t="s">
        <v>145</v>
      </c>
      <c r="E142" s="251" t="s">
        <v>1</v>
      </c>
      <c r="F142" s="252" t="s">
        <v>744</v>
      </c>
      <c r="G142" s="250"/>
      <c r="H142" s="253">
        <v>87</v>
      </c>
      <c r="I142" s="254"/>
      <c r="J142" s="250"/>
      <c r="K142" s="250"/>
      <c r="L142" s="255"/>
      <c r="M142" s="256"/>
      <c r="N142" s="257"/>
      <c r="O142" s="257"/>
      <c r="P142" s="257"/>
      <c r="Q142" s="257"/>
      <c r="R142" s="257"/>
      <c r="S142" s="257"/>
      <c r="T142" s="258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9" t="s">
        <v>145</v>
      </c>
      <c r="AU142" s="259" t="s">
        <v>84</v>
      </c>
      <c r="AV142" s="14" t="s">
        <v>84</v>
      </c>
      <c r="AW142" s="14" t="s">
        <v>31</v>
      </c>
      <c r="AX142" s="14" t="s">
        <v>74</v>
      </c>
      <c r="AY142" s="259" t="s">
        <v>132</v>
      </c>
    </row>
    <row r="143" s="14" customFormat="1">
      <c r="A143" s="14"/>
      <c r="B143" s="249"/>
      <c r="C143" s="250"/>
      <c r="D143" s="232" t="s">
        <v>145</v>
      </c>
      <c r="E143" s="251" t="s">
        <v>1</v>
      </c>
      <c r="F143" s="252" t="s">
        <v>745</v>
      </c>
      <c r="G143" s="250"/>
      <c r="H143" s="253">
        <v>2804.8000000000002</v>
      </c>
      <c r="I143" s="254"/>
      <c r="J143" s="250"/>
      <c r="K143" s="250"/>
      <c r="L143" s="255"/>
      <c r="M143" s="256"/>
      <c r="N143" s="257"/>
      <c r="O143" s="257"/>
      <c r="P143" s="257"/>
      <c r="Q143" s="257"/>
      <c r="R143" s="257"/>
      <c r="S143" s="257"/>
      <c r="T143" s="258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9" t="s">
        <v>145</v>
      </c>
      <c r="AU143" s="259" t="s">
        <v>84</v>
      </c>
      <c r="AV143" s="14" t="s">
        <v>84</v>
      </c>
      <c r="AW143" s="14" t="s">
        <v>31</v>
      </c>
      <c r="AX143" s="14" t="s">
        <v>74</v>
      </c>
      <c r="AY143" s="259" t="s">
        <v>132</v>
      </c>
    </row>
    <row r="144" s="15" customFormat="1">
      <c r="A144" s="15"/>
      <c r="B144" s="264"/>
      <c r="C144" s="265"/>
      <c r="D144" s="232" t="s">
        <v>145</v>
      </c>
      <c r="E144" s="266" t="s">
        <v>173</v>
      </c>
      <c r="F144" s="267" t="s">
        <v>251</v>
      </c>
      <c r="G144" s="265"/>
      <c r="H144" s="268">
        <v>3233.4000000000001</v>
      </c>
      <c r="I144" s="269"/>
      <c r="J144" s="265"/>
      <c r="K144" s="265"/>
      <c r="L144" s="270"/>
      <c r="M144" s="271"/>
      <c r="N144" s="272"/>
      <c r="O144" s="272"/>
      <c r="P144" s="272"/>
      <c r="Q144" s="272"/>
      <c r="R144" s="272"/>
      <c r="S144" s="272"/>
      <c r="T144" s="273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74" t="s">
        <v>145</v>
      </c>
      <c r="AU144" s="274" t="s">
        <v>84</v>
      </c>
      <c r="AV144" s="15" t="s">
        <v>227</v>
      </c>
      <c r="AW144" s="15" t="s">
        <v>31</v>
      </c>
      <c r="AX144" s="15" t="s">
        <v>82</v>
      </c>
      <c r="AY144" s="274" t="s">
        <v>132</v>
      </c>
    </row>
    <row r="145" s="2" customFormat="1" ht="24.15" customHeight="1">
      <c r="A145" s="39"/>
      <c r="B145" s="40"/>
      <c r="C145" s="219" t="s">
        <v>153</v>
      </c>
      <c r="D145" s="219" t="s">
        <v>135</v>
      </c>
      <c r="E145" s="220" t="s">
        <v>243</v>
      </c>
      <c r="F145" s="221" t="s">
        <v>244</v>
      </c>
      <c r="G145" s="222" t="s">
        <v>160</v>
      </c>
      <c r="H145" s="223">
        <v>805.31100000000004</v>
      </c>
      <c r="I145" s="224"/>
      <c r="J145" s="225">
        <f>ROUND(I145*H145,2)</f>
        <v>0</v>
      </c>
      <c r="K145" s="221" t="s">
        <v>139</v>
      </c>
      <c r="L145" s="45"/>
      <c r="M145" s="226" t="s">
        <v>1</v>
      </c>
      <c r="N145" s="227" t="s">
        <v>39</v>
      </c>
      <c r="O145" s="92"/>
      <c r="P145" s="228">
        <f>O145*H145</f>
        <v>0</v>
      </c>
      <c r="Q145" s="228">
        <v>0</v>
      </c>
      <c r="R145" s="228">
        <f>Q145*H145</f>
        <v>0</v>
      </c>
      <c r="S145" s="228">
        <v>0.44</v>
      </c>
      <c r="T145" s="229">
        <f>S145*H145</f>
        <v>354.33684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0" t="s">
        <v>227</v>
      </c>
      <c r="AT145" s="230" t="s">
        <v>135</v>
      </c>
      <c r="AU145" s="230" t="s">
        <v>84</v>
      </c>
      <c r="AY145" s="18" t="s">
        <v>132</v>
      </c>
      <c r="BE145" s="231">
        <f>IF(N145="základní",J145,0)</f>
        <v>0</v>
      </c>
      <c r="BF145" s="231">
        <f>IF(N145="snížená",J145,0)</f>
        <v>0</v>
      </c>
      <c r="BG145" s="231">
        <f>IF(N145="zákl. přenesená",J145,0)</f>
        <v>0</v>
      </c>
      <c r="BH145" s="231">
        <f>IF(N145="sníž. přenesená",J145,0)</f>
        <v>0</v>
      </c>
      <c r="BI145" s="231">
        <f>IF(N145="nulová",J145,0)</f>
        <v>0</v>
      </c>
      <c r="BJ145" s="18" t="s">
        <v>82</v>
      </c>
      <c r="BK145" s="231">
        <f>ROUND(I145*H145,2)</f>
        <v>0</v>
      </c>
      <c r="BL145" s="18" t="s">
        <v>227</v>
      </c>
      <c r="BM145" s="230" t="s">
        <v>746</v>
      </c>
    </row>
    <row r="146" s="2" customFormat="1">
      <c r="A146" s="39"/>
      <c r="B146" s="40"/>
      <c r="C146" s="41"/>
      <c r="D146" s="232" t="s">
        <v>142</v>
      </c>
      <c r="E146" s="41"/>
      <c r="F146" s="233" t="s">
        <v>246</v>
      </c>
      <c r="G146" s="41"/>
      <c r="H146" s="41"/>
      <c r="I146" s="234"/>
      <c r="J146" s="41"/>
      <c r="K146" s="41"/>
      <c r="L146" s="45"/>
      <c r="M146" s="235"/>
      <c r="N146" s="236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142</v>
      </c>
      <c r="AU146" s="18" t="s">
        <v>84</v>
      </c>
    </row>
    <row r="147" s="2" customFormat="1">
      <c r="A147" s="39"/>
      <c r="B147" s="40"/>
      <c r="C147" s="41"/>
      <c r="D147" s="237" t="s">
        <v>143</v>
      </c>
      <c r="E147" s="41"/>
      <c r="F147" s="238" t="s">
        <v>247</v>
      </c>
      <c r="G147" s="41"/>
      <c r="H147" s="41"/>
      <c r="I147" s="234"/>
      <c r="J147" s="41"/>
      <c r="K147" s="41"/>
      <c r="L147" s="45"/>
      <c r="M147" s="235"/>
      <c r="N147" s="236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143</v>
      </c>
      <c r="AU147" s="18" t="s">
        <v>84</v>
      </c>
    </row>
    <row r="148" s="14" customFormat="1">
      <c r="A148" s="14"/>
      <c r="B148" s="249"/>
      <c r="C148" s="250"/>
      <c r="D148" s="232" t="s">
        <v>145</v>
      </c>
      <c r="E148" s="251" t="s">
        <v>1</v>
      </c>
      <c r="F148" s="252" t="s">
        <v>248</v>
      </c>
      <c r="G148" s="250"/>
      <c r="H148" s="253">
        <v>1035.4000000000001</v>
      </c>
      <c r="I148" s="254"/>
      <c r="J148" s="250"/>
      <c r="K148" s="250"/>
      <c r="L148" s="255"/>
      <c r="M148" s="256"/>
      <c r="N148" s="257"/>
      <c r="O148" s="257"/>
      <c r="P148" s="257"/>
      <c r="Q148" s="257"/>
      <c r="R148" s="257"/>
      <c r="S148" s="257"/>
      <c r="T148" s="258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9" t="s">
        <v>145</v>
      </c>
      <c r="AU148" s="259" t="s">
        <v>84</v>
      </c>
      <c r="AV148" s="14" t="s">
        <v>84</v>
      </c>
      <c r="AW148" s="14" t="s">
        <v>31</v>
      </c>
      <c r="AX148" s="14" t="s">
        <v>74</v>
      </c>
      <c r="AY148" s="259" t="s">
        <v>132</v>
      </c>
    </row>
    <row r="149" s="14" customFormat="1">
      <c r="A149" s="14"/>
      <c r="B149" s="249"/>
      <c r="C149" s="250"/>
      <c r="D149" s="232" t="s">
        <v>145</v>
      </c>
      <c r="E149" s="251" t="s">
        <v>1</v>
      </c>
      <c r="F149" s="252" t="s">
        <v>249</v>
      </c>
      <c r="G149" s="250"/>
      <c r="H149" s="253">
        <v>-230.089</v>
      </c>
      <c r="I149" s="254"/>
      <c r="J149" s="250"/>
      <c r="K149" s="250"/>
      <c r="L149" s="255"/>
      <c r="M149" s="256"/>
      <c r="N149" s="257"/>
      <c r="O149" s="257"/>
      <c r="P149" s="257"/>
      <c r="Q149" s="257"/>
      <c r="R149" s="257"/>
      <c r="S149" s="257"/>
      <c r="T149" s="258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9" t="s">
        <v>145</v>
      </c>
      <c r="AU149" s="259" t="s">
        <v>84</v>
      </c>
      <c r="AV149" s="14" t="s">
        <v>84</v>
      </c>
      <c r="AW149" s="14" t="s">
        <v>31</v>
      </c>
      <c r="AX149" s="14" t="s">
        <v>74</v>
      </c>
      <c r="AY149" s="259" t="s">
        <v>132</v>
      </c>
    </row>
    <row r="150" s="15" customFormat="1">
      <c r="A150" s="15"/>
      <c r="B150" s="264"/>
      <c r="C150" s="265"/>
      <c r="D150" s="232" t="s">
        <v>145</v>
      </c>
      <c r="E150" s="266" t="s">
        <v>176</v>
      </c>
      <c r="F150" s="267" t="s">
        <v>251</v>
      </c>
      <c r="G150" s="265"/>
      <c r="H150" s="268">
        <v>805.31100000000004</v>
      </c>
      <c r="I150" s="269"/>
      <c r="J150" s="265"/>
      <c r="K150" s="265"/>
      <c r="L150" s="270"/>
      <c r="M150" s="271"/>
      <c r="N150" s="272"/>
      <c r="O150" s="272"/>
      <c r="P150" s="272"/>
      <c r="Q150" s="272"/>
      <c r="R150" s="272"/>
      <c r="S150" s="272"/>
      <c r="T150" s="273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74" t="s">
        <v>145</v>
      </c>
      <c r="AU150" s="274" t="s">
        <v>84</v>
      </c>
      <c r="AV150" s="15" t="s">
        <v>227</v>
      </c>
      <c r="AW150" s="15" t="s">
        <v>31</v>
      </c>
      <c r="AX150" s="15" t="s">
        <v>82</v>
      </c>
      <c r="AY150" s="274" t="s">
        <v>132</v>
      </c>
    </row>
    <row r="151" s="2" customFormat="1" ht="24.15" customHeight="1">
      <c r="A151" s="39"/>
      <c r="B151" s="40"/>
      <c r="C151" s="219" t="s">
        <v>227</v>
      </c>
      <c r="D151" s="219" t="s">
        <v>135</v>
      </c>
      <c r="E151" s="220" t="s">
        <v>252</v>
      </c>
      <c r="F151" s="221" t="s">
        <v>253</v>
      </c>
      <c r="G151" s="222" t="s">
        <v>160</v>
      </c>
      <c r="H151" s="223">
        <v>515.93299999999999</v>
      </c>
      <c r="I151" s="224"/>
      <c r="J151" s="225">
        <f>ROUND(I151*H151,2)</f>
        <v>0</v>
      </c>
      <c r="K151" s="221" t="s">
        <v>139</v>
      </c>
      <c r="L151" s="45"/>
      <c r="M151" s="226" t="s">
        <v>1</v>
      </c>
      <c r="N151" s="227" t="s">
        <v>39</v>
      </c>
      <c r="O151" s="92"/>
      <c r="P151" s="228">
        <f>O151*H151</f>
        <v>0</v>
      </c>
      <c r="Q151" s="228">
        <v>0</v>
      </c>
      <c r="R151" s="228">
        <f>Q151*H151</f>
        <v>0</v>
      </c>
      <c r="S151" s="228">
        <v>0.625</v>
      </c>
      <c r="T151" s="229">
        <f>S151*H151</f>
        <v>322.458125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0" t="s">
        <v>227</v>
      </c>
      <c r="AT151" s="230" t="s">
        <v>135</v>
      </c>
      <c r="AU151" s="230" t="s">
        <v>84</v>
      </c>
      <c r="AY151" s="18" t="s">
        <v>132</v>
      </c>
      <c r="BE151" s="231">
        <f>IF(N151="základní",J151,0)</f>
        <v>0</v>
      </c>
      <c r="BF151" s="231">
        <f>IF(N151="snížená",J151,0)</f>
        <v>0</v>
      </c>
      <c r="BG151" s="231">
        <f>IF(N151="zákl. přenesená",J151,0)</f>
        <v>0</v>
      </c>
      <c r="BH151" s="231">
        <f>IF(N151="sníž. přenesená",J151,0)</f>
        <v>0</v>
      </c>
      <c r="BI151" s="231">
        <f>IF(N151="nulová",J151,0)</f>
        <v>0</v>
      </c>
      <c r="BJ151" s="18" t="s">
        <v>82</v>
      </c>
      <c r="BK151" s="231">
        <f>ROUND(I151*H151,2)</f>
        <v>0</v>
      </c>
      <c r="BL151" s="18" t="s">
        <v>227</v>
      </c>
      <c r="BM151" s="230" t="s">
        <v>747</v>
      </c>
    </row>
    <row r="152" s="2" customFormat="1">
      <c r="A152" s="39"/>
      <c r="B152" s="40"/>
      <c r="C152" s="41"/>
      <c r="D152" s="232" t="s">
        <v>142</v>
      </c>
      <c r="E152" s="41"/>
      <c r="F152" s="233" t="s">
        <v>255</v>
      </c>
      <c r="G152" s="41"/>
      <c r="H152" s="41"/>
      <c r="I152" s="234"/>
      <c r="J152" s="41"/>
      <c r="K152" s="41"/>
      <c r="L152" s="45"/>
      <c r="M152" s="235"/>
      <c r="N152" s="236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142</v>
      </c>
      <c r="AU152" s="18" t="s">
        <v>84</v>
      </c>
    </row>
    <row r="153" s="2" customFormat="1">
      <c r="A153" s="39"/>
      <c r="B153" s="40"/>
      <c r="C153" s="41"/>
      <c r="D153" s="237" t="s">
        <v>143</v>
      </c>
      <c r="E153" s="41"/>
      <c r="F153" s="238" t="s">
        <v>256</v>
      </c>
      <c r="G153" s="41"/>
      <c r="H153" s="41"/>
      <c r="I153" s="234"/>
      <c r="J153" s="41"/>
      <c r="K153" s="41"/>
      <c r="L153" s="45"/>
      <c r="M153" s="235"/>
      <c r="N153" s="236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143</v>
      </c>
      <c r="AU153" s="18" t="s">
        <v>84</v>
      </c>
    </row>
    <row r="154" s="13" customFormat="1">
      <c r="A154" s="13"/>
      <c r="B154" s="239"/>
      <c r="C154" s="240"/>
      <c r="D154" s="232" t="s">
        <v>145</v>
      </c>
      <c r="E154" s="241" t="s">
        <v>1</v>
      </c>
      <c r="F154" s="242" t="s">
        <v>231</v>
      </c>
      <c r="G154" s="240"/>
      <c r="H154" s="241" t="s">
        <v>1</v>
      </c>
      <c r="I154" s="243"/>
      <c r="J154" s="240"/>
      <c r="K154" s="240"/>
      <c r="L154" s="244"/>
      <c r="M154" s="245"/>
      <c r="N154" s="246"/>
      <c r="O154" s="246"/>
      <c r="P154" s="246"/>
      <c r="Q154" s="246"/>
      <c r="R154" s="246"/>
      <c r="S154" s="246"/>
      <c r="T154" s="247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8" t="s">
        <v>145</v>
      </c>
      <c r="AU154" s="248" t="s">
        <v>84</v>
      </c>
      <c r="AV154" s="13" t="s">
        <v>82</v>
      </c>
      <c r="AW154" s="13" t="s">
        <v>31</v>
      </c>
      <c r="AX154" s="13" t="s">
        <v>74</v>
      </c>
      <c r="AY154" s="248" t="s">
        <v>132</v>
      </c>
    </row>
    <row r="155" s="14" customFormat="1">
      <c r="A155" s="14"/>
      <c r="B155" s="249"/>
      <c r="C155" s="250"/>
      <c r="D155" s="232" t="s">
        <v>145</v>
      </c>
      <c r="E155" s="251" t="s">
        <v>1</v>
      </c>
      <c r="F155" s="252" t="s">
        <v>748</v>
      </c>
      <c r="G155" s="250"/>
      <c r="H155" s="253">
        <v>170.80000000000001</v>
      </c>
      <c r="I155" s="254"/>
      <c r="J155" s="250"/>
      <c r="K155" s="250"/>
      <c r="L155" s="255"/>
      <c r="M155" s="256"/>
      <c r="N155" s="257"/>
      <c r="O155" s="257"/>
      <c r="P155" s="257"/>
      <c r="Q155" s="257"/>
      <c r="R155" s="257"/>
      <c r="S155" s="257"/>
      <c r="T155" s="258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9" t="s">
        <v>145</v>
      </c>
      <c r="AU155" s="259" t="s">
        <v>84</v>
      </c>
      <c r="AV155" s="14" t="s">
        <v>84</v>
      </c>
      <c r="AW155" s="14" t="s">
        <v>31</v>
      </c>
      <c r="AX155" s="14" t="s">
        <v>74</v>
      </c>
      <c r="AY155" s="259" t="s">
        <v>132</v>
      </c>
    </row>
    <row r="156" s="14" customFormat="1">
      <c r="A156" s="14"/>
      <c r="B156" s="249"/>
      <c r="C156" s="250"/>
      <c r="D156" s="232" t="s">
        <v>145</v>
      </c>
      <c r="E156" s="251" t="s">
        <v>1</v>
      </c>
      <c r="F156" s="252" t="s">
        <v>257</v>
      </c>
      <c r="G156" s="250"/>
      <c r="H156" s="253">
        <v>345.13299999999998</v>
      </c>
      <c r="I156" s="254"/>
      <c r="J156" s="250"/>
      <c r="K156" s="250"/>
      <c r="L156" s="255"/>
      <c r="M156" s="256"/>
      <c r="N156" s="257"/>
      <c r="O156" s="257"/>
      <c r="P156" s="257"/>
      <c r="Q156" s="257"/>
      <c r="R156" s="257"/>
      <c r="S156" s="257"/>
      <c r="T156" s="258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9" t="s">
        <v>145</v>
      </c>
      <c r="AU156" s="259" t="s">
        <v>84</v>
      </c>
      <c r="AV156" s="14" t="s">
        <v>84</v>
      </c>
      <c r="AW156" s="14" t="s">
        <v>31</v>
      </c>
      <c r="AX156" s="14" t="s">
        <v>74</v>
      </c>
      <c r="AY156" s="259" t="s">
        <v>132</v>
      </c>
    </row>
    <row r="157" s="15" customFormat="1">
      <c r="A157" s="15"/>
      <c r="B157" s="264"/>
      <c r="C157" s="265"/>
      <c r="D157" s="232" t="s">
        <v>145</v>
      </c>
      <c r="E157" s="266" t="s">
        <v>164</v>
      </c>
      <c r="F157" s="267" t="s">
        <v>251</v>
      </c>
      <c r="G157" s="265"/>
      <c r="H157" s="268">
        <v>515.93299999999999</v>
      </c>
      <c r="I157" s="269"/>
      <c r="J157" s="265"/>
      <c r="K157" s="265"/>
      <c r="L157" s="270"/>
      <c r="M157" s="271"/>
      <c r="N157" s="272"/>
      <c r="O157" s="272"/>
      <c r="P157" s="272"/>
      <c r="Q157" s="272"/>
      <c r="R157" s="272"/>
      <c r="S157" s="272"/>
      <c r="T157" s="273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T157" s="274" t="s">
        <v>145</v>
      </c>
      <c r="AU157" s="274" t="s">
        <v>84</v>
      </c>
      <c r="AV157" s="15" t="s">
        <v>227</v>
      </c>
      <c r="AW157" s="15" t="s">
        <v>31</v>
      </c>
      <c r="AX157" s="15" t="s">
        <v>82</v>
      </c>
      <c r="AY157" s="274" t="s">
        <v>132</v>
      </c>
    </row>
    <row r="158" s="2" customFormat="1" ht="24.15" customHeight="1">
      <c r="A158" s="39"/>
      <c r="B158" s="40"/>
      <c r="C158" s="219" t="s">
        <v>131</v>
      </c>
      <c r="D158" s="219" t="s">
        <v>135</v>
      </c>
      <c r="E158" s="220" t="s">
        <v>749</v>
      </c>
      <c r="F158" s="221" t="s">
        <v>750</v>
      </c>
      <c r="G158" s="222" t="s">
        <v>160</v>
      </c>
      <c r="H158" s="223">
        <v>197.80000000000001</v>
      </c>
      <c r="I158" s="224"/>
      <c r="J158" s="225">
        <f>ROUND(I158*H158,2)</f>
        <v>0</v>
      </c>
      <c r="K158" s="221" t="s">
        <v>139</v>
      </c>
      <c r="L158" s="45"/>
      <c r="M158" s="226" t="s">
        <v>1</v>
      </c>
      <c r="N158" s="227" t="s">
        <v>39</v>
      </c>
      <c r="O158" s="92"/>
      <c r="P158" s="228">
        <f>O158*H158</f>
        <v>0</v>
      </c>
      <c r="Q158" s="228">
        <v>0</v>
      </c>
      <c r="R158" s="228">
        <f>Q158*H158</f>
        <v>0</v>
      </c>
      <c r="S158" s="228">
        <v>0.098000000000000004</v>
      </c>
      <c r="T158" s="229">
        <f>S158*H158</f>
        <v>19.384400000000003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30" t="s">
        <v>227</v>
      </c>
      <c r="AT158" s="230" t="s">
        <v>135</v>
      </c>
      <c r="AU158" s="230" t="s">
        <v>84</v>
      </c>
      <c r="AY158" s="18" t="s">
        <v>132</v>
      </c>
      <c r="BE158" s="231">
        <f>IF(N158="základní",J158,0)</f>
        <v>0</v>
      </c>
      <c r="BF158" s="231">
        <f>IF(N158="snížená",J158,0)</f>
        <v>0</v>
      </c>
      <c r="BG158" s="231">
        <f>IF(N158="zákl. přenesená",J158,0)</f>
        <v>0</v>
      </c>
      <c r="BH158" s="231">
        <f>IF(N158="sníž. přenesená",J158,0)</f>
        <v>0</v>
      </c>
      <c r="BI158" s="231">
        <f>IF(N158="nulová",J158,0)</f>
        <v>0</v>
      </c>
      <c r="BJ158" s="18" t="s">
        <v>82</v>
      </c>
      <c r="BK158" s="231">
        <f>ROUND(I158*H158,2)</f>
        <v>0</v>
      </c>
      <c r="BL158" s="18" t="s">
        <v>227</v>
      </c>
      <c r="BM158" s="230" t="s">
        <v>751</v>
      </c>
    </row>
    <row r="159" s="2" customFormat="1">
      <c r="A159" s="39"/>
      <c r="B159" s="40"/>
      <c r="C159" s="41"/>
      <c r="D159" s="232" t="s">
        <v>142</v>
      </c>
      <c r="E159" s="41"/>
      <c r="F159" s="233" t="s">
        <v>752</v>
      </c>
      <c r="G159" s="41"/>
      <c r="H159" s="41"/>
      <c r="I159" s="234"/>
      <c r="J159" s="41"/>
      <c r="K159" s="41"/>
      <c r="L159" s="45"/>
      <c r="M159" s="235"/>
      <c r="N159" s="236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142</v>
      </c>
      <c r="AU159" s="18" t="s">
        <v>84</v>
      </c>
    </row>
    <row r="160" s="2" customFormat="1">
      <c r="A160" s="39"/>
      <c r="B160" s="40"/>
      <c r="C160" s="41"/>
      <c r="D160" s="237" t="s">
        <v>143</v>
      </c>
      <c r="E160" s="41"/>
      <c r="F160" s="238" t="s">
        <v>753</v>
      </c>
      <c r="G160" s="41"/>
      <c r="H160" s="41"/>
      <c r="I160" s="234"/>
      <c r="J160" s="41"/>
      <c r="K160" s="41"/>
      <c r="L160" s="45"/>
      <c r="M160" s="235"/>
      <c r="N160" s="236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143</v>
      </c>
      <c r="AU160" s="18" t="s">
        <v>84</v>
      </c>
    </row>
    <row r="161" s="13" customFormat="1">
      <c r="A161" s="13"/>
      <c r="B161" s="239"/>
      <c r="C161" s="240"/>
      <c r="D161" s="232" t="s">
        <v>145</v>
      </c>
      <c r="E161" s="241" t="s">
        <v>1</v>
      </c>
      <c r="F161" s="242" t="s">
        <v>231</v>
      </c>
      <c r="G161" s="240"/>
      <c r="H161" s="241" t="s">
        <v>1</v>
      </c>
      <c r="I161" s="243"/>
      <c r="J161" s="240"/>
      <c r="K161" s="240"/>
      <c r="L161" s="244"/>
      <c r="M161" s="245"/>
      <c r="N161" s="246"/>
      <c r="O161" s="246"/>
      <c r="P161" s="246"/>
      <c r="Q161" s="246"/>
      <c r="R161" s="246"/>
      <c r="S161" s="246"/>
      <c r="T161" s="247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8" t="s">
        <v>145</v>
      </c>
      <c r="AU161" s="248" t="s">
        <v>84</v>
      </c>
      <c r="AV161" s="13" t="s">
        <v>82</v>
      </c>
      <c r="AW161" s="13" t="s">
        <v>31</v>
      </c>
      <c r="AX161" s="13" t="s">
        <v>74</v>
      </c>
      <c r="AY161" s="248" t="s">
        <v>132</v>
      </c>
    </row>
    <row r="162" s="14" customFormat="1">
      <c r="A162" s="14"/>
      <c r="B162" s="249"/>
      <c r="C162" s="250"/>
      <c r="D162" s="232" t="s">
        <v>145</v>
      </c>
      <c r="E162" s="251" t="s">
        <v>700</v>
      </c>
      <c r="F162" s="252" t="s">
        <v>754</v>
      </c>
      <c r="G162" s="250"/>
      <c r="H162" s="253">
        <v>197.80000000000001</v>
      </c>
      <c r="I162" s="254"/>
      <c r="J162" s="250"/>
      <c r="K162" s="250"/>
      <c r="L162" s="255"/>
      <c r="M162" s="256"/>
      <c r="N162" s="257"/>
      <c r="O162" s="257"/>
      <c r="P162" s="257"/>
      <c r="Q162" s="257"/>
      <c r="R162" s="257"/>
      <c r="S162" s="257"/>
      <c r="T162" s="258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9" t="s">
        <v>145</v>
      </c>
      <c r="AU162" s="259" t="s">
        <v>84</v>
      </c>
      <c r="AV162" s="14" t="s">
        <v>84</v>
      </c>
      <c r="AW162" s="14" t="s">
        <v>31</v>
      </c>
      <c r="AX162" s="14" t="s">
        <v>82</v>
      </c>
      <c r="AY162" s="259" t="s">
        <v>132</v>
      </c>
    </row>
    <row r="163" s="2" customFormat="1" ht="24.15" customHeight="1">
      <c r="A163" s="39"/>
      <c r="B163" s="40"/>
      <c r="C163" s="219" t="s">
        <v>258</v>
      </c>
      <c r="D163" s="219" t="s">
        <v>135</v>
      </c>
      <c r="E163" s="220" t="s">
        <v>259</v>
      </c>
      <c r="F163" s="221" t="s">
        <v>260</v>
      </c>
      <c r="G163" s="222" t="s">
        <v>160</v>
      </c>
      <c r="H163" s="223">
        <v>517.70000000000005</v>
      </c>
      <c r="I163" s="224"/>
      <c r="J163" s="225">
        <f>ROUND(I163*H163,2)</f>
        <v>0</v>
      </c>
      <c r="K163" s="221" t="s">
        <v>139</v>
      </c>
      <c r="L163" s="45"/>
      <c r="M163" s="226" t="s">
        <v>1</v>
      </c>
      <c r="N163" s="227" t="s">
        <v>39</v>
      </c>
      <c r="O163" s="92"/>
      <c r="P163" s="228">
        <f>O163*H163</f>
        <v>0</v>
      </c>
      <c r="Q163" s="228">
        <v>0</v>
      </c>
      <c r="R163" s="228">
        <f>Q163*H163</f>
        <v>0</v>
      </c>
      <c r="S163" s="228">
        <v>0.22</v>
      </c>
      <c r="T163" s="229">
        <f>S163*H163</f>
        <v>113.89400000000001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30" t="s">
        <v>227</v>
      </c>
      <c r="AT163" s="230" t="s">
        <v>135</v>
      </c>
      <c r="AU163" s="230" t="s">
        <v>84</v>
      </c>
      <c r="AY163" s="18" t="s">
        <v>132</v>
      </c>
      <c r="BE163" s="231">
        <f>IF(N163="základní",J163,0)</f>
        <v>0</v>
      </c>
      <c r="BF163" s="231">
        <f>IF(N163="snížená",J163,0)</f>
        <v>0</v>
      </c>
      <c r="BG163" s="231">
        <f>IF(N163="zákl. přenesená",J163,0)</f>
        <v>0</v>
      </c>
      <c r="BH163" s="231">
        <f>IF(N163="sníž. přenesená",J163,0)</f>
        <v>0</v>
      </c>
      <c r="BI163" s="231">
        <f>IF(N163="nulová",J163,0)</f>
        <v>0</v>
      </c>
      <c r="BJ163" s="18" t="s">
        <v>82</v>
      </c>
      <c r="BK163" s="231">
        <f>ROUND(I163*H163,2)</f>
        <v>0</v>
      </c>
      <c r="BL163" s="18" t="s">
        <v>227</v>
      </c>
      <c r="BM163" s="230" t="s">
        <v>755</v>
      </c>
    </row>
    <row r="164" s="2" customFormat="1">
      <c r="A164" s="39"/>
      <c r="B164" s="40"/>
      <c r="C164" s="41"/>
      <c r="D164" s="232" t="s">
        <v>142</v>
      </c>
      <c r="E164" s="41"/>
      <c r="F164" s="233" t="s">
        <v>262</v>
      </c>
      <c r="G164" s="41"/>
      <c r="H164" s="41"/>
      <c r="I164" s="234"/>
      <c r="J164" s="41"/>
      <c r="K164" s="41"/>
      <c r="L164" s="45"/>
      <c r="M164" s="235"/>
      <c r="N164" s="236"/>
      <c r="O164" s="92"/>
      <c r="P164" s="92"/>
      <c r="Q164" s="92"/>
      <c r="R164" s="92"/>
      <c r="S164" s="92"/>
      <c r="T164" s="93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142</v>
      </c>
      <c r="AU164" s="18" t="s">
        <v>84</v>
      </c>
    </row>
    <row r="165" s="2" customFormat="1">
      <c r="A165" s="39"/>
      <c r="B165" s="40"/>
      <c r="C165" s="41"/>
      <c r="D165" s="237" t="s">
        <v>143</v>
      </c>
      <c r="E165" s="41"/>
      <c r="F165" s="238" t="s">
        <v>263</v>
      </c>
      <c r="G165" s="41"/>
      <c r="H165" s="41"/>
      <c r="I165" s="234"/>
      <c r="J165" s="41"/>
      <c r="K165" s="41"/>
      <c r="L165" s="45"/>
      <c r="M165" s="235"/>
      <c r="N165" s="236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143</v>
      </c>
      <c r="AU165" s="18" t="s">
        <v>84</v>
      </c>
    </row>
    <row r="166" s="13" customFormat="1">
      <c r="A166" s="13"/>
      <c r="B166" s="239"/>
      <c r="C166" s="240"/>
      <c r="D166" s="232" t="s">
        <v>145</v>
      </c>
      <c r="E166" s="241" t="s">
        <v>1</v>
      </c>
      <c r="F166" s="242" t="s">
        <v>231</v>
      </c>
      <c r="G166" s="240"/>
      <c r="H166" s="241" t="s">
        <v>1</v>
      </c>
      <c r="I166" s="243"/>
      <c r="J166" s="240"/>
      <c r="K166" s="240"/>
      <c r="L166" s="244"/>
      <c r="M166" s="245"/>
      <c r="N166" s="246"/>
      <c r="O166" s="246"/>
      <c r="P166" s="246"/>
      <c r="Q166" s="246"/>
      <c r="R166" s="246"/>
      <c r="S166" s="246"/>
      <c r="T166" s="247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8" t="s">
        <v>145</v>
      </c>
      <c r="AU166" s="248" t="s">
        <v>84</v>
      </c>
      <c r="AV166" s="13" t="s">
        <v>82</v>
      </c>
      <c r="AW166" s="13" t="s">
        <v>31</v>
      </c>
      <c r="AX166" s="13" t="s">
        <v>74</v>
      </c>
      <c r="AY166" s="248" t="s">
        <v>132</v>
      </c>
    </row>
    <row r="167" s="14" customFormat="1">
      <c r="A167" s="14"/>
      <c r="B167" s="249"/>
      <c r="C167" s="250"/>
      <c r="D167" s="232" t="s">
        <v>145</v>
      </c>
      <c r="E167" s="251" t="s">
        <v>162</v>
      </c>
      <c r="F167" s="252" t="s">
        <v>699</v>
      </c>
      <c r="G167" s="250"/>
      <c r="H167" s="253">
        <v>517.70000000000005</v>
      </c>
      <c r="I167" s="254"/>
      <c r="J167" s="250"/>
      <c r="K167" s="250"/>
      <c r="L167" s="255"/>
      <c r="M167" s="256"/>
      <c r="N167" s="257"/>
      <c r="O167" s="257"/>
      <c r="P167" s="257"/>
      <c r="Q167" s="257"/>
      <c r="R167" s="257"/>
      <c r="S167" s="257"/>
      <c r="T167" s="258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9" t="s">
        <v>145</v>
      </c>
      <c r="AU167" s="259" t="s">
        <v>84</v>
      </c>
      <c r="AV167" s="14" t="s">
        <v>84</v>
      </c>
      <c r="AW167" s="14" t="s">
        <v>31</v>
      </c>
      <c r="AX167" s="14" t="s">
        <v>82</v>
      </c>
      <c r="AY167" s="259" t="s">
        <v>132</v>
      </c>
    </row>
    <row r="168" s="2" customFormat="1" ht="16.5" customHeight="1">
      <c r="A168" s="39"/>
      <c r="B168" s="40"/>
      <c r="C168" s="219" t="s">
        <v>264</v>
      </c>
      <c r="D168" s="219" t="s">
        <v>135</v>
      </c>
      <c r="E168" s="220" t="s">
        <v>265</v>
      </c>
      <c r="F168" s="221" t="s">
        <v>266</v>
      </c>
      <c r="G168" s="222" t="s">
        <v>171</v>
      </c>
      <c r="H168" s="223">
        <v>996.79999999999995</v>
      </c>
      <c r="I168" s="224"/>
      <c r="J168" s="225">
        <f>ROUND(I168*H168,2)</f>
        <v>0</v>
      </c>
      <c r="K168" s="221" t="s">
        <v>139</v>
      </c>
      <c r="L168" s="45"/>
      <c r="M168" s="226" t="s">
        <v>1</v>
      </c>
      <c r="N168" s="227" t="s">
        <v>39</v>
      </c>
      <c r="O168" s="92"/>
      <c r="P168" s="228">
        <f>O168*H168</f>
        <v>0</v>
      </c>
      <c r="Q168" s="228">
        <v>0</v>
      </c>
      <c r="R168" s="228">
        <f>Q168*H168</f>
        <v>0</v>
      </c>
      <c r="S168" s="228">
        <v>0.20499999999999999</v>
      </c>
      <c r="T168" s="229">
        <f>S168*H168</f>
        <v>204.34399999999997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0" t="s">
        <v>227</v>
      </c>
      <c r="AT168" s="230" t="s">
        <v>135</v>
      </c>
      <c r="AU168" s="230" t="s">
        <v>84</v>
      </c>
      <c r="AY168" s="18" t="s">
        <v>132</v>
      </c>
      <c r="BE168" s="231">
        <f>IF(N168="základní",J168,0)</f>
        <v>0</v>
      </c>
      <c r="BF168" s="231">
        <f>IF(N168="snížená",J168,0)</f>
        <v>0</v>
      </c>
      <c r="BG168" s="231">
        <f>IF(N168="zákl. přenesená",J168,0)</f>
        <v>0</v>
      </c>
      <c r="BH168" s="231">
        <f>IF(N168="sníž. přenesená",J168,0)</f>
        <v>0</v>
      </c>
      <c r="BI168" s="231">
        <f>IF(N168="nulová",J168,0)</f>
        <v>0</v>
      </c>
      <c r="BJ168" s="18" t="s">
        <v>82</v>
      </c>
      <c r="BK168" s="231">
        <f>ROUND(I168*H168,2)</f>
        <v>0</v>
      </c>
      <c r="BL168" s="18" t="s">
        <v>227</v>
      </c>
      <c r="BM168" s="230" t="s">
        <v>756</v>
      </c>
    </row>
    <row r="169" s="2" customFormat="1">
      <c r="A169" s="39"/>
      <c r="B169" s="40"/>
      <c r="C169" s="41"/>
      <c r="D169" s="232" t="s">
        <v>142</v>
      </c>
      <c r="E169" s="41"/>
      <c r="F169" s="233" t="s">
        <v>268</v>
      </c>
      <c r="G169" s="41"/>
      <c r="H169" s="41"/>
      <c r="I169" s="234"/>
      <c r="J169" s="41"/>
      <c r="K169" s="41"/>
      <c r="L169" s="45"/>
      <c r="M169" s="235"/>
      <c r="N169" s="236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142</v>
      </c>
      <c r="AU169" s="18" t="s">
        <v>84</v>
      </c>
    </row>
    <row r="170" s="2" customFormat="1">
      <c r="A170" s="39"/>
      <c r="B170" s="40"/>
      <c r="C170" s="41"/>
      <c r="D170" s="237" t="s">
        <v>143</v>
      </c>
      <c r="E170" s="41"/>
      <c r="F170" s="238" t="s">
        <v>269</v>
      </c>
      <c r="G170" s="41"/>
      <c r="H170" s="41"/>
      <c r="I170" s="234"/>
      <c r="J170" s="41"/>
      <c r="K170" s="41"/>
      <c r="L170" s="45"/>
      <c r="M170" s="235"/>
      <c r="N170" s="236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143</v>
      </c>
      <c r="AU170" s="18" t="s">
        <v>84</v>
      </c>
    </row>
    <row r="171" s="13" customFormat="1">
      <c r="A171" s="13"/>
      <c r="B171" s="239"/>
      <c r="C171" s="240"/>
      <c r="D171" s="232" t="s">
        <v>145</v>
      </c>
      <c r="E171" s="241" t="s">
        <v>1</v>
      </c>
      <c r="F171" s="242" t="s">
        <v>231</v>
      </c>
      <c r="G171" s="240"/>
      <c r="H171" s="241" t="s">
        <v>1</v>
      </c>
      <c r="I171" s="243"/>
      <c r="J171" s="240"/>
      <c r="K171" s="240"/>
      <c r="L171" s="244"/>
      <c r="M171" s="245"/>
      <c r="N171" s="246"/>
      <c r="O171" s="246"/>
      <c r="P171" s="246"/>
      <c r="Q171" s="246"/>
      <c r="R171" s="246"/>
      <c r="S171" s="246"/>
      <c r="T171" s="247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8" t="s">
        <v>145</v>
      </c>
      <c r="AU171" s="248" t="s">
        <v>84</v>
      </c>
      <c r="AV171" s="13" t="s">
        <v>82</v>
      </c>
      <c r="AW171" s="13" t="s">
        <v>31</v>
      </c>
      <c r="AX171" s="13" t="s">
        <v>74</v>
      </c>
      <c r="AY171" s="248" t="s">
        <v>132</v>
      </c>
    </row>
    <row r="172" s="14" customFormat="1">
      <c r="A172" s="14"/>
      <c r="B172" s="249"/>
      <c r="C172" s="250"/>
      <c r="D172" s="232" t="s">
        <v>145</v>
      </c>
      <c r="E172" s="251" t="s">
        <v>170</v>
      </c>
      <c r="F172" s="252" t="s">
        <v>706</v>
      </c>
      <c r="G172" s="250"/>
      <c r="H172" s="253">
        <v>996.79999999999995</v>
      </c>
      <c r="I172" s="254"/>
      <c r="J172" s="250"/>
      <c r="K172" s="250"/>
      <c r="L172" s="255"/>
      <c r="M172" s="256"/>
      <c r="N172" s="257"/>
      <c r="O172" s="257"/>
      <c r="P172" s="257"/>
      <c r="Q172" s="257"/>
      <c r="R172" s="257"/>
      <c r="S172" s="257"/>
      <c r="T172" s="258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9" t="s">
        <v>145</v>
      </c>
      <c r="AU172" s="259" t="s">
        <v>84</v>
      </c>
      <c r="AV172" s="14" t="s">
        <v>84</v>
      </c>
      <c r="AW172" s="14" t="s">
        <v>31</v>
      </c>
      <c r="AX172" s="14" t="s">
        <v>82</v>
      </c>
      <c r="AY172" s="259" t="s">
        <v>132</v>
      </c>
    </row>
    <row r="173" s="2" customFormat="1" ht="24.15" customHeight="1">
      <c r="A173" s="39"/>
      <c r="B173" s="40"/>
      <c r="C173" s="219" t="s">
        <v>270</v>
      </c>
      <c r="D173" s="219" t="s">
        <v>135</v>
      </c>
      <c r="E173" s="220" t="s">
        <v>271</v>
      </c>
      <c r="F173" s="221" t="s">
        <v>272</v>
      </c>
      <c r="G173" s="222" t="s">
        <v>177</v>
      </c>
      <c r="H173" s="223">
        <v>419.25999999999999</v>
      </c>
      <c r="I173" s="224"/>
      <c r="J173" s="225">
        <f>ROUND(I173*H173,2)</f>
        <v>0</v>
      </c>
      <c r="K173" s="221" t="s">
        <v>139</v>
      </c>
      <c r="L173" s="45"/>
      <c r="M173" s="226" t="s">
        <v>1</v>
      </c>
      <c r="N173" s="227" t="s">
        <v>39</v>
      </c>
      <c r="O173" s="92"/>
      <c r="P173" s="228">
        <f>O173*H173</f>
        <v>0</v>
      </c>
      <c r="Q173" s="228">
        <v>0</v>
      </c>
      <c r="R173" s="228">
        <f>Q173*H173</f>
        <v>0</v>
      </c>
      <c r="S173" s="228">
        <v>0</v>
      </c>
      <c r="T173" s="22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0" t="s">
        <v>227</v>
      </c>
      <c r="AT173" s="230" t="s">
        <v>135</v>
      </c>
      <c r="AU173" s="230" t="s">
        <v>84</v>
      </c>
      <c r="AY173" s="18" t="s">
        <v>132</v>
      </c>
      <c r="BE173" s="231">
        <f>IF(N173="základní",J173,0)</f>
        <v>0</v>
      </c>
      <c r="BF173" s="231">
        <f>IF(N173="snížená",J173,0)</f>
        <v>0</v>
      </c>
      <c r="BG173" s="231">
        <f>IF(N173="zákl. přenesená",J173,0)</f>
        <v>0</v>
      </c>
      <c r="BH173" s="231">
        <f>IF(N173="sníž. přenesená",J173,0)</f>
        <v>0</v>
      </c>
      <c r="BI173" s="231">
        <f>IF(N173="nulová",J173,0)</f>
        <v>0</v>
      </c>
      <c r="BJ173" s="18" t="s">
        <v>82</v>
      </c>
      <c r="BK173" s="231">
        <f>ROUND(I173*H173,2)</f>
        <v>0</v>
      </c>
      <c r="BL173" s="18" t="s">
        <v>227</v>
      </c>
      <c r="BM173" s="230" t="s">
        <v>757</v>
      </c>
    </row>
    <row r="174" s="2" customFormat="1">
      <c r="A174" s="39"/>
      <c r="B174" s="40"/>
      <c r="C174" s="41"/>
      <c r="D174" s="232" t="s">
        <v>142</v>
      </c>
      <c r="E174" s="41"/>
      <c r="F174" s="233" t="s">
        <v>274</v>
      </c>
      <c r="G174" s="41"/>
      <c r="H174" s="41"/>
      <c r="I174" s="234"/>
      <c r="J174" s="41"/>
      <c r="K174" s="41"/>
      <c r="L174" s="45"/>
      <c r="M174" s="235"/>
      <c r="N174" s="236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142</v>
      </c>
      <c r="AU174" s="18" t="s">
        <v>84</v>
      </c>
    </row>
    <row r="175" s="2" customFormat="1">
      <c r="A175" s="39"/>
      <c r="B175" s="40"/>
      <c r="C175" s="41"/>
      <c r="D175" s="237" t="s">
        <v>143</v>
      </c>
      <c r="E175" s="41"/>
      <c r="F175" s="238" t="s">
        <v>275</v>
      </c>
      <c r="G175" s="41"/>
      <c r="H175" s="41"/>
      <c r="I175" s="234"/>
      <c r="J175" s="41"/>
      <c r="K175" s="41"/>
      <c r="L175" s="45"/>
      <c r="M175" s="235"/>
      <c r="N175" s="236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143</v>
      </c>
      <c r="AU175" s="18" t="s">
        <v>84</v>
      </c>
    </row>
    <row r="176" s="13" customFormat="1">
      <c r="A176" s="13"/>
      <c r="B176" s="239"/>
      <c r="C176" s="240"/>
      <c r="D176" s="232" t="s">
        <v>145</v>
      </c>
      <c r="E176" s="241" t="s">
        <v>1</v>
      </c>
      <c r="F176" s="242" t="s">
        <v>231</v>
      </c>
      <c r="G176" s="240"/>
      <c r="H176" s="241" t="s">
        <v>1</v>
      </c>
      <c r="I176" s="243"/>
      <c r="J176" s="240"/>
      <c r="K176" s="240"/>
      <c r="L176" s="244"/>
      <c r="M176" s="245"/>
      <c r="N176" s="246"/>
      <c r="O176" s="246"/>
      <c r="P176" s="246"/>
      <c r="Q176" s="246"/>
      <c r="R176" s="246"/>
      <c r="S176" s="246"/>
      <c r="T176" s="247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8" t="s">
        <v>145</v>
      </c>
      <c r="AU176" s="248" t="s">
        <v>84</v>
      </c>
      <c r="AV176" s="13" t="s">
        <v>82</v>
      </c>
      <c r="AW176" s="13" t="s">
        <v>31</v>
      </c>
      <c r="AX176" s="13" t="s">
        <v>74</v>
      </c>
      <c r="AY176" s="248" t="s">
        <v>132</v>
      </c>
    </row>
    <row r="177" s="14" customFormat="1">
      <c r="A177" s="14"/>
      <c r="B177" s="249"/>
      <c r="C177" s="250"/>
      <c r="D177" s="232" t="s">
        <v>145</v>
      </c>
      <c r="E177" s="251" t="s">
        <v>203</v>
      </c>
      <c r="F177" s="252" t="s">
        <v>758</v>
      </c>
      <c r="G177" s="250"/>
      <c r="H177" s="253">
        <v>419.25999999999999</v>
      </c>
      <c r="I177" s="254"/>
      <c r="J177" s="250"/>
      <c r="K177" s="250"/>
      <c r="L177" s="255"/>
      <c r="M177" s="256"/>
      <c r="N177" s="257"/>
      <c r="O177" s="257"/>
      <c r="P177" s="257"/>
      <c r="Q177" s="257"/>
      <c r="R177" s="257"/>
      <c r="S177" s="257"/>
      <c r="T177" s="258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9" t="s">
        <v>145</v>
      </c>
      <c r="AU177" s="259" t="s">
        <v>84</v>
      </c>
      <c r="AV177" s="14" t="s">
        <v>84</v>
      </c>
      <c r="AW177" s="14" t="s">
        <v>31</v>
      </c>
      <c r="AX177" s="14" t="s">
        <v>82</v>
      </c>
      <c r="AY177" s="259" t="s">
        <v>132</v>
      </c>
    </row>
    <row r="178" s="2" customFormat="1" ht="37.8" customHeight="1">
      <c r="A178" s="39"/>
      <c r="B178" s="40"/>
      <c r="C178" s="219" t="s">
        <v>277</v>
      </c>
      <c r="D178" s="219" t="s">
        <v>135</v>
      </c>
      <c r="E178" s="220" t="s">
        <v>278</v>
      </c>
      <c r="F178" s="221" t="s">
        <v>279</v>
      </c>
      <c r="G178" s="222" t="s">
        <v>177</v>
      </c>
      <c r="H178" s="223">
        <v>1048.1500000000001</v>
      </c>
      <c r="I178" s="224"/>
      <c r="J178" s="225">
        <f>ROUND(I178*H178,2)</f>
        <v>0</v>
      </c>
      <c r="K178" s="221" t="s">
        <v>139</v>
      </c>
      <c r="L178" s="45"/>
      <c r="M178" s="226" t="s">
        <v>1</v>
      </c>
      <c r="N178" s="227" t="s">
        <v>39</v>
      </c>
      <c r="O178" s="92"/>
      <c r="P178" s="228">
        <f>O178*H178</f>
        <v>0</v>
      </c>
      <c r="Q178" s="228">
        <v>0</v>
      </c>
      <c r="R178" s="228">
        <f>Q178*H178</f>
        <v>0</v>
      </c>
      <c r="S178" s="228">
        <v>0</v>
      </c>
      <c r="T178" s="229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30" t="s">
        <v>227</v>
      </c>
      <c r="AT178" s="230" t="s">
        <v>135</v>
      </c>
      <c r="AU178" s="230" t="s">
        <v>84</v>
      </c>
      <c r="AY178" s="18" t="s">
        <v>132</v>
      </c>
      <c r="BE178" s="231">
        <f>IF(N178="základní",J178,0)</f>
        <v>0</v>
      </c>
      <c r="BF178" s="231">
        <f>IF(N178="snížená",J178,0)</f>
        <v>0</v>
      </c>
      <c r="BG178" s="231">
        <f>IF(N178="zákl. přenesená",J178,0)</f>
        <v>0</v>
      </c>
      <c r="BH178" s="231">
        <f>IF(N178="sníž. přenesená",J178,0)</f>
        <v>0</v>
      </c>
      <c r="BI178" s="231">
        <f>IF(N178="nulová",J178,0)</f>
        <v>0</v>
      </c>
      <c r="BJ178" s="18" t="s">
        <v>82</v>
      </c>
      <c r="BK178" s="231">
        <f>ROUND(I178*H178,2)</f>
        <v>0</v>
      </c>
      <c r="BL178" s="18" t="s">
        <v>227</v>
      </c>
      <c r="BM178" s="230" t="s">
        <v>759</v>
      </c>
    </row>
    <row r="179" s="2" customFormat="1">
      <c r="A179" s="39"/>
      <c r="B179" s="40"/>
      <c r="C179" s="41"/>
      <c r="D179" s="232" t="s">
        <v>142</v>
      </c>
      <c r="E179" s="41"/>
      <c r="F179" s="233" t="s">
        <v>281</v>
      </c>
      <c r="G179" s="41"/>
      <c r="H179" s="41"/>
      <c r="I179" s="234"/>
      <c r="J179" s="41"/>
      <c r="K179" s="41"/>
      <c r="L179" s="45"/>
      <c r="M179" s="235"/>
      <c r="N179" s="236"/>
      <c r="O179" s="92"/>
      <c r="P179" s="92"/>
      <c r="Q179" s="92"/>
      <c r="R179" s="92"/>
      <c r="S179" s="92"/>
      <c r="T179" s="93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142</v>
      </c>
      <c r="AU179" s="18" t="s">
        <v>84</v>
      </c>
    </row>
    <row r="180" s="2" customFormat="1">
      <c r="A180" s="39"/>
      <c r="B180" s="40"/>
      <c r="C180" s="41"/>
      <c r="D180" s="237" t="s">
        <v>143</v>
      </c>
      <c r="E180" s="41"/>
      <c r="F180" s="238" t="s">
        <v>282</v>
      </c>
      <c r="G180" s="41"/>
      <c r="H180" s="41"/>
      <c r="I180" s="234"/>
      <c r="J180" s="41"/>
      <c r="K180" s="41"/>
      <c r="L180" s="45"/>
      <c r="M180" s="235"/>
      <c r="N180" s="236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143</v>
      </c>
      <c r="AU180" s="18" t="s">
        <v>84</v>
      </c>
    </row>
    <row r="181" s="14" customFormat="1">
      <c r="A181" s="14"/>
      <c r="B181" s="249"/>
      <c r="C181" s="250"/>
      <c r="D181" s="232" t="s">
        <v>145</v>
      </c>
      <c r="E181" s="251" t="s">
        <v>1</v>
      </c>
      <c r="F181" s="252" t="s">
        <v>284</v>
      </c>
      <c r="G181" s="250"/>
      <c r="H181" s="253">
        <v>1048.1500000000001</v>
      </c>
      <c r="I181" s="254"/>
      <c r="J181" s="250"/>
      <c r="K181" s="250"/>
      <c r="L181" s="255"/>
      <c r="M181" s="256"/>
      <c r="N181" s="257"/>
      <c r="O181" s="257"/>
      <c r="P181" s="257"/>
      <c r="Q181" s="257"/>
      <c r="R181" s="257"/>
      <c r="S181" s="257"/>
      <c r="T181" s="258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9" t="s">
        <v>145</v>
      </c>
      <c r="AU181" s="259" t="s">
        <v>84</v>
      </c>
      <c r="AV181" s="14" t="s">
        <v>84</v>
      </c>
      <c r="AW181" s="14" t="s">
        <v>31</v>
      </c>
      <c r="AX181" s="14" t="s">
        <v>74</v>
      </c>
      <c r="AY181" s="259" t="s">
        <v>132</v>
      </c>
    </row>
    <row r="182" s="15" customFormat="1">
      <c r="A182" s="15"/>
      <c r="B182" s="264"/>
      <c r="C182" s="265"/>
      <c r="D182" s="232" t="s">
        <v>145</v>
      </c>
      <c r="E182" s="266" t="s">
        <v>199</v>
      </c>
      <c r="F182" s="267" t="s">
        <v>251</v>
      </c>
      <c r="G182" s="265"/>
      <c r="H182" s="268">
        <v>1048.1500000000001</v>
      </c>
      <c r="I182" s="269"/>
      <c r="J182" s="265"/>
      <c r="K182" s="265"/>
      <c r="L182" s="270"/>
      <c r="M182" s="271"/>
      <c r="N182" s="272"/>
      <c r="O182" s="272"/>
      <c r="P182" s="272"/>
      <c r="Q182" s="272"/>
      <c r="R182" s="272"/>
      <c r="S182" s="272"/>
      <c r="T182" s="273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74" t="s">
        <v>145</v>
      </c>
      <c r="AU182" s="274" t="s">
        <v>84</v>
      </c>
      <c r="AV182" s="15" t="s">
        <v>227</v>
      </c>
      <c r="AW182" s="15" t="s">
        <v>31</v>
      </c>
      <c r="AX182" s="15" t="s">
        <v>82</v>
      </c>
      <c r="AY182" s="274" t="s">
        <v>132</v>
      </c>
    </row>
    <row r="183" s="2" customFormat="1" ht="33" customHeight="1">
      <c r="A183" s="39"/>
      <c r="B183" s="40"/>
      <c r="C183" s="219" t="s">
        <v>285</v>
      </c>
      <c r="D183" s="219" t="s">
        <v>135</v>
      </c>
      <c r="E183" s="220" t="s">
        <v>760</v>
      </c>
      <c r="F183" s="221" t="s">
        <v>761</v>
      </c>
      <c r="G183" s="222" t="s">
        <v>177</v>
      </c>
      <c r="H183" s="223">
        <v>60.875</v>
      </c>
      <c r="I183" s="224"/>
      <c r="J183" s="225">
        <f>ROUND(I183*H183,2)</f>
        <v>0</v>
      </c>
      <c r="K183" s="221" t="s">
        <v>139</v>
      </c>
      <c r="L183" s="45"/>
      <c r="M183" s="226" t="s">
        <v>1</v>
      </c>
      <c r="N183" s="227" t="s">
        <v>39</v>
      </c>
      <c r="O183" s="92"/>
      <c r="P183" s="228">
        <f>O183*H183</f>
        <v>0</v>
      </c>
      <c r="Q183" s="228">
        <v>0</v>
      </c>
      <c r="R183" s="228">
        <f>Q183*H183</f>
        <v>0</v>
      </c>
      <c r="S183" s="228">
        <v>0</v>
      </c>
      <c r="T183" s="229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30" t="s">
        <v>227</v>
      </c>
      <c r="AT183" s="230" t="s">
        <v>135</v>
      </c>
      <c r="AU183" s="230" t="s">
        <v>84</v>
      </c>
      <c r="AY183" s="18" t="s">
        <v>132</v>
      </c>
      <c r="BE183" s="231">
        <f>IF(N183="základní",J183,0)</f>
        <v>0</v>
      </c>
      <c r="BF183" s="231">
        <f>IF(N183="snížená",J183,0)</f>
        <v>0</v>
      </c>
      <c r="BG183" s="231">
        <f>IF(N183="zákl. přenesená",J183,0)</f>
        <v>0</v>
      </c>
      <c r="BH183" s="231">
        <f>IF(N183="sníž. přenesená",J183,0)</f>
        <v>0</v>
      </c>
      <c r="BI183" s="231">
        <f>IF(N183="nulová",J183,0)</f>
        <v>0</v>
      </c>
      <c r="BJ183" s="18" t="s">
        <v>82</v>
      </c>
      <c r="BK183" s="231">
        <f>ROUND(I183*H183,2)</f>
        <v>0</v>
      </c>
      <c r="BL183" s="18" t="s">
        <v>227</v>
      </c>
      <c r="BM183" s="230" t="s">
        <v>762</v>
      </c>
    </row>
    <row r="184" s="2" customFormat="1">
      <c r="A184" s="39"/>
      <c r="B184" s="40"/>
      <c r="C184" s="41"/>
      <c r="D184" s="232" t="s">
        <v>142</v>
      </c>
      <c r="E184" s="41"/>
      <c r="F184" s="233" t="s">
        <v>763</v>
      </c>
      <c r="G184" s="41"/>
      <c r="H184" s="41"/>
      <c r="I184" s="234"/>
      <c r="J184" s="41"/>
      <c r="K184" s="41"/>
      <c r="L184" s="45"/>
      <c r="M184" s="235"/>
      <c r="N184" s="236"/>
      <c r="O184" s="92"/>
      <c r="P184" s="92"/>
      <c r="Q184" s="92"/>
      <c r="R184" s="92"/>
      <c r="S184" s="92"/>
      <c r="T184" s="93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142</v>
      </c>
      <c r="AU184" s="18" t="s">
        <v>84</v>
      </c>
    </row>
    <row r="185" s="2" customFormat="1">
      <c r="A185" s="39"/>
      <c r="B185" s="40"/>
      <c r="C185" s="41"/>
      <c r="D185" s="237" t="s">
        <v>143</v>
      </c>
      <c r="E185" s="41"/>
      <c r="F185" s="238" t="s">
        <v>764</v>
      </c>
      <c r="G185" s="41"/>
      <c r="H185" s="41"/>
      <c r="I185" s="234"/>
      <c r="J185" s="41"/>
      <c r="K185" s="41"/>
      <c r="L185" s="45"/>
      <c r="M185" s="235"/>
      <c r="N185" s="236"/>
      <c r="O185" s="92"/>
      <c r="P185" s="92"/>
      <c r="Q185" s="92"/>
      <c r="R185" s="92"/>
      <c r="S185" s="92"/>
      <c r="T185" s="93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T185" s="18" t="s">
        <v>143</v>
      </c>
      <c r="AU185" s="18" t="s">
        <v>84</v>
      </c>
    </row>
    <row r="186" s="13" customFormat="1">
      <c r="A186" s="13"/>
      <c r="B186" s="239"/>
      <c r="C186" s="240"/>
      <c r="D186" s="232" t="s">
        <v>145</v>
      </c>
      <c r="E186" s="241" t="s">
        <v>1</v>
      </c>
      <c r="F186" s="242" t="s">
        <v>765</v>
      </c>
      <c r="G186" s="240"/>
      <c r="H186" s="241" t="s">
        <v>1</v>
      </c>
      <c r="I186" s="243"/>
      <c r="J186" s="240"/>
      <c r="K186" s="240"/>
      <c r="L186" s="244"/>
      <c r="M186" s="245"/>
      <c r="N186" s="246"/>
      <c r="O186" s="246"/>
      <c r="P186" s="246"/>
      <c r="Q186" s="246"/>
      <c r="R186" s="246"/>
      <c r="S186" s="246"/>
      <c r="T186" s="247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8" t="s">
        <v>145</v>
      </c>
      <c r="AU186" s="248" t="s">
        <v>84</v>
      </c>
      <c r="AV186" s="13" t="s">
        <v>82</v>
      </c>
      <c r="AW186" s="13" t="s">
        <v>31</v>
      </c>
      <c r="AX186" s="13" t="s">
        <v>74</v>
      </c>
      <c r="AY186" s="248" t="s">
        <v>132</v>
      </c>
    </row>
    <row r="187" s="14" customFormat="1">
      <c r="A187" s="14"/>
      <c r="B187" s="249"/>
      <c r="C187" s="250"/>
      <c r="D187" s="232" t="s">
        <v>145</v>
      </c>
      <c r="E187" s="251" t="s">
        <v>1</v>
      </c>
      <c r="F187" s="252" t="s">
        <v>766</v>
      </c>
      <c r="G187" s="250"/>
      <c r="H187" s="253">
        <v>36.863999999999997</v>
      </c>
      <c r="I187" s="254"/>
      <c r="J187" s="250"/>
      <c r="K187" s="250"/>
      <c r="L187" s="255"/>
      <c r="M187" s="256"/>
      <c r="N187" s="257"/>
      <c r="O187" s="257"/>
      <c r="P187" s="257"/>
      <c r="Q187" s="257"/>
      <c r="R187" s="257"/>
      <c r="S187" s="257"/>
      <c r="T187" s="258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9" t="s">
        <v>145</v>
      </c>
      <c r="AU187" s="259" t="s">
        <v>84</v>
      </c>
      <c r="AV187" s="14" t="s">
        <v>84</v>
      </c>
      <c r="AW187" s="14" t="s">
        <v>31</v>
      </c>
      <c r="AX187" s="14" t="s">
        <v>74</v>
      </c>
      <c r="AY187" s="259" t="s">
        <v>132</v>
      </c>
    </row>
    <row r="188" s="13" customFormat="1">
      <c r="A188" s="13"/>
      <c r="B188" s="239"/>
      <c r="C188" s="240"/>
      <c r="D188" s="232" t="s">
        <v>145</v>
      </c>
      <c r="E188" s="241" t="s">
        <v>1</v>
      </c>
      <c r="F188" s="242" t="s">
        <v>767</v>
      </c>
      <c r="G188" s="240"/>
      <c r="H188" s="241" t="s">
        <v>1</v>
      </c>
      <c r="I188" s="243"/>
      <c r="J188" s="240"/>
      <c r="K188" s="240"/>
      <c r="L188" s="244"/>
      <c r="M188" s="245"/>
      <c r="N188" s="246"/>
      <c r="O188" s="246"/>
      <c r="P188" s="246"/>
      <c r="Q188" s="246"/>
      <c r="R188" s="246"/>
      <c r="S188" s="246"/>
      <c r="T188" s="247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8" t="s">
        <v>145</v>
      </c>
      <c r="AU188" s="248" t="s">
        <v>84</v>
      </c>
      <c r="AV188" s="13" t="s">
        <v>82</v>
      </c>
      <c r="AW188" s="13" t="s">
        <v>31</v>
      </c>
      <c r="AX188" s="13" t="s">
        <v>74</v>
      </c>
      <c r="AY188" s="248" t="s">
        <v>132</v>
      </c>
    </row>
    <row r="189" s="14" customFormat="1">
      <c r="A189" s="14"/>
      <c r="B189" s="249"/>
      <c r="C189" s="250"/>
      <c r="D189" s="232" t="s">
        <v>145</v>
      </c>
      <c r="E189" s="251" t="s">
        <v>1</v>
      </c>
      <c r="F189" s="252" t="s">
        <v>768</v>
      </c>
      <c r="G189" s="250"/>
      <c r="H189" s="253">
        <v>11.074999999999999</v>
      </c>
      <c r="I189" s="254"/>
      <c r="J189" s="250"/>
      <c r="K189" s="250"/>
      <c r="L189" s="255"/>
      <c r="M189" s="256"/>
      <c r="N189" s="257"/>
      <c r="O189" s="257"/>
      <c r="P189" s="257"/>
      <c r="Q189" s="257"/>
      <c r="R189" s="257"/>
      <c r="S189" s="257"/>
      <c r="T189" s="258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9" t="s">
        <v>145</v>
      </c>
      <c r="AU189" s="259" t="s">
        <v>84</v>
      </c>
      <c r="AV189" s="14" t="s">
        <v>84</v>
      </c>
      <c r="AW189" s="14" t="s">
        <v>31</v>
      </c>
      <c r="AX189" s="14" t="s">
        <v>74</v>
      </c>
      <c r="AY189" s="259" t="s">
        <v>132</v>
      </c>
    </row>
    <row r="190" s="14" customFormat="1">
      <c r="A190" s="14"/>
      <c r="B190" s="249"/>
      <c r="C190" s="250"/>
      <c r="D190" s="232" t="s">
        <v>145</v>
      </c>
      <c r="E190" s="251" t="s">
        <v>1</v>
      </c>
      <c r="F190" s="252" t="s">
        <v>769</v>
      </c>
      <c r="G190" s="250"/>
      <c r="H190" s="253">
        <v>6.468</v>
      </c>
      <c r="I190" s="254"/>
      <c r="J190" s="250"/>
      <c r="K190" s="250"/>
      <c r="L190" s="255"/>
      <c r="M190" s="256"/>
      <c r="N190" s="257"/>
      <c r="O190" s="257"/>
      <c r="P190" s="257"/>
      <c r="Q190" s="257"/>
      <c r="R190" s="257"/>
      <c r="S190" s="257"/>
      <c r="T190" s="258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9" t="s">
        <v>145</v>
      </c>
      <c r="AU190" s="259" t="s">
        <v>84</v>
      </c>
      <c r="AV190" s="14" t="s">
        <v>84</v>
      </c>
      <c r="AW190" s="14" t="s">
        <v>31</v>
      </c>
      <c r="AX190" s="14" t="s">
        <v>74</v>
      </c>
      <c r="AY190" s="259" t="s">
        <v>132</v>
      </c>
    </row>
    <row r="191" s="14" customFormat="1">
      <c r="A191" s="14"/>
      <c r="B191" s="249"/>
      <c r="C191" s="250"/>
      <c r="D191" s="232" t="s">
        <v>145</v>
      </c>
      <c r="E191" s="251" t="s">
        <v>1</v>
      </c>
      <c r="F191" s="252" t="s">
        <v>770</v>
      </c>
      <c r="G191" s="250"/>
      <c r="H191" s="253">
        <v>6.468</v>
      </c>
      <c r="I191" s="254"/>
      <c r="J191" s="250"/>
      <c r="K191" s="250"/>
      <c r="L191" s="255"/>
      <c r="M191" s="256"/>
      <c r="N191" s="257"/>
      <c r="O191" s="257"/>
      <c r="P191" s="257"/>
      <c r="Q191" s="257"/>
      <c r="R191" s="257"/>
      <c r="S191" s="257"/>
      <c r="T191" s="258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9" t="s">
        <v>145</v>
      </c>
      <c r="AU191" s="259" t="s">
        <v>84</v>
      </c>
      <c r="AV191" s="14" t="s">
        <v>84</v>
      </c>
      <c r="AW191" s="14" t="s">
        <v>31</v>
      </c>
      <c r="AX191" s="14" t="s">
        <v>74</v>
      </c>
      <c r="AY191" s="259" t="s">
        <v>132</v>
      </c>
    </row>
    <row r="192" s="15" customFormat="1">
      <c r="A192" s="15"/>
      <c r="B192" s="264"/>
      <c r="C192" s="265"/>
      <c r="D192" s="232" t="s">
        <v>145</v>
      </c>
      <c r="E192" s="266" t="s">
        <v>730</v>
      </c>
      <c r="F192" s="267" t="s">
        <v>251</v>
      </c>
      <c r="G192" s="265"/>
      <c r="H192" s="268">
        <v>60.875</v>
      </c>
      <c r="I192" s="269"/>
      <c r="J192" s="265"/>
      <c r="K192" s="265"/>
      <c r="L192" s="270"/>
      <c r="M192" s="271"/>
      <c r="N192" s="272"/>
      <c r="O192" s="272"/>
      <c r="P192" s="272"/>
      <c r="Q192" s="272"/>
      <c r="R192" s="272"/>
      <c r="S192" s="272"/>
      <c r="T192" s="273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74" t="s">
        <v>145</v>
      </c>
      <c r="AU192" s="274" t="s">
        <v>84</v>
      </c>
      <c r="AV192" s="15" t="s">
        <v>227</v>
      </c>
      <c r="AW192" s="15" t="s">
        <v>31</v>
      </c>
      <c r="AX192" s="15" t="s">
        <v>82</v>
      </c>
      <c r="AY192" s="274" t="s">
        <v>132</v>
      </c>
    </row>
    <row r="193" s="2" customFormat="1" ht="33" customHeight="1">
      <c r="A193" s="39"/>
      <c r="B193" s="40"/>
      <c r="C193" s="219" t="s">
        <v>292</v>
      </c>
      <c r="D193" s="219" t="s">
        <v>135</v>
      </c>
      <c r="E193" s="220" t="s">
        <v>286</v>
      </c>
      <c r="F193" s="221" t="s">
        <v>287</v>
      </c>
      <c r="G193" s="222" t="s">
        <v>177</v>
      </c>
      <c r="H193" s="223">
        <v>14.856</v>
      </c>
      <c r="I193" s="224"/>
      <c r="J193" s="225">
        <f>ROUND(I193*H193,2)</f>
        <v>0</v>
      </c>
      <c r="K193" s="221" t="s">
        <v>139</v>
      </c>
      <c r="L193" s="45"/>
      <c r="M193" s="226" t="s">
        <v>1</v>
      </c>
      <c r="N193" s="227" t="s">
        <v>39</v>
      </c>
      <c r="O193" s="92"/>
      <c r="P193" s="228">
        <f>O193*H193</f>
        <v>0</v>
      </c>
      <c r="Q193" s="228">
        <v>0</v>
      </c>
      <c r="R193" s="228">
        <f>Q193*H193</f>
        <v>0</v>
      </c>
      <c r="S193" s="228">
        <v>0</v>
      </c>
      <c r="T193" s="229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30" t="s">
        <v>227</v>
      </c>
      <c r="AT193" s="230" t="s">
        <v>135</v>
      </c>
      <c r="AU193" s="230" t="s">
        <v>84</v>
      </c>
      <c r="AY193" s="18" t="s">
        <v>132</v>
      </c>
      <c r="BE193" s="231">
        <f>IF(N193="základní",J193,0)</f>
        <v>0</v>
      </c>
      <c r="BF193" s="231">
        <f>IF(N193="snížená",J193,0)</f>
        <v>0</v>
      </c>
      <c r="BG193" s="231">
        <f>IF(N193="zákl. přenesená",J193,0)</f>
        <v>0</v>
      </c>
      <c r="BH193" s="231">
        <f>IF(N193="sníž. přenesená",J193,0)</f>
        <v>0</v>
      </c>
      <c r="BI193" s="231">
        <f>IF(N193="nulová",J193,0)</f>
        <v>0</v>
      </c>
      <c r="BJ193" s="18" t="s">
        <v>82</v>
      </c>
      <c r="BK193" s="231">
        <f>ROUND(I193*H193,2)</f>
        <v>0</v>
      </c>
      <c r="BL193" s="18" t="s">
        <v>227</v>
      </c>
      <c r="BM193" s="230" t="s">
        <v>771</v>
      </c>
    </row>
    <row r="194" s="2" customFormat="1">
      <c r="A194" s="39"/>
      <c r="B194" s="40"/>
      <c r="C194" s="41"/>
      <c r="D194" s="232" t="s">
        <v>142</v>
      </c>
      <c r="E194" s="41"/>
      <c r="F194" s="233" t="s">
        <v>289</v>
      </c>
      <c r="G194" s="41"/>
      <c r="H194" s="41"/>
      <c r="I194" s="234"/>
      <c r="J194" s="41"/>
      <c r="K194" s="41"/>
      <c r="L194" s="45"/>
      <c r="M194" s="235"/>
      <c r="N194" s="236"/>
      <c r="O194" s="92"/>
      <c r="P194" s="92"/>
      <c r="Q194" s="92"/>
      <c r="R194" s="92"/>
      <c r="S194" s="92"/>
      <c r="T194" s="93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142</v>
      </c>
      <c r="AU194" s="18" t="s">
        <v>84</v>
      </c>
    </row>
    <row r="195" s="2" customFormat="1">
      <c r="A195" s="39"/>
      <c r="B195" s="40"/>
      <c r="C195" s="41"/>
      <c r="D195" s="237" t="s">
        <v>143</v>
      </c>
      <c r="E195" s="41"/>
      <c r="F195" s="238" t="s">
        <v>290</v>
      </c>
      <c r="G195" s="41"/>
      <c r="H195" s="41"/>
      <c r="I195" s="234"/>
      <c r="J195" s="41"/>
      <c r="K195" s="41"/>
      <c r="L195" s="45"/>
      <c r="M195" s="235"/>
      <c r="N195" s="236"/>
      <c r="O195" s="92"/>
      <c r="P195" s="92"/>
      <c r="Q195" s="92"/>
      <c r="R195" s="92"/>
      <c r="S195" s="92"/>
      <c r="T195" s="93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143</v>
      </c>
      <c r="AU195" s="18" t="s">
        <v>84</v>
      </c>
    </row>
    <row r="196" s="14" customFormat="1">
      <c r="A196" s="14"/>
      <c r="B196" s="249"/>
      <c r="C196" s="250"/>
      <c r="D196" s="232" t="s">
        <v>145</v>
      </c>
      <c r="E196" s="251" t="s">
        <v>189</v>
      </c>
      <c r="F196" s="252" t="s">
        <v>291</v>
      </c>
      <c r="G196" s="250"/>
      <c r="H196" s="253">
        <v>14.856</v>
      </c>
      <c r="I196" s="254"/>
      <c r="J196" s="250"/>
      <c r="K196" s="250"/>
      <c r="L196" s="255"/>
      <c r="M196" s="256"/>
      <c r="N196" s="257"/>
      <c r="O196" s="257"/>
      <c r="P196" s="257"/>
      <c r="Q196" s="257"/>
      <c r="R196" s="257"/>
      <c r="S196" s="257"/>
      <c r="T196" s="258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9" t="s">
        <v>145</v>
      </c>
      <c r="AU196" s="259" t="s">
        <v>84</v>
      </c>
      <c r="AV196" s="14" t="s">
        <v>84</v>
      </c>
      <c r="AW196" s="14" t="s">
        <v>31</v>
      </c>
      <c r="AX196" s="14" t="s">
        <v>82</v>
      </c>
      <c r="AY196" s="259" t="s">
        <v>132</v>
      </c>
    </row>
    <row r="197" s="2" customFormat="1" ht="37.8" customHeight="1">
      <c r="A197" s="39"/>
      <c r="B197" s="40"/>
      <c r="C197" s="219" t="s">
        <v>8</v>
      </c>
      <c r="D197" s="219" t="s">
        <v>135</v>
      </c>
      <c r="E197" s="220" t="s">
        <v>293</v>
      </c>
      <c r="F197" s="221" t="s">
        <v>294</v>
      </c>
      <c r="G197" s="222" t="s">
        <v>177</v>
      </c>
      <c r="H197" s="223">
        <v>1195.5709999999999</v>
      </c>
      <c r="I197" s="224"/>
      <c r="J197" s="225">
        <f>ROUND(I197*H197,2)</f>
        <v>0</v>
      </c>
      <c r="K197" s="221" t="s">
        <v>139</v>
      </c>
      <c r="L197" s="45"/>
      <c r="M197" s="226" t="s">
        <v>1</v>
      </c>
      <c r="N197" s="227" t="s">
        <v>39</v>
      </c>
      <c r="O197" s="92"/>
      <c r="P197" s="228">
        <f>O197*H197</f>
        <v>0</v>
      </c>
      <c r="Q197" s="228">
        <v>0</v>
      </c>
      <c r="R197" s="228">
        <f>Q197*H197</f>
        <v>0</v>
      </c>
      <c r="S197" s="228">
        <v>0</v>
      </c>
      <c r="T197" s="22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30" t="s">
        <v>227</v>
      </c>
      <c r="AT197" s="230" t="s">
        <v>135</v>
      </c>
      <c r="AU197" s="230" t="s">
        <v>84</v>
      </c>
      <c r="AY197" s="18" t="s">
        <v>132</v>
      </c>
      <c r="BE197" s="231">
        <f>IF(N197="základní",J197,0)</f>
        <v>0</v>
      </c>
      <c r="BF197" s="231">
        <f>IF(N197="snížená",J197,0)</f>
        <v>0</v>
      </c>
      <c r="BG197" s="231">
        <f>IF(N197="zákl. přenesená",J197,0)</f>
        <v>0</v>
      </c>
      <c r="BH197" s="231">
        <f>IF(N197="sníž. přenesená",J197,0)</f>
        <v>0</v>
      </c>
      <c r="BI197" s="231">
        <f>IF(N197="nulová",J197,0)</f>
        <v>0</v>
      </c>
      <c r="BJ197" s="18" t="s">
        <v>82</v>
      </c>
      <c r="BK197" s="231">
        <f>ROUND(I197*H197,2)</f>
        <v>0</v>
      </c>
      <c r="BL197" s="18" t="s">
        <v>227</v>
      </c>
      <c r="BM197" s="230" t="s">
        <v>772</v>
      </c>
    </row>
    <row r="198" s="2" customFormat="1">
      <c r="A198" s="39"/>
      <c r="B198" s="40"/>
      <c r="C198" s="41"/>
      <c r="D198" s="232" t="s">
        <v>142</v>
      </c>
      <c r="E198" s="41"/>
      <c r="F198" s="233" t="s">
        <v>296</v>
      </c>
      <c r="G198" s="41"/>
      <c r="H198" s="41"/>
      <c r="I198" s="234"/>
      <c r="J198" s="41"/>
      <c r="K198" s="41"/>
      <c r="L198" s="45"/>
      <c r="M198" s="235"/>
      <c r="N198" s="236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142</v>
      </c>
      <c r="AU198" s="18" t="s">
        <v>84</v>
      </c>
    </row>
    <row r="199" s="2" customFormat="1">
      <c r="A199" s="39"/>
      <c r="B199" s="40"/>
      <c r="C199" s="41"/>
      <c r="D199" s="237" t="s">
        <v>143</v>
      </c>
      <c r="E199" s="41"/>
      <c r="F199" s="238" t="s">
        <v>297</v>
      </c>
      <c r="G199" s="41"/>
      <c r="H199" s="41"/>
      <c r="I199" s="234"/>
      <c r="J199" s="41"/>
      <c r="K199" s="41"/>
      <c r="L199" s="45"/>
      <c r="M199" s="235"/>
      <c r="N199" s="236"/>
      <c r="O199" s="92"/>
      <c r="P199" s="92"/>
      <c r="Q199" s="92"/>
      <c r="R199" s="92"/>
      <c r="S199" s="92"/>
      <c r="T199" s="93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T199" s="18" t="s">
        <v>143</v>
      </c>
      <c r="AU199" s="18" t="s">
        <v>84</v>
      </c>
    </row>
    <row r="200" s="13" customFormat="1">
      <c r="A200" s="13"/>
      <c r="B200" s="239"/>
      <c r="C200" s="240"/>
      <c r="D200" s="232" t="s">
        <v>145</v>
      </c>
      <c r="E200" s="241" t="s">
        <v>1</v>
      </c>
      <c r="F200" s="242" t="s">
        <v>298</v>
      </c>
      <c r="G200" s="240"/>
      <c r="H200" s="241" t="s">
        <v>1</v>
      </c>
      <c r="I200" s="243"/>
      <c r="J200" s="240"/>
      <c r="K200" s="240"/>
      <c r="L200" s="244"/>
      <c r="M200" s="245"/>
      <c r="N200" s="246"/>
      <c r="O200" s="246"/>
      <c r="P200" s="246"/>
      <c r="Q200" s="246"/>
      <c r="R200" s="246"/>
      <c r="S200" s="246"/>
      <c r="T200" s="247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8" t="s">
        <v>145</v>
      </c>
      <c r="AU200" s="248" t="s">
        <v>84</v>
      </c>
      <c r="AV200" s="13" t="s">
        <v>82</v>
      </c>
      <c r="AW200" s="13" t="s">
        <v>31</v>
      </c>
      <c r="AX200" s="13" t="s">
        <v>74</v>
      </c>
      <c r="AY200" s="248" t="s">
        <v>132</v>
      </c>
    </row>
    <row r="201" s="14" customFormat="1">
      <c r="A201" s="14"/>
      <c r="B201" s="249"/>
      <c r="C201" s="250"/>
      <c r="D201" s="232" t="s">
        <v>145</v>
      </c>
      <c r="E201" s="251" t="s">
        <v>1</v>
      </c>
      <c r="F201" s="252" t="s">
        <v>299</v>
      </c>
      <c r="G201" s="250"/>
      <c r="H201" s="253">
        <v>1195.5709999999999</v>
      </c>
      <c r="I201" s="254"/>
      <c r="J201" s="250"/>
      <c r="K201" s="250"/>
      <c r="L201" s="255"/>
      <c r="M201" s="256"/>
      <c r="N201" s="257"/>
      <c r="O201" s="257"/>
      <c r="P201" s="257"/>
      <c r="Q201" s="257"/>
      <c r="R201" s="257"/>
      <c r="S201" s="257"/>
      <c r="T201" s="258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9" t="s">
        <v>145</v>
      </c>
      <c r="AU201" s="259" t="s">
        <v>84</v>
      </c>
      <c r="AV201" s="14" t="s">
        <v>84</v>
      </c>
      <c r="AW201" s="14" t="s">
        <v>31</v>
      </c>
      <c r="AX201" s="14" t="s">
        <v>82</v>
      </c>
      <c r="AY201" s="259" t="s">
        <v>132</v>
      </c>
    </row>
    <row r="202" s="2" customFormat="1" ht="37.8" customHeight="1">
      <c r="A202" s="39"/>
      <c r="B202" s="40"/>
      <c r="C202" s="219" t="s">
        <v>307</v>
      </c>
      <c r="D202" s="219" t="s">
        <v>135</v>
      </c>
      <c r="E202" s="220" t="s">
        <v>300</v>
      </c>
      <c r="F202" s="221" t="s">
        <v>301</v>
      </c>
      <c r="G202" s="222" t="s">
        <v>177</v>
      </c>
      <c r="H202" s="223">
        <v>945.35599999999999</v>
      </c>
      <c r="I202" s="224"/>
      <c r="J202" s="225">
        <f>ROUND(I202*H202,2)</f>
        <v>0</v>
      </c>
      <c r="K202" s="221" t="s">
        <v>139</v>
      </c>
      <c r="L202" s="45"/>
      <c r="M202" s="226" t="s">
        <v>1</v>
      </c>
      <c r="N202" s="227" t="s">
        <v>39</v>
      </c>
      <c r="O202" s="92"/>
      <c r="P202" s="228">
        <f>O202*H202</f>
        <v>0</v>
      </c>
      <c r="Q202" s="228">
        <v>0</v>
      </c>
      <c r="R202" s="228">
        <f>Q202*H202</f>
        <v>0</v>
      </c>
      <c r="S202" s="228">
        <v>0</v>
      </c>
      <c r="T202" s="229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30" t="s">
        <v>227</v>
      </c>
      <c r="AT202" s="230" t="s">
        <v>135</v>
      </c>
      <c r="AU202" s="230" t="s">
        <v>84</v>
      </c>
      <c r="AY202" s="18" t="s">
        <v>132</v>
      </c>
      <c r="BE202" s="231">
        <f>IF(N202="základní",J202,0)</f>
        <v>0</v>
      </c>
      <c r="BF202" s="231">
        <f>IF(N202="snížená",J202,0)</f>
        <v>0</v>
      </c>
      <c r="BG202" s="231">
        <f>IF(N202="zákl. přenesená",J202,0)</f>
        <v>0</v>
      </c>
      <c r="BH202" s="231">
        <f>IF(N202="sníž. přenesená",J202,0)</f>
        <v>0</v>
      </c>
      <c r="BI202" s="231">
        <f>IF(N202="nulová",J202,0)</f>
        <v>0</v>
      </c>
      <c r="BJ202" s="18" t="s">
        <v>82</v>
      </c>
      <c r="BK202" s="231">
        <f>ROUND(I202*H202,2)</f>
        <v>0</v>
      </c>
      <c r="BL202" s="18" t="s">
        <v>227</v>
      </c>
      <c r="BM202" s="230" t="s">
        <v>773</v>
      </c>
    </row>
    <row r="203" s="2" customFormat="1">
      <c r="A203" s="39"/>
      <c r="B203" s="40"/>
      <c r="C203" s="41"/>
      <c r="D203" s="232" t="s">
        <v>142</v>
      </c>
      <c r="E203" s="41"/>
      <c r="F203" s="233" t="s">
        <v>303</v>
      </c>
      <c r="G203" s="41"/>
      <c r="H203" s="41"/>
      <c r="I203" s="234"/>
      <c r="J203" s="41"/>
      <c r="K203" s="41"/>
      <c r="L203" s="45"/>
      <c r="M203" s="235"/>
      <c r="N203" s="236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142</v>
      </c>
      <c r="AU203" s="18" t="s">
        <v>84</v>
      </c>
    </row>
    <row r="204" s="2" customFormat="1">
      <c r="A204" s="39"/>
      <c r="B204" s="40"/>
      <c r="C204" s="41"/>
      <c r="D204" s="237" t="s">
        <v>143</v>
      </c>
      <c r="E204" s="41"/>
      <c r="F204" s="238" t="s">
        <v>304</v>
      </c>
      <c r="G204" s="41"/>
      <c r="H204" s="41"/>
      <c r="I204" s="234"/>
      <c r="J204" s="41"/>
      <c r="K204" s="41"/>
      <c r="L204" s="45"/>
      <c r="M204" s="235"/>
      <c r="N204" s="236"/>
      <c r="O204" s="92"/>
      <c r="P204" s="92"/>
      <c r="Q204" s="92"/>
      <c r="R204" s="92"/>
      <c r="S204" s="92"/>
      <c r="T204" s="93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T204" s="18" t="s">
        <v>143</v>
      </c>
      <c r="AU204" s="18" t="s">
        <v>84</v>
      </c>
    </row>
    <row r="205" s="14" customFormat="1">
      <c r="A205" s="14"/>
      <c r="B205" s="249"/>
      <c r="C205" s="250"/>
      <c r="D205" s="232" t="s">
        <v>145</v>
      </c>
      <c r="E205" s="251" t="s">
        <v>1</v>
      </c>
      <c r="F205" s="252" t="s">
        <v>774</v>
      </c>
      <c r="G205" s="250"/>
      <c r="H205" s="253">
        <v>833.93899999999996</v>
      </c>
      <c r="I205" s="254"/>
      <c r="J205" s="250"/>
      <c r="K205" s="250"/>
      <c r="L205" s="255"/>
      <c r="M205" s="256"/>
      <c r="N205" s="257"/>
      <c r="O205" s="257"/>
      <c r="P205" s="257"/>
      <c r="Q205" s="257"/>
      <c r="R205" s="257"/>
      <c r="S205" s="257"/>
      <c r="T205" s="258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9" t="s">
        <v>145</v>
      </c>
      <c r="AU205" s="259" t="s">
        <v>84</v>
      </c>
      <c r="AV205" s="14" t="s">
        <v>84</v>
      </c>
      <c r="AW205" s="14" t="s">
        <v>31</v>
      </c>
      <c r="AX205" s="14" t="s">
        <v>74</v>
      </c>
      <c r="AY205" s="259" t="s">
        <v>132</v>
      </c>
    </row>
    <row r="206" s="14" customFormat="1">
      <c r="A206" s="14"/>
      <c r="B206" s="249"/>
      <c r="C206" s="250"/>
      <c r="D206" s="232" t="s">
        <v>145</v>
      </c>
      <c r="E206" s="251" t="s">
        <v>1</v>
      </c>
      <c r="F206" s="252" t="s">
        <v>306</v>
      </c>
      <c r="G206" s="250"/>
      <c r="H206" s="253">
        <v>111.417</v>
      </c>
      <c r="I206" s="254"/>
      <c r="J206" s="250"/>
      <c r="K206" s="250"/>
      <c r="L206" s="255"/>
      <c r="M206" s="256"/>
      <c r="N206" s="257"/>
      <c r="O206" s="257"/>
      <c r="P206" s="257"/>
      <c r="Q206" s="257"/>
      <c r="R206" s="257"/>
      <c r="S206" s="257"/>
      <c r="T206" s="258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9" t="s">
        <v>145</v>
      </c>
      <c r="AU206" s="259" t="s">
        <v>84</v>
      </c>
      <c r="AV206" s="14" t="s">
        <v>84</v>
      </c>
      <c r="AW206" s="14" t="s">
        <v>31</v>
      </c>
      <c r="AX206" s="14" t="s">
        <v>74</v>
      </c>
      <c r="AY206" s="259" t="s">
        <v>132</v>
      </c>
    </row>
    <row r="207" s="15" customFormat="1">
      <c r="A207" s="15"/>
      <c r="B207" s="264"/>
      <c r="C207" s="265"/>
      <c r="D207" s="232" t="s">
        <v>145</v>
      </c>
      <c r="E207" s="266" t="s">
        <v>1</v>
      </c>
      <c r="F207" s="267" t="s">
        <v>251</v>
      </c>
      <c r="G207" s="265"/>
      <c r="H207" s="268">
        <v>945.35599999999999</v>
      </c>
      <c r="I207" s="269"/>
      <c r="J207" s="265"/>
      <c r="K207" s="265"/>
      <c r="L207" s="270"/>
      <c r="M207" s="271"/>
      <c r="N207" s="272"/>
      <c r="O207" s="272"/>
      <c r="P207" s="272"/>
      <c r="Q207" s="272"/>
      <c r="R207" s="272"/>
      <c r="S207" s="272"/>
      <c r="T207" s="273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74" t="s">
        <v>145</v>
      </c>
      <c r="AU207" s="274" t="s">
        <v>84</v>
      </c>
      <c r="AV207" s="15" t="s">
        <v>227</v>
      </c>
      <c r="AW207" s="15" t="s">
        <v>31</v>
      </c>
      <c r="AX207" s="15" t="s">
        <v>82</v>
      </c>
      <c r="AY207" s="274" t="s">
        <v>132</v>
      </c>
    </row>
    <row r="208" s="2" customFormat="1" ht="37.8" customHeight="1">
      <c r="A208" s="39"/>
      <c r="B208" s="40"/>
      <c r="C208" s="219" t="s">
        <v>315</v>
      </c>
      <c r="D208" s="219" t="s">
        <v>135</v>
      </c>
      <c r="E208" s="220" t="s">
        <v>308</v>
      </c>
      <c r="F208" s="221" t="s">
        <v>309</v>
      </c>
      <c r="G208" s="222" t="s">
        <v>177</v>
      </c>
      <c r="H208" s="223">
        <v>5672.1360000000004</v>
      </c>
      <c r="I208" s="224"/>
      <c r="J208" s="225">
        <f>ROUND(I208*H208,2)</f>
        <v>0</v>
      </c>
      <c r="K208" s="221" t="s">
        <v>139</v>
      </c>
      <c r="L208" s="45"/>
      <c r="M208" s="226" t="s">
        <v>1</v>
      </c>
      <c r="N208" s="227" t="s">
        <v>39</v>
      </c>
      <c r="O208" s="92"/>
      <c r="P208" s="228">
        <f>O208*H208</f>
        <v>0</v>
      </c>
      <c r="Q208" s="228">
        <v>0</v>
      </c>
      <c r="R208" s="228">
        <f>Q208*H208</f>
        <v>0</v>
      </c>
      <c r="S208" s="228">
        <v>0</v>
      </c>
      <c r="T208" s="22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30" t="s">
        <v>227</v>
      </c>
      <c r="AT208" s="230" t="s">
        <v>135</v>
      </c>
      <c r="AU208" s="230" t="s">
        <v>84</v>
      </c>
      <c r="AY208" s="18" t="s">
        <v>132</v>
      </c>
      <c r="BE208" s="231">
        <f>IF(N208="základní",J208,0)</f>
        <v>0</v>
      </c>
      <c r="BF208" s="231">
        <f>IF(N208="snížená",J208,0)</f>
        <v>0</v>
      </c>
      <c r="BG208" s="231">
        <f>IF(N208="zákl. přenesená",J208,0)</f>
        <v>0</v>
      </c>
      <c r="BH208" s="231">
        <f>IF(N208="sníž. přenesená",J208,0)</f>
        <v>0</v>
      </c>
      <c r="BI208" s="231">
        <f>IF(N208="nulová",J208,0)</f>
        <v>0</v>
      </c>
      <c r="BJ208" s="18" t="s">
        <v>82</v>
      </c>
      <c r="BK208" s="231">
        <f>ROUND(I208*H208,2)</f>
        <v>0</v>
      </c>
      <c r="BL208" s="18" t="s">
        <v>227</v>
      </c>
      <c r="BM208" s="230" t="s">
        <v>775</v>
      </c>
    </row>
    <row r="209" s="2" customFormat="1">
      <c r="A209" s="39"/>
      <c r="B209" s="40"/>
      <c r="C209" s="41"/>
      <c r="D209" s="232" t="s">
        <v>142</v>
      </c>
      <c r="E209" s="41"/>
      <c r="F209" s="233" t="s">
        <v>311</v>
      </c>
      <c r="G209" s="41"/>
      <c r="H209" s="41"/>
      <c r="I209" s="234"/>
      <c r="J209" s="41"/>
      <c r="K209" s="41"/>
      <c r="L209" s="45"/>
      <c r="M209" s="235"/>
      <c r="N209" s="236"/>
      <c r="O209" s="92"/>
      <c r="P209" s="92"/>
      <c r="Q209" s="92"/>
      <c r="R209" s="92"/>
      <c r="S209" s="92"/>
      <c r="T209" s="93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142</v>
      </c>
      <c r="AU209" s="18" t="s">
        <v>84</v>
      </c>
    </row>
    <row r="210" s="2" customFormat="1">
      <c r="A210" s="39"/>
      <c r="B210" s="40"/>
      <c r="C210" s="41"/>
      <c r="D210" s="237" t="s">
        <v>143</v>
      </c>
      <c r="E210" s="41"/>
      <c r="F210" s="238" t="s">
        <v>312</v>
      </c>
      <c r="G210" s="41"/>
      <c r="H210" s="41"/>
      <c r="I210" s="234"/>
      <c r="J210" s="41"/>
      <c r="K210" s="41"/>
      <c r="L210" s="45"/>
      <c r="M210" s="235"/>
      <c r="N210" s="236"/>
      <c r="O210" s="92"/>
      <c r="P210" s="92"/>
      <c r="Q210" s="92"/>
      <c r="R210" s="92"/>
      <c r="S210" s="92"/>
      <c r="T210" s="93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T210" s="18" t="s">
        <v>143</v>
      </c>
      <c r="AU210" s="18" t="s">
        <v>84</v>
      </c>
    </row>
    <row r="211" s="13" customFormat="1">
      <c r="A211" s="13"/>
      <c r="B211" s="239"/>
      <c r="C211" s="240"/>
      <c r="D211" s="232" t="s">
        <v>145</v>
      </c>
      <c r="E211" s="241" t="s">
        <v>1</v>
      </c>
      <c r="F211" s="242" t="s">
        <v>313</v>
      </c>
      <c r="G211" s="240"/>
      <c r="H211" s="241" t="s">
        <v>1</v>
      </c>
      <c r="I211" s="243"/>
      <c r="J211" s="240"/>
      <c r="K211" s="240"/>
      <c r="L211" s="244"/>
      <c r="M211" s="245"/>
      <c r="N211" s="246"/>
      <c r="O211" s="246"/>
      <c r="P211" s="246"/>
      <c r="Q211" s="246"/>
      <c r="R211" s="246"/>
      <c r="S211" s="246"/>
      <c r="T211" s="247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8" t="s">
        <v>145</v>
      </c>
      <c r="AU211" s="248" t="s">
        <v>84</v>
      </c>
      <c r="AV211" s="13" t="s">
        <v>82</v>
      </c>
      <c r="AW211" s="13" t="s">
        <v>31</v>
      </c>
      <c r="AX211" s="13" t="s">
        <v>74</v>
      </c>
      <c r="AY211" s="248" t="s">
        <v>132</v>
      </c>
    </row>
    <row r="212" s="14" customFormat="1">
      <c r="A212" s="14"/>
      <c r="B212" s="249"/>
      <c r="C212" s="250"/>
      <c r="D212" s="232" t="s">
        <v>145</v>
      </c>
      <c r="E212" s="251" t="s">
        <v>1</v>
      </c>
      <c r="F212" s="252" t="s">
        <v>774</v>
      </c>
      <c r="G212" s="250"/>
      <c r="H212" s="253">
        <v>833.93899999999996</v>
      </c>
      <c r="I212" s="254"/>
      <c r="J212" s="250"/>
      <c r="K212" s="250"/>
      <c r="L212" s="255"/>
      <c r="M212" s="256"/>
      <c r="N212" s="257"/>
      <c r="O212" s="257"/>
      <c r="P212" s="257"/>
      <c r="Q212" s="257"/>
      <c r="R212" s="257"/>
      <c r="S212" s="257"/>
      <c r="T212" s="258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9" t="s">
        <v>145</v>
      </c>
      <c r="AU212" s="259" t="s">
        <v>84</v>
      </c>
      <c r="AV212" s="14" t="s">
        <v>84</v>
      </c>
      <c r="AW212" s="14" t="s">
        <v>31</v>
      </c>
      <c r="AX212" s="14" t="s">
        <v>74</v>
      </c>
      <c r="AY212" s="259" t="s">
        <v>132</v>
      </c>
    </row>
    <row r="213" s="14" customFormat="1">
      <c r="A213" s="14"/>
      <c r="B213" s="249"/>
      <c r="C213" s="250"/>
      <c r="D213" s="232" t="s">
        <v>145</v>
      </c>
      <c r="E213" s="251" t="s">
        <v>1</v>
      </c>
      <c r="F213" s="252" t="s">
        <v>306</v>
      </c>
      <c r="G213" s="250"/>
      <c r="H213" s="253">
        <v>111.417</v>
      </c>
      <c r="I213" s="254"/>
      <c r="J213" s="250"/>
      <c r="K213" s="250"/>
      <c r="L213" s="255"/>
      <c r="M213" s="256"/>
      <c r="N213" s="257"/>
      <c r="O213" s="257"/>
      <c r="P213" s="257"/>
      <c r="Q213" s="257"/>
      <c r="R213" s="257"/>
      <c r="S213" s="257"/>
      <c r="T213" s="258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9" t="s">
        <v>145</v>
      </c>
      <c r="AU213" s="259" t="s">
        <v>84</v>
      </c>
      <c r="AV213" s="14" t="s">
        <v>84</v>
      </c>
      <c r="AW213" s="14" t="s">
        <v>31</v>
      </c>
      <c r="AX213" s="14" t="s">
        <v>74</v>
      </c>
      <c r="AY213" s="259" t="s">
        <v>132</v>
      </c>
    </row>
    <row r="214" s="15" customFormat="1">
      <c r="A214" s="15"/>
      <c r="B214" s="264"/>
      <c r="C214" s="265"/>
      <c r="D214" s="232" t="s">
        <v>145</v>
      </c>
      <c r="E214" s="266" t="s">
        <v>1</v>
      </c>
      <c r="F214" s="267" t="s">
        <v>251</v>
      </c>
      <c r="G214" s="265"/>
      <c r="H214" s="268">
        <v>945.35599999999999</v>
      </c>
      <c r="I214" s="269"/>
      <c r="J214" s="265"/>
      <c r="K214" s="265"/>
      <c r="L214" s="270"/>
      <c r="M214" s="271"/>
      <c r="N214" s="272"/>
      <c r="O214" s="272"/>
      <c r="P214" s="272"/>
      <c r="Q214" s="272"/>
      <c r="R214" s="272"/>
      <c r="S214" s="272"/>
      <c r="T214" s="273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T214" s="274" t="s">
        <v>145</v>
      </c>
      <c r="AU214" s="274" t="s">
        <v>84</v>
      </c>
      <c r="AV214" s="15" t="s">
        <v>227</v>
      </c>
      <c r="AW214" s="15" t="s">
        <v>31</v>
      </c>
      <c r="AX214" s="15" t="s">
        <v>82</v>
      </c>
      <c r="AY214" s="274" t="s">
        <v>132</v>
      </c>
    </row>
    <row r="215" s="14" customFormat="1">
      <c r="A215" s="14"/>
      <c r="B215" s="249"/>
      <c r="C215" s="250"/>
      <c r="D215" s="232" t="s">
        <v>145</v>
      </c>
      <c r="E215" s="250"/>
      <c r="F215" s="252" t="s">
        <v>776</v>
      </c>
      <c r="G215" s="250"/>
      <c r="H215" s="253">
        <v>5672.1360000000004</v>
      </c>
      <c r="I215" s="254"/>
      <c r="J215" s="250"/>
      <c r="K215" s="250"/>
      <c r="L215" s="255"/>
      <c r="M215" s="256"/>
      <c r="N215" s="257"/>
      <c r="O215" s="257"/>
      <c r="P215" s="257"/>
      <c r="Q215" s="257"/>
      <c r="R215" s="257"/>
      <c r="S215" s="257"/>
      <c r="T215" s="258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9" t="s">
        <v>145</v>
      </c>
      <c r="AU215" s="259" t="s">
        <v>84</v>
      </c>
      <c r="AV215" s="14" t="s">
        <v>84</v>
      </c>
      <c r="AW215" s="14" t="s">
        <v>4</v>
      </c>
      <c r="AX215" s="14" t="s">
        <v>82</v>
      </c>
      <c r="AY215" s="259" t="s">
        <v>132</v>
      </c>
    </row>
    <row r="216" s="2" customFormat="1" ht="24.15" customHeight="1">
      <c r="A216" s="39"/>
      <c r="B216" s="40"/>
      <c r="C216" s="219" t="s">
        <v>323</v>
      </c>
      <c r="D216" s="219" t="s">
        <v>135</v>
      </c>
      <c r="E216" s="220" t="s">
        <v>316</v>
      </c>
      <c r="F216" s="221" t="s">
        <v>317</v>
      </c>
      <c r="G216" s="222" t="s">
        <v>177</v>
      </c>
      <c r="H216" s="223">
        <v>597.78499999999997</v>
      </c>
      <c r="I216" s="224"/>
      <c r="J216" s="225">
        <f>ROUND(I216*H216,2)</f>
        <v>0</v>
      </c>
      <c r="K216" s="221" t="s">
        <v>139</v>
      </c>
      <c r="L216" s="45"/>
      <c r="M216" s="226" t="s">
        <v>1</v>
      </c>
      <c r="N216" s="227" t="s">
        <v>39</v>
      </c>
      <c r="O216" s="92"/>
      <c r="P216" s="228">
        <f>O216*H216</f>
        <v>0</v>
      </c>
      <c r="Q216" s="228">
        <v>0</v>
      </c>
      <c r="R216" s="228">
        <f>Q216*H216</f>
        <v>0</v>
      </c>
      <c r="S216" s="228">
        <v>0</v>
      </c>
      <c r="T216" s="22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30" t="s">
        <v>227</v>
      </c>
      <c r="AT216" s="230" t="s">
        <v>135</v>
      </c>
      <c r="AU216" s="230" t="s">
        <v>84</v>
      </c>
      <c r="AY216" s="18" t="s">
        <v>132</v>
      </c>
      <c r="BE216" s="231">
        <f>IF(N216="základní",J216,0)</f>
        <v>0</v>
      </c>
      <c r="BF216" s="231">
        <f>IF(N216="snížená",J216,0)</f>
        <v>0</v>
      </c>
      <c r="BG216" s="231">
        <f>IF(N216="zákl. přenesená",J216,0)</f>
        <v>0</v>
      </c>
      <c r="BH216" s="231">
        <f>IF(N216="sníž. přenesená",J216,0)</f>
        <v>0</v>
      </c>
      <c r="BI216" s="231">
        <f>IF(N216="nulová",J216,0)</f>
        <v>0</v>
      </c>
      <c r="BJ216" s="18" t="s">
        <v>82</v>
      </c>
      <c r="BK216" s="231">
        <f>ROUND(I216*H216,2)</f>
        <v>0</v>
      </c>
      <c r="BL216" s="18" t="s">
        <v>227</v>
      </c>
      <c r="BM216" s="230" t="s">
        <v>777</v>
      </c>
    </row>
    <row r="217" s="2" customFormat="1">
      <c r="A217" s="39"/>
      <c r="B217" s="40"/>
      <c r="C217" s="41"/>
      <c r="D217" s="232" t="s">
        <v>142</v>
      </c>
      <c r="E217" s="41"/>
      <c r="F217" s="233" t="s">
        <v>319</v>
      </c>
      <c r="G217" s="41"/>
      <c r="H217" s="41"/>
      <c r="I217" s="234"/>
      <c r="J217" s="41"/>
      <c r="K217" s="41"/>
      <c r="L217" s="45"/>
      <c r="M217" s="235"/>
      <c r="N217" s="236"/>
      <c r="O217" s="92"/>
      <c r="P217" s="92"/>
      <c r="Q217" s="92"/>
      <c r="R217" s="92"/>
      <c r="S217" s="92"/>
      <c r="T217" s="93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T217" s="18" t="s">
        <v>142</v>
      </c>
      <c r="AU217" s="18" t="s">
        <v>84</v>
      </c>
    </row>
    <row r="218" s="2" customFormat="1">
      <c r="A218" s="39"/>
      <c r="B218" s="40"/>
      <c r="C218" s="41"/>
      <c r="D218" s="237" t="s">
        <v>143</v>
      </c>
      <c r="E218" s="41"/>
      <c r="F218" s="238" t="s">
        <v>320</v>
      </c>
      <c r="G218" s="41"/>
      <c r="H218" s="41"/>
      <c r="I218" s="234"/>
      <c r="J218" s="41"/>
      <c r="K218" s="41"/>
      <c r="L218" s="45"/>
      <c r="M218" s="235"/>
      <c r="N218" s="236"/>
      <c r="O218" s="92"/>
      <c r="P218" s="92"/>
      <c r="Q218" s="92"/>
      <c r="R218" s="92"/>
      <c r="S218" s="92"/>
      <c r="T218" s="93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T218" s="18" t="s">
        <v>143</v>
      </c>
      <c r="AU218" s="18" t="s">
        <v>84</v>
      </c>
    </row>
    <row r="219" s="13" customFormat="1">
      <c r="A219" s="13"/>
      <c r="B219" s="239"/>
      <c r="C219" s="240"/>
      <c r="D219" s="232" t="s">
        <v>145</v>
      </c>
      <c r="E219" s="241" t="s">
        <v>1</v>
      </c>
      <c r="F219" s="242" t="s">
        <v>321</v>
      </c>
      <c r="G219" s="240"/>
      <c r="H219" s="241" t="s">
        <v>1</v>
      </c>
      <c r="I219" s="243"/>
      <c r="J219" s="240"/>
      <c r="K219" s="240"/>
      <c r="L219" s="244"/>
      <c r="M219" s="245"/>
      <c r="N219" s="246"/>
      <c r="O219" s="246"/>
      <c r="P219" s="246"/>
      <c r="Q219" s="246"/>
      <c r="R219" s="246"/>
      <c r="S219" s="246"/>
      <c r="T219" s="247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8" t="s">
        <v>145</v>
      </c>
      <c r="AU219" s="248" t="s">
        <v>84</v>
      </c>
      <c r="AV219" s="13" t="s">
        <v>82</v>
      </c>
      <c r="AW219" s="13" t="s">
        <v>31</v>
      </c>
      <c r="AX219" s="13" t="s">
        <v>74</v>
      </c>
      <c r="AY219" s="248" t="s">
        <v>132</v>
      </c>
    </row>
    <row r="220" s="14" customFormat="1">
      <c r="A220" s="14"/>
      <c r="B220" s="249"/>
      <c r="C220" s="250"/>
      <c r="D220" s="232" t="s">
        <v>145</v>
      </c>
      <c r="E220" s="251" t="s">
        <v>1</v>
      </c>
      <c r="F220" s="252" t="s">
        <v>322</v>
      </c>
      <c r="G220" s="250"/>
      <c r="H220" s="253">
        <v>597.78499999999997</v>
      </c>
      <c r="I220" s="254"/>
      <c r="J220" s="250"/>
      <c r="K220" s="250"/>
      <c r="L220" s="255"/>
      <c r="M220" s="256"/>
      <c r="N220" s="257"/>
      <c r="O220" s="257"/>
      <c r="P220" s="257"/>
      <c r="Q220" s="257"/>
      <c r="R220" s="257"/>
      <c r="S220" s="257"/>
      <c r="T220" s="258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9" t="s">
        <v>145</v>
      </c>
      <c r="AU220" s="259" t="s">
        <v>84</v>
      </c>
      <c r="AV220" s="14" t="s">
        <v>84</v>
      </c>
      <c r="AW220" s="14" t="s">
        <v>31</v>
      </c>
      <c r="AX220" s="14" t="s">
        <v>82</v>
      </c>
      <c r="AY220" s="259" t="s">
        <v>132</v>
      </c>
    </row>
    <row r="221" s="2" customFormat="1" ht="24.15" customHeight="1">
      <c r="A221" s="39"/>
      <c r="B221" s="40"/>
      <c r="C221" s="219" t="s">
        <v>330</v>
      </c>
      <c r="D221" s="219" t="s">
        <v>135</v>
      </c>
      <c r="E221" s="220" t="s">
        <v>324</v>
      </c>
      <c r="F221" s="221" t="s">
        <v>325</v>
      </c>
      <c r="G221" s="222" t="s">
        <v>177</v>
      </c>
      <c r="H221" s="223">
        <v>38.890000000000001</v>
      </c>
      <c r="I221" s="224"/>
      <c r="J221" s="225">
        <f>ROUND(I221*H221,2)</f>
        <v>0</v>
      </c>
      <c r="K221" s="221" t="s">
        <v>139</v>
      </c>
      <c r="L221" s="45"/>
      <c r="M221" s="226" t="s">
        <v>1</v>
      </c>
      <c r="N221" s="227" t="s">
        <v>39</v>
      </c>
      <c r="O221" s="92"/>
      <c r="P221" s="228">
        <f>O221*H221</f>
        <v>0</v>
      </c>
      <c r="Q221" s="228">
        <v>0</v>
      </c>
      <c r="R221" s="228">
        <f>Q221*H221</f>
        <v>0</v>
      </c>
      <c r="S221" s="228">
        <v>0</v>
      </c>
      <c r="T221" s="229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30" t="s">
        <v>227</v>
      </c>
      <c r="AT221" s="230" t="s">
        <v>135</v>
      </c>
      <c r="AU221" s="230" t="s">
        <v>84</v>
      </c>
      <c r="AY221" s="18" t="s">
        <v>132</v>
      </c>
      <c r="BE221" s="231">
        <f>IF(N221="základní",J221,0)</f>
        <v>0</v>
      </c>
      <c r="BF221" s="231">
        <f>IF(N221="snížená",J221,0)</f>
        <v>0</v>
      </c>
      <c r="BG221" s="231">
        <f>IF(N221="zákl. přenesená",J221,0)</f>
        <v>0</v>
      </c>
      <c r="BH221" s="231">
        <f>IF(N221="sníž. přenesená",J221,0)</f>
        <v>0</v>
      </c>
      <c r="BI221" s="231">
        <f>IF(N221="nulová",J221,0)</f>
        <v>0</v>
      </c>
      <c r="BJ221" s="18" t="s">
        <v>82</v>
      </c>
      <c r="BK221" s="231">
        <f>ROUND(I221*H221,2)</f>
        <v>0</v>
      </c>
      <c r="BL221" s="18" t="s">
        <v>227</v>
      </c>
      <c r="BM221" s="230" t="s">
        <v>778</v>
      </c>
    </row>
    <row r="222" s="2" customFormat="1">
      <c r="A222" s="39"/>
      <c r="B222" s="40"/>
      <c r="C222" s="41"/>
      <c r="D222" s="232" t="s">
        <v>142</v>
      </c>
      <c r="E222" s="41"/>
      <c r="F222" s="233" t="s">
        <v>327</v>
      </c>
      <c r="G222" s="41"/>
      <c r="H222" s="41"/>
      <c r="I222" s="234"/>
      <c r="J222" s="41"/>
      <c r="K222" s="41"/>
      <c r="L222" s="45"/>
      <c r="M222" s="235"/>
      <c r="N222" s="236"/>
      <c r="O222" s="92"/>
      <c r="P222" s="92"/>
      <c r="Q222" s="92"/>
      <c r="R222" s="92"/>
      <c r="S222" s="92"/>
      <c r="T222" s="93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T222" s="18" t="s">
        <v>142</v>
      </c>
      <c r="AU222" s="18" t="s">
        <v>84</v>
      </c>
    </row>
    <row r="223" s="2" customFormat="1">
      <c r="A223" s="39"/>
      <c r="B223" s="40"/>
      <c r="C223" s="41"/>
      <c r="D223" s="237" t="s">
        <v>143</v>
      </c>
      <c r="E223" s="41"/>
      <c r="F223" s="238" t="s">
        <v>328</v>
      </c>
      <c r="G223" s="41"/>
      <c r="H223" s="41"/>
      <c r="I223" s="234"/>
      <c r="J223" s="41"/>
      <c r="K223" s="41"/>
      <c r="L223" s="45"/>
      <c r="M223" s="235"/>
      <c r="N223" s="236"/>
      <c r="O223" s="92"/>
      <c r="P223" s="92"/>
      <c r="Q223" s="92"/>
      <c r="R223" s="92"/>
      <c r="S223" s="92"/>
      <c r="T223" s="93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T223" s="18" t="s">
        <v>143</v>
      </c>
      <c r="AU223" s="18" t="s">
        <v>84</v>
      </c>
    </row>
    <row r="224" s="14" customFormat="1">
      <c r="A224" s="14"/>
      <c r="B224" s="249"/>
      <c r="C224" s="250"/>
      <c r="D224" s="232" t="s">
        <v>145</v>
      </c>
      <c r="E224" s="251" t="s">
        <v>191</v>
      </c>
      <c r="F224" s="252" t="s">
        <v>779</v>
      </c>
      <c r="G224" s="250"/>
      <c r="H224" s="253">
        <v>38.890000000000001</v>
      </c>
      <c r="I224" s="254"/>
      <c r="J224" s="250"/>
      <c r="K224" s="250"/>
      <c r="L224" s="255"/>
      <c r="M224" s="256"/>
      <c r="N224" s="257"/>
      <c r="O224" s="257"/>
      <c r="P224" s="257"/>
      <c r="Q224" s="257"/>
      <c r="R224" s="257"/>
      <c r="S224" s="257"/>
      <c r="T224" s="258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9" t="s">
        <v>145</v>
      </c>
      <c r="AU224" s="259" t="s">
        <v>84</v>
      </c>
      <c r="AV224" s="14" t="s">
        <v>84</v>
      </c>
      <c r="AW224" s="14" t="s">
        <v>31</v>
      </c>
      <c r="AX224" s="14" t="s">
        <v>82</v>
      </c>
      <c r="AY224" s="259" t="s">
        <v>132</v>
      </c>
    </row>
    <row r="225" s="2" customFormat="1" ht="24.15" customHeight="1">
      <c r="A225" s="39"/>
      <c r="B225" s="40"/>
      <c r="C225" s="219" t="s">
        <v>338</v>
      </c>
      <c r="D225" s="219" t="s">
        <v>135</v>
      </c>
      <c r="E225" s="220" t="s">
        <v>331</v>
      </c>
      <c r="F225" s="221" t="s">
        <v>332</v>
      </c>
      <c r="G225" s="222" t="s">
        <v>333</v>
      </c>
      <c r="H225" s="223">
        <v>1607.105</v>
      </c>
      <c r="I225" s="224"/>
      <c r="J225" s="225">
        <f>ROUND(I225*H225,2)</f>
        <v>0</v>
      </c>
      <c r="K225" s="221" t="s">
        <v>139</v>
      </c>
      <c r="L225" s="45"/>
      <c r="M225" s="226" t="s">
        <v>1</v>
      </c>
      <c r="N225" s="227" t="s">
        <v>39</v>
      </c>
      <c r="O225" s="92"/>
      <c r="P225" s="228">
        <f>O225*H225</f>
        <v>0</v>
      </c>
      <c r="Q225" s="228">
        <v>0</v>
      </c>
      <c r="R225" s="228">
        <f>Q225*H225</f>
        <v>0</v>
      </c>
      <c r="S225" s="228">
        <v>0</v>
      </c>
      <c r="T225" s="229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30" t="s">
        <v>227</v>
      </c>
      <c r="AT225" s="230" t="s">
        <v>135</v>
      </c>
      <c r="AU225" s="230" t="s">
        <v>84</v>
      </c>
      <c r="AY225" s="18" t="s">
        <v>132</v>
      </c>
      <c r="BE225" s="231">
        <f>IF(N225="základní",J225,0)</f>
        <v>0</v>
      </c>
      <c r="BF225" s="231">
        <f>IF(N225="snížená",J225,0)</f>
        <v>0</v>
      </c>
      <c r="BG225" s="231">
        <f>IF(N225="zákl. přenesená",J225,0)</f>
        <v>0</v>
      </c>
      <c r="BH225" s="231">
        <f>IF(N225="sníž. přenesená",J225,0)</f>
        <v>0</v>
      </c>
      <c r="BI225" s="231">
        <f>IF(N225="nulová",J225,0)</f>
        <v>0</v>
      </c>
      <c r="BJ225" s="18" t="s">
        <v>82</v>
      </c>
      <c r="BK225" s="231">
        <f>ROUND(I225*H225,2)</f>
        <v>0</v>
      </c>
      <c r="BL225" s="18" t="s">
        <v>227</v>
      </c>
      <c r="BM225" s="230" t="s">
        <v>780</v>
      </c>
    </row>
    <row r="226" s="2" customFormat="1">
      <c r="A226" s="39"/>
      <c r="B226" s="40"/>
      <c r="C226" s="41"/>
      <c r="D226" s="232" t="s">
        <v>142</v>
      </c>
      <c r="E226" s="41"/>
      <c r="F226" s="233" t="s">
        <v>335</v>
      </c>
      <c r="G226" s="41"/>
      <c r="H226" s="41"/>
      <c r="I226" s="234"/>
      <c r="J226" s="41"/>
      <c r="K226" s="41"/>
      <c r="L226" s="45"/>
      <c r="M226" s="235"/>
      <c r="N226" s="236"/>
      <c r="O226" s="92"/>
      <c r="P226" s="92"/>
      <c r="Q226" s="92"/>
      <c r="R226" s="92"/>
      <c r="S226" s="92"/>
      <c r="T226" s="93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142</v>
      </c>
      <c r="AU226" s="18" t="s">
        <v>84</v>
      </c>
    </row>
    <row r="227" s="2" customFormat="1">
      <c r="A227" s="39"/>
      <c r="B227" s="40"/>
      <c r="C227" s="41"/>
      <c r="D227" s="237" t="s">
        <v>143</v>
      </c>
      <c r="E227" s="41"/>
      <c r="F227" s="238" t="s">
        <v>336</v>
      </c>
      <c r="G227" s="41"/>
      <c r="H227" s="41"/>
      <c r="I227" s="234"/>
      <c r="J227" s="41"/>
      <c r="K227" s="41"/>
      <c r="L227" s="45"/>
      <c r="M227" s="235"/>
      <c r="N227" s="236"/>
      <c r="O227" s="92"/>
      <c r="P227" s="92"/>
      <c r="Q227" s="92"/>
      <c r="R227" s="92"/>
      <c r="S227" s="92"/>
      <c r="T227" s="93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T227" s="18" t="s">
        <v>143</v>
      </c>
      <c r="AU227" s="18" t="s">
        <v>84</v>
      </c>
    </row>
    <row r="228" s="14" customFormat="1">
      <c r="A228" s="14"/>
      <c r="B228" s="249"/>
      <c r="C228" s="250"/>
      <c r="D228" s="232" t="s">
        <v>145</v>
      </c>
      <c r="E228" s="251" t="s">
        <v>1</v>
      </c>
      <c r="F228" s="252" t="s">
        <v>774</v>
      </c>
      <c r="G228" s="250"/>
      <c r="H228" s="253">
        <v>833.93899999999996</v>
      </c>
      <c r="I228" s="254"/>
      <c r="J228" s="250"/>
      <c r="K228" s="250"/>
      <c r="L228" s="255"/>
      <c r="M228" s="256"/>
      <c r="N228" s="257"/>
      <c r="O228" s="257"/>
      <c r="P228" s="257"/>
      <c r="Q228" s="257"/>
      <c r="R228" s="257"/>
      <c r="S228" s="257"/>
      <c r="T228" s="258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9" t="s">
        <v>145</v>
      </c>
      <c r="AU228" s="259" t="s">
        <v>84</v>
      </c>
      <c r="AV228" s="14" t="s">
        <v>84</v>
      </c>
      <c r="AW228" s="14" t="s">
        <v>31</v>
      </c>
      <c r="AX228" s="14" t="s">
        <v>74</v>
      </c>
      <c r="AY228" s="259" t="s">
        <v>132</v>
      </c>
    </row>
    <row r="229" s="14" customFormat="1">
      <c r="A229" s="14"/>
      <c r="B229" s="249"/>
      <c r="C229" s="250"/>
      <c r="D229" s="232" t="s">
        <v>145</v>
      </c>
      <c r="E229" s="251" t="s">
        <v>1</v>
      </c>
      <c r="F229" s="252" t="s">
        <v>306</v>
      </c>
      <c r="G229" s="250"/>
      <c r="H229" s="253">
        <v>111.417</v>
      </c>
      <c r="I229" s="254"/>
      <c r="J229" s="250"/>
      <c r="K229" s="250"/>
      <c r="L229" s="255"/>
      <c r="M229" s="256"/>
      <c r="N229" s="257"/>
      <c r="O229" s="257"/>
      <c r="P229" s="257"/>
      <c r="Q229" s="257"/>
      <c r="R229" s="257"/>
      <c r="S229" s="257"/>
      <c r="T229" s="258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9" t="s">
        <v>145</v>
      </c>
      <c r="AU229" s="259" t="s">
        <v>84</v>
      </c>
      <c r="AV229" s="14" t="s">
        <v>84</v>
      </c>
      <c r="AW229" s="14" t="s">
        <v>31</v>
      </c>
      <c r="AX229" s="14" t="s">
        <v>74</v>
      </c>
      <c r="AY229" s="259" t="s">
        <v>132</v>
      </c>
    </row>
    <row r="230" s="15" customFormat="1">
      <c r="A230" s="15"/>
      <c r="B230" s="264"/>
      <c r="C230" s="265"/>
      <c r="D230" s="232" t="s">
        <v>145</v>
      </c>
      <c r="E230" s="266" t="s">
        <v>1</v>
      </c>
      <c r="F230" s="267" t="s">
        <v>251</v>
      </c>
      <c r="G230" s="265"/>
      <c r="H230" s="268">
        <v>945.35599999999999</v>
      </c>
      <c r="I230" s="269"/>
      <c r="J230" s="265"/>
      <c r="K230" s="265"/>
      <c r="L230" s="270"/>
      <c r="M230" s="271"/>
      <c r="N230" s="272"/>
      <c r="O230" s="272"/>
      <c r="P230" s="272"/>
      <c r="Q230" s="272"/>
      <c r="R230" s="272"/>
      <c r="S230" s="272"/>
      <c r="T230" s="273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T230" s="274" t="s">
        <v>145</v>
      </c>
      <c r="AU230" s="274" t="s">
        <v>84</v>
      </c>
      <c r="AV230" s="15" t="s">
        <v>227</v>
      </c>
      <c r="AW230" s="15" t="s">
        <v>31</v>
      </c>
      <c r="AX230" s="15" t="s">
        <v>82</v>
      </c>
      <c r="AY230" s="274" t="s">
        <v>132</v>
      </c>
    </row>
    <row r="231" s="14" customFormat="1">
      <c r="A231" s="14"/>
      <c r="B231" s="249"/>
      <c r="C231" s="250"/>
      <c r="D231" s="232" t="s">
        <v>145</v>
      </c>
      <c r="E231" s="250"/>
      <c r="F231" s="252" t="s">
        <v>781</v>
      </c>
      <c r="G231" s="250"/>
      <c r="H231" s="253">
        <v>1607.105</v>
      </c>
      <c r="I231" s="254"/>
      <c r="J231" s="250"/>
      <c r="K231" s="250"/>
      <c r="L231" s="255"/>
      <c r="M231" s="256"/>
      <c r="N231" s="257"/>
      <c r="O231" s="257"/>
      <c r="P231" s="257"/>
      <c r="Q231" s="257"/>
      <c r="R231" s="257"/>
      <c r="S231" s="257"/>
      <c r="T231" s="258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9" t="s">
        <v>145</v>
      </c>
      <c r="AU231" s="259" t="s">
        <v>84</v>
      </c>
      <c r="AV231" s="14" t="s">
        <v>84</v>
      </c>
      <c r="AW231" s="14" t="s">
        <v>4</v>
      </c>
      <c r="AX231" s="14" t="s">
        <v>82</v>
      </c>
      <c r="AY231" s="259" t="s">
        <v>132</v>
      </c>
    </row>
    <row r="232" s="2" customFormat="1" ht="16.5" customHeight="1">
      <c r="A232" s="39"/>
      <c r="B232" s="40"/>
      <c r="C232" s="219" t="s">
        <v>346</v>
      </c>
      <c r="D232" s="219" t="s">
        <v>135</v>
      </c>
      <c r="E232" s="220" t="s">
        <v>339</v>
      </c>
      <c r="F232" s="221" t="s">
        <v>340</v>
      </c>
      <c r="G232" s="222" t="s">
        <v>177</v>
      </c>
      <c r="H232" s="223">
        <v>597.78499999999997</v>
      </c>
      <c r="I232" s="224"/>
      <c r="J232" s="225">
        <f>ROUND(I232*H232,2)</f>
        <v>0</v>
      </c>
      <c r="K232" s="221" t="s">
        <v>139</v>
      </c>
      <c r="L232" s="45"/>
      <c r="M232" s="226" t="s">
        <v>1</v>
      </c>
      <c r="N232" s="227" t="s">
        <v>39</v>
      </c>
      <c r="O232" s="92"/>
      <c r="P232" s="228">
        <f>O232*H232</f>
        <v>0</v>
      </c>
      <c r="Q232" s="228">
        <v>0</v>
      </c>
      <c r="R232" s="228">
        <f>Q232*H232</f>
        <v>0</v>
      </c>
      <c r="S232" s="228">
        <v>0</v>
      </c>
      <c r="T232" s="229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30" t="s">
        <v>227</v>
      </c>
      <c r="AT232" s="230" t="s">
        <v>135</v>
      </c>
      <c r="AU232" s="230" t="s">
        <v>84</v>
      </c>
      <c r="AY232" s="18" t="s">
        <v>132</v>
      </c>
      <c r="BE232" s="231">
        <f>IF(N232="základní",J232,0)</f>
        <v>0</v>
      </c>
      <c r="BF232" s="231">
        <f>IF(N232="snížená",J232,0)</f>
        <v>0</v>
      </c>
      <c r="BG232" s="231">
        <f>IF(N232="zákl. přenesená",J232,0)</f>
        <v>0</v>
      </c>
      <c r="BH232" s="231">
        <f>IF(N232="sníž. přenesená",J232,0)</f>
        <v>0</v>
      </c>
      <c r="BI232" s="231">
        <f>IF(N232="nulová",J232,0)</f>
        <v>0</v>
      </c>
      <c r="BJ232" s="18" t="s">
        <v>82</v>
      </c>
      <c r="BK232" s="231">
        <f>ROUND(I232*H232,2)</f>
        <v>0</v>
      </c>
      <c r="BL232" s="18" t="s">
        <v>227</v>
      </c>
      <c r="BM232" s="230" t="s">
        <v>782</v>
      </c>
    </row>
    <row r="233" s="2" customFormat="1">
      <c r="A233" s="39"/>
      <c r="B233" s="40"/>
      <c r="C233" s="41"/>
      <c r="D233" s="232" t="s">
        <v>142</v>
      </c>
      <c r="E233" s="41"/>
      <c r="F233" s="233" t="s">
        <v>342</v>
      </c>
      <c r="G233" s="41"/>
      <c r="H233" s="41"/>
      <c r="I233" s="234"/>
      <c r="J233" s="41"/>
      <c r="K233" s="41"/>
      <c r="L233" s="45"/>
      <c r="M233" s="235"/>
      <c r="N233" s="236"/>
      <c r="O233" s="92"/>
      <c r="P233" s="92"/>
      <c r="Q233" s="92"/>
      <c r="R233" s="92"/>
      <c r="S233" s="92"/>
      <c r="T233" s="93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T233" s="18" t="s">
        <v>142</v>
      </c>
      <c r="AU233" s="18" t="s">
        <v>84</v>
      </c>
    </row>
    <row r="234" s="2" customFormat="1">
      <c r="A234" s="39"/>
      <c r="B234" s="40"/>
      <c r="C234" s="41"/>
      <c r="D234" s="237" t="s">
        <v>143</v>
      </c>
      <c r="E234" s="41"/>
      <c r="F234" s="238" t="s">
        <v>343</v>
      </c>
      <c r="G234" s="41"/>
      <c r="H234" s="41"/>
      <c r="I234" s="234"/>
      <c r="J234" s="41"/>
      <c r="K234" s="41"/>
      <c r="L234" s="45"/>
      <c r="M234" s="235"/>
      <c r="N234" s="236"/>
      <c r="O234" s="92"/>
      <c r="P234" s="92"/>
      <c r="Q234" s="92"/>
      <c r="R234" s="92"/>
      <c r="S234" s="92"/>
      <c r="T234" s="93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143</v>
      </c>
      <c r="AU234" s="18" t="s">
        <v>84</v>
      </c>
    </row>
    <row r="235" s="13" customFormat="1">
      <c r="A235" s="13"/>
      <c r="B235" s="239"/>
      <c r="C235" s="240"/>
      <c r="D235" s="232" t="s">
        <v>145</v>
      </c>
      <c r="E235" s="241" t="s">
        <v>1</v>
      </c>
      <c r="F235" s="242" t="s">
        <v>344</v>
      </c>
      <c r="G235" s="240"/>
      <c r="H235" s="241" t="s">
        <v>1</v>
      </c>
      <c r="I235" s="243"/>
      <c r="J235" s="240"/>
      <c r="K235" s="240"/>
      <c r="L235" s="244"/>
      <c r="M235" s="245"/>
      <c r="N235" s="246"/>
      <c r="O235" s="246"/>
      <c r="P235" s="246"/>
      <c r="Q235" s="246"/>
      <c r="R235" s="246"/>
      <c r="S235" s="246"/>
      <c r="T235" s="247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8" t="s">
        <v>145</v>
      </c>
      <c r="AU235" s="248" t="s">
        <v>84</v>
      </c>
      <c r="AV235" s="13" t="s">
        <v>82</v>
      </c>
      <c r="AW235" s="13" t="s">
        <v>31</v>
      </c>
      <c r="AX235" s="13" t="s">
        <v>74</v>
      </c>
      <c r="AY235" s="248" t="s">
        <v>132</v>
      </c>
    </row>
    <row r="236" s="14" customFormat="1">
      <c r="A236" s="14"/>
      <c r="B236" s="249"/>
      <c r="C236" s="250"/>
      <c r="D236" s="232" t="s">
        <v>145</v>
      </c>
      <c r="E236" s="251" t="s">
        <v>1</v>
      </c>
      <c r="F236" s="252" t="s">
        <v>322</v>
      </c>
      <c r="G236" s="250"/>
      <c r="H236" s="253">
        <v>597.78499999999997</v>
      </c>
      <c r="I236" s="254"/>
      <c r="J236" s="250"/>
      <c r="K236" s="250"/>
      <c r="L236" s="255"/>
      <c r="M236" s="256"/>
      <c r="N236" s="257"/>
      <c r="O236" s="257"/>
      <c r="P236" s="257"/>
      <c r="Q236" s="257"/>
      <c r="R236" s="257"/>
      <c r="S236" s="257"/>
      <c r="T236" s="258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9" t="s">
        <v>145</v>
      </c>
      <c r="AU236" s="259" t="s">
        <v>84</v>
      </c>
      <c r="AV236" s="14" t="s">
        <v>84</v>
      </c>
      <c r="AW236" s="14" t="s">
        <v>31</v>
      </c>
      <c r="AX236" s="14" t="s">
        <v>82</v>
      </c>
      <c r="AY236" s="259" t="s">
        <v>132</v>
      </c>
    </row>
    <row r="237" s="2" customFormat="1" ht="24.15" customHeight="1">
      <c r="A237" s="39"/>
      <c r="B237" s="40"/>
      <c r="C237" s="219" t="s">
        <v>354</v>
      </c>
      <c r="D237" s="219" t="s">
        <v>135</v>
      </c>
      <c r="E237" s="220" t="s">
        <v>347</v>
      </c>
      <c r="F237" s="221" t="s">
        <v>348</v>
      </c>
      <c r="G237" s="222" t="s">
        <v>177</v>
      </c>
      <c r="H237" s="223">
        <v>270.30000000000001</v>
      </c>
      <c r="I237" s="224"/>
      <c r="J237" s="225">
        <f>ROUND(I237*H237,2)</f>
        <v>0</v>
      </c>
      <c r="K237" s="221" t="s">
        <v>139</v>
      </c>
      <c r="L237" s="45"/>
      <c r="M237" s="226" t="s">
        <v>1</v>
      </c>
      <c r="N237" s="227" t="s">
        <v>39</v>
      </c>
      <c r="O237" s="92"/>
      <c r="P237" s="228">
        <f>O237*H237</f>
        <v>0</v>
      </c>
      <c r="Q237" s="228">
        <v>0</v>
      </c>
      <c r="R237" s="228">
        <f>Q237*H237</f>
        <v>0</v>
      </c>
      <c r="S237" s="228">
        <v>0</v>
      </c>
      <c r="T237" s="229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30" t="s">
        <v>227</v>
      </c>
      <c r="AT237" s="230" t="s">
        <v>135</v>
      </c>
      <c r="AU237" s="230" t="s">
        <v>84</v>
      </c>
      <c r="AY237" s="18" t="s">
        <v>132</v>
      </c>
      <c r="BE237" s="231">
        <f>IF(N237="základní",J237,0)</f>
        <v>0</v>
      </c>
      <c r="BF237" s="231">
        <f>IF(N237="snížená",J237,0)</f>
        <v>0</v>
      </c>
      <c r="BG237" s="231">
        <f>IF(N237="zákl. přenesená",J237,0)</f>
        <v>0</v>
      </c>
      <c r="BH237" s="231">
        <f>IF(N237="sníž. přenesená",J237,0)</f>
        <v>0</v>
      </c>
      <c r="BI237" s="231">
        <f>IF(N237="nulová",J237,0)</f>
        <v>0</v>
      </c>
      <c r="BJ237" s="18" t="s">
        <v>82</v>
      </c>
      <c r="BK237" s="231">
        <f>ROUND(I237*H237,2)</f>
        <v>0</v>
      </c>
      <c r="BL237" s="18" t="s">
        <v>227</v>
      </c>
      <c r="BM237" s="230" t="s">
        <v>783</v>
      </c>
    </row>
    <row r="238" s="2" customFormat="1">
      <c r="A238" s="39"/>
      <c r="B238" s="40"/>
      <c r="C238" s="41"/>
      <c r="D238" s="232" t="s">
        <v>142</v>
      </c>
      <c r="E238" s="41"/>
      <c r="F238" s="233" t="s">
        <v>350</v>
      </c>
      <c r="G238" s="41"/>
      <c r="H238" s="41"/>
      <c r="I238" s="234"/>
      <c r="J238" s="41"/>
      <c r="K238" s="41"/>
      <c r="L238" s="45"/>
      <c r="M238" s="235"/>
      <c r="N238" s="236"/>
      <c r="O238" s="92"/>
      <c r="P238" s="92"/>
      <c r="Q238" s="92"/>
      <c r="R238" s="92"/>
      <c r="S238" s="92"/>
      <c r="T238" s="93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T238" s="18" t="s">
        <v>142</v>
      </c>
      <c r="AU238" s="18" t="s">
        <v>84</v>
      </c>
    </row>
    <row r="239" s="2" customFormat="1">
      <c r="A239" s="39"/>
      <c r="B239" s="40"/>
      <c r="C239" s="41"/>
      <c r="D239" s="237" t="s">
        <v>143</v>
      </c>
      <c r="E239" s="41"/>
      <c r="F239" s="238" t="s">
        <v>351</v>
      </c>
      <c r="G239" s="41"/>
      <c r="H239" s="41"/>
      <c r="I239" s="234"/>
      <c r="J239" s="41"/>
      <c r="K239" s="41"/>
      <c r="L239" s="45"/>
      <c r="M239" s="235"/>
      <c r="N239" s="236"/>
      <c r="O239" s="92"/>
      <c r="P239" s="92"/>
      <c r="Q239" s="92"/>
      <c r="R239" s="92"/>
      <c r="S239" s="92"/>
      <c r="T239" s="93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T239" s="18" t="s">
        <v>143</v>
      </c>
      <c r="AU239" s="18" t="s">
        <v>84</v>
      </c>
    </row>
    <row r="240" s="13" customFormat="1">
      <c r="A240" s="13"/>
      <c r="B240" s="239"/>
      <c r="C240" s="240"/>
      <c r="D240" s="232" t="s">
        <v>145</v>
      </c>
      <c r="E240" s="241" t="s">
        <v>1</v>
      </c>
      <c r="F240" s="242" t="s">
        <v>352</v>
      </c>
      <c r="G240" s="240"/>
      <c r="H240" s="241" t="s">
        <v>1</v>
      </c>
      <c r="I240" s="243"/>
      <c r="J240" s="240"/>
      <c r="K240" s="240"/>
      <c r="L240" s="244"/>
      <c r="M240" s="245"/>
      <c r="N240" s="246"/>
      <c r="O240" s="246"/>
      <c r="P240" s="246"/>
      <c r="Q240" s="246"/>
      <c r="R240" s="246"/>
      <c r="S240" s="246"/>
      <c r="T240" s="247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8" t="s">
        <v>145</v>
      </c>
      <c r="AU240" s="248" t="s">
        <v>84</v>
      </c>
      <c r="AV240" s="13" t="s">
        <v>82</v>
      </c>
      <c r="AW240" s="13" t="s">
        <v>31</v>
      </c>
      <c r="AX240" s="13" t="s">
        <v>74</v>
      </c>
      <c r="AY240" s="248" t="s">
        <v>132</v>
      </c>
    </row>
    <row r="241" s="14" customFormat="1">
      <c r="A241" s="14"/>
      <c r="B241" s="249"/>
      <c r="C241" s="250"/>
      <c r="D241" s="232" t="s">
        <v>145</v>
      </c>
      <c r="E241" s="251" t="s">
        <v>1</v>
      </c>
      <c r="F241" s="252" t="s">
        <v>784</v>
      </c>
      <c r="G241" s="250"/>
      <c r="H241" s="253">
        <v>85.542000000000002</v>
      </c>
      <c r="I241" s="254"/>
      <c r="J241" s="250"/>
      <c r="K241" s="250"/>
      <c r="L241" s="255"/>
      <c r="M241" s="256"/>
      <c r="N241" s="257"/>
      <c r="O241" s="257"/>
      <c r="P241" s="257"/>
      <c r="Q241" s="257"/>
      <c r="R241" s="257"/>
      <c r="S241" s="257"/>
      <c r="T241" s="258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9" t="s">
        <v>145</v>
      </c>
      <c r="AU241" s="259" t="s">
        <v>84</v>
      </c>
      <c r="AV241" s="14" t="s">
        <v>84</v>
      </c>
      <c r="AW241" s="14" t="s">
        <v>31</v>
      </c>
      <c r="AX241" s="14" t="s">
        <v>74</v>
      </c>
      <c r="AY241" s="259" t="s">
        <v>132</v>
      </c>
    </row>
    <row r="242" s="14" customFormat="1">
      <c r="A242" s="14"/>
      <c r="B242" s="249"/>
      <c r="C242" s="250"/>
      <c r="D242" s="232" t="s">
        <v>145</v>
      </c>
      <c r="E242" s="251" t="s">
        <v>1</v>
      </c>
      <c r="F242" s="252" t="s">
        <v>785</v>
      </c>
      <c r="G242" s="250"/>
      <c r="H242" s="253">
        <v>165.50999999999999</v>
      </c>
      <c r="I242" s="254"/>
      <c r="J242" s="250"/>
      <c r="K242" s="250"/>
      <c r="L242" s="255"/>
      <c r="M242" s="256"/>
      <c r="N242" s="257"/>
      <c r="O242" s="257"/>
      <c r="P242" s="257"/>
      <c r="Q242" s="257"/>
      <c r="R242" s="257"/>
      <c r="S242" s="257"/>
      <c r="T242" s="258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9" t="s">
        <v>145</v>
      </c>
      <c r="AU242" s="259" t="s">
        <v>84</v>
      </c>
      <c r="AV242" s="14" t="s">
        <v>84</v>
      </c>
      <c r="AW242" s="14" t="s">
        <v>31</v>
      </c>
      <c r="AX242" s="14" t="s">
        <v>74</v>
      </c>
      <c r="AY242" s="259" t="s">
        <v>132</v>
      </c>
    </row>
    <row r="243" s="16" customFormat="1">
      <c r="A243" s="16"/>
      <c r="B243" s="286"/>
      <c r="C243" s="287"/>
      <c r="D243" s="232" t="s">
        <v>145</v>
      </c>
      <c r="E243" s="288" t="s">
        <v>207</v>
      </c>
      <c r="F243" s="289" t="s">
        <v>786</v>
      </c>
      <c r="G243" s="287"/>
      <c r="H243" s="290">
        <v>251.05199999999999</v>
      </c>
      <c r="I243" s="291"/>
      <c r="J243" s="287"/>
      <c r="K243" s="287"/>
      <c r="L243" s="292"/>
      <c r="M243" s="293"/>
      <c r="N243" s="294"/>
      <c r="O243" s="294"/>
      <c r="P243" s="294"/>
      <c r="Q243" s="294"/>
      <c r="R243" s="294"/>
      <c r="S243" s="294"/>
      <c r="T243" s="295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T243" s="296" t="s">
        <v>145</v>
      </c>
      <c r="AU243" s="296" t="s">
        <v>84</v>
      </c>
      <c r="AV243" s="16" t="s">
        <v>153</v>
      </c>
      <c r="AW243" s="16" t="s">
        <v>31</v>
      </c>
      <c r="AX243" s="16" t="s">
        <v>74</v>
      </c>
      <c r="AY243" s="296" t="s">
        <v>132</v>
      </c>
    </row>
    <row r="244" s="13" customFormat="1">
      <c r="A244" s="13"/>
      <c r="B244" s="239"/>
      <c r="C244" s="240"/>
      <c r="D244" s="232" t="s">
        <v>145</v>
      </c>
      <c r="E244" s="241" t="s">
        <v>1</v>
      </c>
      <c r="F244" s="242" t="s">
        <v>767</v>
      </c>
      <c r="G244" s="240"/>
      <c r="H244" s="241" t="s">
        <v>1</v>
      </c>
      <c r="I244" s="243"/>
      <c r="J244" s="240"/>
      <c r="K244" s="240"/>
      <c r="L244" s="244"/>
      <c r="M244" s="245"/>
      <c r="N244" s="246"/>
      <c r="O244" s="246"/>
      <c r="P244" s="246"/>
      <c r="Q244" s="246"/>
      <c r="R244" s="246"/>
      <c r="S244" s="246"/>
      <c r="T244" s="247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8" t="s">
        <v>145</v>
      </c>
      <c r="AU244" s="248" t="s">
        <v>84</v>
      </c>
      <c r="AV244" s="13" t="s">
        <v>82</v>
      </c>
      <c r="AW244" s="13" t="s">
        <v>31</v>
      </c>
      <c r="AX244" s="13" t="s">
        <v>74</v>
      </c>
      <c r="AY244" s="248" t="s">
        <v>132</v>
      </c>
    </row>
    <row r="245" s="14" customFormat="1">
      <c r="A245" s="14"/>
      <c r="B245" s="249"/>
      <c r="C245" s="250"/>
      <c r="D245" s="232" t="s">
        <v>145</v>
      </c>
      <c r="E245" s="251" t="s">
        <v>1</v>
      </c>
      <c r="F245" s="252" t="s">
        <v>787</v>
      </c>
      <c r="G245" s="250"/>
      <c r="H245" s="253">
        <v>7.9080000000000004</v>
      </c>
      <c r="I245" s="254"/>
      <c r="J245" s="250"/>
      <c r="K245" s="250"/>
      <c r="L245" s="255"/>
      <c r="M245" s="256"/>
      <c r="N245" s="257"/>
      <c r="O245" s="257"/>
      <c r="P245" s="257"/>
      <c r="Q245" s="257"/>
      <c r="R245" s="257"/>
      <c r="S245" s="257"/>
      <c r="T245" s="258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9" t="s">
        <v>145</v>
      </c>
      <c r="AU245" s="259" t="s">
        <v>84</v>
      </c>
      <c r="AV245" s="14" t="s">
        <v>84</v>
      </c>
      <c r="AW245" s="14" t="s">
        <v>31</v>
      </c>
      <c r="AX245" s="14" t="s">
        <v>74</v>
      </c>
      <c r="AY245" s="259" t="s">
        <v>132</v>
      </c>
    </row>
    <row r="246" s="14" customFormat="1">
      <c r="A246" s="14"/>
      <c r="B246" s="249"/>
      <c r="C246" s="250"/>
      <c r="D246" s="232" t="s">
        <v>145</v>
      </c>
      <c r="E246" s="251" t="s">
        <v>1</v>
      </c>
      <c r="F246" s="252" t="s">
        <v>788</v>
      </c>
      <c r="G246" s="250"/>
      <c r="H246" s="253">
        <v>5.6699999999999999</v>
      </c>
      <c r="I246" s="254"/>
      <c r="J246" s="250"/>
      <c r="K246" s="250"/>
      <c r="L246" s="255"/>
      <c r="M246" s="256"/>
      <c r="N246" s="257"/>
      <c r="O246" s="257"/>
      <c r="P246" s="257"/>
      <c r="Q246" s="257"/>
      <c r="R246" s="257"/>
      <c r="S246" s="257"/>
      <c r="T246" s="258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9" t="s">
        <v>145</v>
      </c>
      <c r="AU246" s="259" t="s">
        <v>84</v>
      </c>
      <c r="AV246" s="14" t="s">
        <v>84</v>
      </c>
      <c r="AW246" s="14" t="s">
        <v>31</v>
      </c>
      <c r="AX246" s="14" t="s">
        <v>74</v>
      </c>
      <c r="AY246" s="259" t="s">
        <v>132</v>
      </c>
    </row>
    <row r="247" s="14" customFormat="1">
      <c r="A247" s="14"/>
      <c r="B247" s="249"/>
      <c r="C247" s="250"/>
      <c r="D247" s="232" t="s">
        <v>145</v>
      </c>
      <c r="E247" s="251" t="s">
        <v>1</v>
      </c>
      <c r="F247" s="252" t="s">
        <v>789</v>
      </c>
      <c r="G247" s="250"/>
      <c r="H247" s="253">
        <v>5.6699999999999999</v>
      </c>
      <c r="I247" s="254"/>
      <c r="J247" s="250"/>
      <c r="K247" s="250"/>
      <c r="L247" s="255"/>
      <c r="M247" s="256"/>
      <c r="N247" s="257"/>
      <c r="O247" s="257"/>
      <c r="P247" s="257"/>
      <c r="Q247" s="257"/>
      <c r="R247" s="257"/>
      <c r="S247" s="257"/>
      <c r="T247" s="258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9" t="s">
        <v>145</v>
      </c>
      <c r="AU247" s="259" t="s">
        <v>84</v>
      </c>
      <c r="AV247" s="14" t="s">
        <v>84</v>
      </c>
      <c r="AW247" s="14" t="s">
        <v>31</v>
      </c>
      <c r="AX247" s="14" t="s">
        <v>74</v>
      </c>
      <c r="AY247" s="259" t="s">
        <v>132</v>
      </c>
    </row>
    <row r="248" s="16" customFormat="1">
      <c r="A248" s="16"/>
      <c r="B248" s="286"/>
      <c r="C248" s="287"/>
      <c r="D248" s="232" t="s">
        <v>145</v>
      </c>
      <c r="E248" s="288" t="s">
        <v>735</v>
      </c>
      <c r="F248" s="289" t="s">
        <v>786</v>
      </c>
      <c r="G248" s="287"/>
      <c r="H248" s="290">
        <v>19.248000000000001</v>
      </c>
      <c r="I248" s="291"/>
      <c r="J248" s="287"/>
      <c r="K248" s="287"/>
      <c r="L248" s="292"/>
      <c r="M248" s="293"/>
      <c r="N248" s="294"/>
      <c r="O248" s="294"/>
      <c r="P248" s="294"/>
      <c r="Q248" s="294"/>
      <c r="R248" s="294"/>
      <c r="S248" s="294"/>
      <c r="T248" s="295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T248" s="296" t="s">
        <v>145</v>
      </c>
      <c r="AU248" s="296" t="s">
        <v>84</v>
      </c>
      <c r="AV248" s="16" t="s">
        <v>153</v>
      </c>
      <c r="AW248" s="16" t="s">
        <v>31</v>
      </c>
      <c r="AX248" s="16" t="s">
        <v>74</v>
      </c>
      <c r="AY248" s="296" t="s">
        <v>132</v>
      </c>
    </row>
    <row r="249" s="15" customFormat="1">
      <c r="A249" s="15"/>
      <c r="B249" s="264"/>
      <c r="C249" s="265"/>
      <c r="D249" s="232" t="s">
        <v>145</v>
      </c>
      <c r="E249" s="266" t="s">
        <v>1</v>
      </c>
      <c r="F249" s="267" t="s">
        <v>251</v>
      </c>
      <c r="G249" s="265"/>
      <c r="H249" s="268">
        <v>270.30000000000001</v>
      </c>
      <c r="I249" s="269"/>
      <c r="J249" s="265"/>
      <c r="K249" s="265"/>
      <c r="L249" s="270"/>
      <c r="M249" s="271"/>
      <c r="N249" s="272"/>
      <c r="O249" s="272"/>
      <c r="P249" s="272"/>
      <c r="Q249" s="272"/>
      <c r="R249" s="272"/>
      <c r="S249" s="272"/>
      <c r="T249" s="273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74" t="s">
        <v>145</v>
      </c>
      <c r="AU249" s="274" t="s">
        <v>84</v>
      </c>
      <c r="AV249" s="15" t="s">
        <v>227</v>
      </c>
      <c r="AW249" s="15" t="s">
        <v>31</v>
      </c>
      <c r="AX249" s="15" t="s">
        <v>82</v>
      </c>
      <c r="AY249" s="274" t="s">
        <v>132</v>
      </c>
    </row>
    <row r="250" s="2" customFormat="1" ht="16.5" customHeight="1">
      <c r="A250" s="39"/>
      <c r="B250" s="40"/>
      <c r="C250" s="275" t="s">
        <v>361</v>
      </c>
      <c r="D250" s="275" t="s">
        <v>374</v>
      </c>
      <c r="E250" s="276" t="s">
        <v>790</v>
      </c>
      <c r="F250" s="277" t="s">
        <v>791</v>
      </c>
      <c r="G250" s="278" t="s">
        <v>333</v>
      </c>
      <c r="H250" s="279">
        <v>32.722000000000001</v>
      </c>
      <c r="I250" s="280"/>
      <c r="J250" s="281">
        <f>ROUND(I250*H250,2)</f>
        <v>0</v>
      </c>
      <c r="K250" s="277" t="s">
        <v>139</v>
      </c>
      <c r="L250" s="282"/>
      <c r="M250" s="283" t="s">
        <v>1</v>
      </c>
      <c r="N250" s="284" t="s">
        <v>39</v>
      </c>
      <c r="O250" s="92"/>
      <c r="P250" s="228">
        <f>O250*H250</f>
        <v>0</v>
      </c>
      <c r="Q250" s="228">
        <v>1</v>
      </c>
      <c r="R250" s="228">
        <f>Q250*H250</f>
        <v>32.722000000000001</v>
      </c>
      <c r="S250" s="228">
        <v>0</v>
      </c>
      <c r="T250" s="229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30" t="s">
        <v>270</v>
      </c>
      <c r="AT250" s="230" t="s">
        <v>374</v>
      </c>
      <c r="AU250" s="230" t="s">
        <v>84</v>
      </c>
      <c r="AY250" s="18" t="s">
        <v>132</v>
      </c>
      <c r="BE250" s="231">
        <f>IF(N250="základní",J250,0)</f>
        <v>0</v>
      </c>
      <c r="BF250" s="231">
        <f>IF(N250="snížená",J250,0)</f>
        <v>0</v>
      </c>
      <c r="BG250" s="231">
        <f>IF(N250="zákl. přenesená",J250,0)</f>
        <v>0</v>
      </c>
      <c r="BH250" s="231">
        <f>IF(N250="sníž. přenesená",J250,0)</f>
        <v>0</v>
      </c>
      <c r="BI250" s="231">
        <f>IF(N250="nulová",J250,0)</f>
        <v>0</v>
      </c>
      <c r="BJ250" s="18" t="s">
        <v>82</v>
      </c>
      <c r="BK250" s="231">
        <f>ROUND(I250*H250,2)</f>
        <v>0</v>
      </c>
      <c r="BL250" s="18" t="s">
        <v>227</v>
      </c>
      <c r="BM250" s="230" t="s">
        <v>792</v>
      </c>
    </row>
    <row r="251" s="2" customFormat="1">
      <c r="A251" s="39"/>
      <c r="B251" s="40"/>
      <c r="C251" s="41"/>
      <c r="D251" s="232" t="s">
        <v>142</v>
      </c>
      <c r="E251" s="41"/>
      <c r="F251" s="233" t="s">
        <v>791</v>
      </c>
      <c r="G251" s="41"/>
      <c r="H251" s="41"/>
      <c r="I251" s="234"/>
      <c r="J251" s="41"/>
      <c r="K251" s="41"/>
      <c r="L251" s="45"/>
      <c r="M251" s="235"/>
      <c r="N251" s="236"/>
      <c r="O251" s="92"/>
      <c r="P251" s="92"/>
      <c r="Q251" s="92"/>
      <c r="R251" s="92"/>
      <c r="S251" s="92"/>
      <c r="T251" s="93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T251" s="18" t="s">
        <v>142</v>
      </c>
      <c r="AU251" s="18" t="s">
        <v>84</v>
      </c>
    </row>
    <row r="252" s="14" customFormat="1">
      <c r="A252" s="14"/>
      <c r="B252" s="249"/>
      <c r="C252" s="250"/>
      <c r="D252" s="232" t="s">
        <v>145</v>
      </c>
      <c r="E252" s="251" t="s">
        <v>1</v>
      </c>
      <c r="F252" s="252" t="s">
        <v>735</v>
      </c>
      <c r="G252" s="250"/>
      <c r="H252" s="253">
        <v>19.248000000000001</v>
      </c>
      <c r="I252" s="254"/>
      <c r="J252" s="250"/>
      <c r="K252" s="250"/>
      <c r="L252" s="255"/>
      <c r="M252" s="256"/>
      <c r="N252" s="257"/>
      <c r="O252" s="257"/>
      <c r="P252" s="257"/>
      <c r="Q252" s="257"/>
      <c r="R252" s="257"/>
      <c r="S252" s="257"/>
      <c r="T252" s="258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9" t="s">
        <v>145</v>
      </c>
      <c r="AU252" s="259" t="s">
        <v>84</v>
      </c>
      <c r="AV252" s="14" t="s">
        <v>84</v>
      </c>
      <c r="AW252" s="14" t="s">
        <v>31</v>
      </c>
      <c r="AX252" s="14" t="s">
        <v>82</v>
      </c>
      <c r="AY252" s="259" t="s">
        <v>132</v>
      </c>
    </row>
    <row r="253" s="14" customFormat="1">
      <c r="A253" s="14"/>
      <c r="B253" s="249"/>
      <c r="C253" s="250"/>
      <c r="D253" s="232" t="s">
        <v>145</v>
      </c>
      <c r="E253" s="250"/>
      <c r="F253" s="252" t="s">
        <v>793</v>
      </c>
      <c r="G253" s="250"/>
      <c r="H253" s="253">
        <v>32.722000000000001</v>
      </c>
      <c r="I253" s="254"/>
      <c r="J253" s="250"/>
      <c r="K253" s="250"/>
      <c r="L253" s="255"/>
      <c r="M253" s="256"/>
      <c r="N253" s="257"/>
      <c r="O253" s="257"/>
      <c r="P253" s="257"/>
      <c r="Q253" s="257"/>
      <c r="R253" s="257"/>
      <c r="S253" s="257"/>
      <c r="T253" s="258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9" t="s">
        <v>145</v>
      </c>
      <c r="AU253" s="259" t="s">
        <v>84</v>
      </c>
      <c r="AV253" s="14" t="s">
        <v>84</v>
      </c>
      <c r="AW253" s="14" t="s">
        <v>4</v>
      </c>
      <c r="AX253" s="14" t="s">
        <v>82</v>
      </c>
      <c r="AY253" s="259" t="s">
        <v>132</v>
      </c>
    </row>
    <row r="254" s="2" customFormat="1" ht="24.15" customHeight="1">
      <c r="A254" s="39"/>
      <c r="B254" s="40"/>
      <c r="C254" s="219" t="s">
        <v>7</v>
      </c>
      <c r="D254" s="219" t="s">
        <v>135</v>
      </c>
      <c r="E254" s="220" t="s">
        <v>355</v>
      </c>
      <c r="F254" s="221" t="s">
        <v>356</v>
      </c>
      <c r="G254" s="222" t="s">
        <v>160</v>
      </c>
      <c r="H254" s="223">
        <v>7409.6000000000004</v>
      </c>
      <c r="I254" s="224"/>
      <c r="J254" s="225">
        <f>ROUND(I254*H254,2)</f>
        <v>0</v>
      </c>
      <c r="K254" s="221" t="s">
        <v>139</v>
      </c>
      <c r="L254" s="45"/>
      <c r="M254" s="226" t="s">
        <v>1</v>
      </c>
      <c r="N254" s="227" t="s">
        <v>39</v>
      </c>
      <c r="O254" s="92"/>
      <c r="P254" s="228">
        <f>O254*H254</f>
        <v>0</v>
      </c>
      <c r="Q254" s="228">
        <v>0</v>
      </c>
      <c r="R254" s="228">
        <f>Q254*H254</f>
        <v>0</v>
      </c>
      <c r="S254" s="228">
        <v>0</v>
      </c>
      <c r="T254" s="229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30" t="s">
        <v>227</v>
      </c>
      <c r="AT254" s="230" t="s">
        <v>135</v>
      </c>
      <c r="AU254" s="230" t="s">
        <v>84</v>
      </c>
      <c r="AY254" s="18" t="s">
        <v>132</v>
      </c>
      <c r="BE254" s="231">
        <f>IF(N254="základní",J254,0)</f>
        <v>0</v>
      </c>
      <c r="BF254" s="231">
        <f>IF(N254="snížená",J254,0)</f>
        <v>0</v>
      </c>
      <c r="BG254" s="231">
        <f>IF(N254="zákl. přenesená",J254,0)</f>
        <v>0</v>
      </c>
      <c r="BH254" s="231">
        <f>IF(N254="sníž. přenesená",J254,0)</f>
        <v>0</v>
      </c>
      <c r="BI254" s="231">
        <f>IF(N254="nulová",J254,0)</f>
        <v>0</v>
      </c>
      <c r="BJ254" s="18" t="s">
        <v>82</v>
      </c>
      <c r="BK254" s="231">
        <f>ROUND(I254*H254,2)</f>
        <v>0</v>
      </c>
      <c r="BL254" s="18" t="s">
        <v>227</v>
      </c>
      <c r="BM254" s="230" t="s">
        <v>794</v>
      </c>
    </row>
    <row r="255" s="2" customFormat="1">
      <c r="A255" s="39"/>
      <c r="B255" s="40"/>
      <c r="C255" s="41"/>
      <c r="D255" s="232" t="s">
        <v>142</v>
      </c>
      <c r="E255" s="41"/>
      <c r="F255" s="233" t="s">
        <v>358</v>
      </c>
      <c r="G255" s="41"/>
      <c r="H255" s="41"/>
      <c r="I255" s="234"/>
      <c r="J255" s="41"/>
      <c r="K255" s="41"/>
      <c r="L255" s="45"/>
      <c r="M255" s="235"/>
      <c r="N255" s="236"/>
      <c r="O255" s="92"/>
      <c r="P255" s="92"/>
      <c r="Q255" s="92"/>
      <c r="R255" s="92"/>
      <c r="S255" s="92"/>
      <c r="T255" s="93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T255" s="18" t="s">
        <v>142</v>
      </c>
      <c r="AU255" s="18" t="s">
        <v>84</v>
      </c>
    </row>
    <row r="256" s="2" customFormat="1">
      <c r="A256" s="39"/>
      <c r="B256" s="40"/>
      <c r="C256" s="41"/>
      <c r="D256" s="237" t="s">
        <v>143</v>
      </c>
      <c r="E256" s="41"/>
      <c r="F256" s="238" t="s">
        <v>359</v>
      </c>
      <c r="G256" s="41"/>
      <c r="H256" s="41"/>
      <c r="I256" s="234"/>
      <c r="J256" s="41"/>
      <c r="K256" s="41"/>
      <c r="L256" s="45"/>
      <c r="M256" s="235"/>
      <c r="N256" s="236"/>
      <c r="O256" s="92"/>
      <c r="P256" s="92"/>
      <c r="Q256" s="92"/>
      <c r="R256" s="92"/>
      <c r="S256" s="92"/>
      <c r="T256" s="93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T256" s="18" t="s">
        <v>143</v>
      </c>
      <c r="AU256" s="18" t="s">
        <v>84</v>
      </c>
    </row>
    <row r="257" s="14" customFormat="1">
      <c r="A257" s="14"/>
      <c r="B257" s="249"/>
      <c r="C257" s="250"/>
      <c r="D257" s="232" t="s">
        <v>145</v>
      </c>
      <c r="E257" s="251" t="s">
        <v>1</v>
      </c>
      <c r="F257" s="252" t="s">
        <v>795</v>
      </c>
      <c r="G257" s="250"/>
      <c r="H257" s="253">
        <v>7409.6000000000004</v>
      </c>
      <c r="I257" s="254"/>
      <c r="J257" s="250"/>
      <c r="K257" s="250"/>
      <c r="L257" s="255"/>
      <c r="M257" s="256"/>
      <c r="N257" s="257"/>
      <c r="O257" s="257"/>
      <c r="P257" s="257"/>
      <c r="Q257" s="257"/>
      <c r="R257" s="257"/>
      <c r="S257" s="257"/>
      <c r="T257" s="258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9" t="s">
        <v>145</v>
      </c>
      <c r="AU257" s="259" t="s">
        <v>84</v>
      </c>
      <c r="AV257" s="14" t="s">
        <v>84</v>
      </c>
      <c r="AW257" s="14" t="s">
        <v>31</v>
      </c>
      <c r="AX257" s="14" t="s">
        <v>82</v>
      </c>
      <c r="AY257" s="259" t="s">
        <v>132</v>
      </c>
    </row>
    <row r="258" s="2" customFormat="1" ht="33" customHeight="1">
      <c r="A258" s="39"/>
      <c r="B258" s="40"/>
      <c r="C258" s="219" t="s">
        <v>373</v>
      </c>
      <c r="D258" s="219" t="s">
        <v>135</v>
      </c>
      <c r="E258" s="220" t="s">
        <v>362</v>
      </c>
      <c r="F258" s="221" t="s">
        <v>363</v>
      </c>
      <c r="G258" s="222" t="s">
        <v>160</v>
      </c>
      <c r="H258" s="223">
        <v>1539.2170000000001</v>
      </c>
      <c r="I258" s="224"/>
      <c r="J258" s="225">
        <f>ROUND(I258*H258,2)</f>
        <v>0</v>
      </c>
      <c r="K258" s="221" t="s">
        <v>139</v>
      </c>
      <c r="L258" s="45"/>
      <c r="M258" s="226" t="s">
        <v>1</v>
      </c>
      <c r="N258" s="227" t="s">
        <v>39</v>
      </c>
      <c r="O258" s="92"/>
      <c r="P258" s="228">
        <f>O258*H258</f>
        <v>0</v>
      </c>
      <c r="Q258" s="228">
        <v>0</v>
      </c>
      <c r="R258" s="228">
        <f>Q258*H258</f>
        <v>0</v>
      </c>
      <c r="S258" s="228">
        <v>0</v>
      </c>
      <c r="T258" s="229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30" t="s">
        <v>227</v>
      </c>
      <c r="AT258" s="230" t="s">
        <v>135</v>
      </c>
      <c r="AU258" s="230" t="s">
        <v>84</v>
      </c>
      <c r="AY258" s="18" t="s">
        <v>132</v>
      </c>
      <c r="BE258" s="231">
        <f>IF(N258="základní",J258,0)</f>
        <v>0</v>
      </c>
      <c r="BF258" s="231">
        <f>IF(N258="snížená",J258,0)</f>
        <v>0</v>
      </c>
      <c r="BG258" s="231">
        <f>IF(N258="zákl. přenesená",J258,0)</f>
        <v>0</v>
      </c>
      <c r="BH258" s="231">
        <f>IF(N258="sníž. přenesená",J258,0)</f>
        <v>0</v>
      </c>
      <c r="BI258" s="231">
        <f>IF(N258="nulová",J258,0)</f>
        <v>0</v>
      </c>
      <c r="BJ258" s="18" t="s">
        <v>82</v>
      </c>
      <c r="BK258" s="231">
        <f>ROUND(I258*H258,2)</f>
        <v>0</v>
      </c>
      <c r="BL258" s="18" t="s">
        <v>227</v>
      </c>
      <c r="BM258" s="230" t="s">
        <v>796</v>
      </c>
    </row>
    <row r="259" s="2" customFormat="1">
      <c r="A259" s="39"/>
      <c r="B259" s="40"/>
      <c r="C259" s="41"/>
      <c r="D259" s="232" t="s">
        <v>142</v>
      </c>
      <c r="E259" s="41"/>
      <c r="F259" s="233" t="s">
        <v>365</v>
      </c>
      <c r="G259" s="41"/>
      <c r="H259" s="41"/>
      <c r="I259" s="234"/>
      <c r="J259" s="41"/>
      <c r="K259" s="41"/>
      <c r="L259" s="45"/>
      <c r="M259" s="235"/>
      <c r="N259" s="236"/>
      <c r="O259" s="92"/>
      <c r="P259" s="92"/>
      <c r="Q259" s="92"/>
      <c r="R259" s="92"/>
      <c r="S259" s="92"/>
      <c r="T259" s="93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T259" s="18" t="s">
        <v>142</v>
      </c>
      <c r="AU259" s="18" t="s">
        <v>84</v>
      </c>
    </row>
    <row r="260" s="2" customFormat="1">
      <c r="A260" s="39"/>
      <c r="B260" s="40"/>
      <c r="C260" s="41"/>
      <c r="D260" s="237" t="s">
        <v>143</v>
      </c>
      <c r="E260" s="41"/>
      <c r="F260" s="238" t="s">
        <v>366</v>
      </c>
      <c r="G260" s="41"/>
      <c r="H260" s="41"/>
      <c r="I260" s="234"/>
      <c r="J260" s="41"/>
      <c r="K260" s="41"/>
      <c r="L260" s="45"/>
      <c r="M260" s="235"/>
      <c r="N260" s="236"/>
      <c r="O260" s="92"/>
      <c r="P260" s="92"/>
      <c r="Q260" s="92"/>
      <c r="R260" s="92"/>
      <c r="S260" s="92"/>
      <c r="T260" s="93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T260" s="18" t="s">
        <v>143</v>
      </c>
      <c r="AU260" s="18" t="s">
        <v>84</v>
      </c>
    </row>
    <row r="261" s="13" customFormat="1">
      <c r="A261" s="13"/>
      <c r="B261" s="239"/>
      <c r="C261" s="240"/>
      <c r="D261" s="232" t="s">
        <v>145</v>
      </c>
      <c r="E261" s="241" t="s">
        <v>1</v>
      </c>
      <c r="F261" s="242" t="s">
        <v>352</v>
      </c>
      <c r="G261" s="240"/>
      <c r="H261" s="241" t="s">
        <v>1</v>
      </c>
      <c r="I261" s="243"/>
      <c r="J261" s="240"/>
      <c r="K261" s="240"/>
      <c r="L261" s="244"/>
      <c r="M261" s="245"/>
      <c r="N261" s="246"/>
      <c r="O261" s="246"/>
      <c r="P261" s="246"/>
      <c r="Q261" s="246"/>
      <c r="R261" s="246"/>
      <c r="S261" s="246"/>
      <c r="T261" s="247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8" t="s">
        <v>145</v>
      </c>
      <c r="AU261" s="248" t="s">
        <v>84</v>
      </c>
      <c r="AV261" s="13" t="s">
        <v>82</v>
      </c>
      <c r="AW261" s="13" t="s">
        <v>31</v>
      </c>
      <c r="AX261" s="13" t="s">
        <v>74</v>
      </c>
      <c r="AY261" s="248" t="s">
        <v>132</v>
      </c>
    </row>
    <row r="262" s="13" customFormat="1">
      <c r="A262" s="13"/>
      <c r="B262" s="239"/>
      <c r="C262" s="240"/>
      <c r="D262" s="232" t="s">
        <v>145</v>
      </c>
      <c r="E262" s="241" t="s">
        <v>1</v>
      </c>
      <c r="F262" s="242" t="s">
        <v>797</v>
      </c>
      <c r="G262" s="240"/>
      <c r="H262" s="241" t="s">
        <v>1</v>
      </c>
      <c r="I262" s="243"/>
      <c r="J262" s="240"/>
      <c r="K262" s="240"/>
      <c r="L262" s="244"/>
      <c r="M262" s="245"/>
      <c r="N262" s="246"/>
      <c r="O262" s="246"/>
      <c r="P262" s="246"/>
      <c r="Q262" s="246"/>
      <c r="R262" s="246"/>
      <c r="S262" s="246"/>
      <c r="T262" s="247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8" t="s">
        <v>145</v>
      </c>
      <c r="AU262" s="248" t="s">
        <v>84</v>
      </c>
      <c r="AV262" s="13" t="s">
        <v>82</v>
      </c>
      <c r="AW262" s="13" t="s">
        <v>31</v>
      </c>
      <c r="AX262" s="13" t="s">
        <v>74</v>
      </c>
      <c r="AY262" s="248" t="s">
        <v>132</v>
      </c>
    </row>
    <row r="263" s="14" customFormat="1">
      <c r="A263" s="14"/>
      <c r="B263" s="249"/>
      <c r="C263" s="250"/>
      <c r="D263" s="232" t="s">
        <v>145</v>
      </c>
      <c r="E263" s="251" t="s">
        <v>1</v>
      </c>
      <c r="F263" s="252" t="s">
        <v>798</v>
      </c>
      <c r="G263" s="250"/>
      <c r="H263" s="253">
        <v>873.92499999999995</v>
      </c>
      <c r="I263" s="254"/>
      <c r="J263" s="250"/>
      <c r="K263" s="250"/>
      <c r="L263" s="255"/>
      <c r="M263" s="256"/>
      <c r="N263" s="257"/>
      <c r="O263" s="257"/>
      <c r="P263" s="257"/>
      <c r="Q263" s="257"/>
      <c r="R263" s="257"/>
      <c r="S263" s="257"/>
      <c r="T263" s="258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59" t="s">
        <v>145</v>
      </c>
      <c r="AU263" s="259" t="s">
        <v>84</v>
      </c>
      <c r="AV263" s="14" t="s">
        <v>84</v>
      </c>
      <c r="AW263" s="14" t="s">
        <v>31</v>
      </c>
      <c r="AX263" s="14" t="s">
        <v>74</v>
      </c>
      <c r="AY263" s="259" t="s">
        <v>132</v>
      </c>
    </row>
    <row r="264" s="14" customFormat="1">
      <c r="A264" s="14"/>
      <c r="B264" s="249"/>
      <c r="C264" s="250"/>
      <c r="D264" s="232" t="s">
        <v>145</v>
      </c>
      <c r="E264" s="251" t="s">
        <v>1</v>
      </c>
      <c r="F264" s="252" t="s">
        <v>799</v>
      </c>
      <c r="G264" s="250"/>
      <c r="H264" s="253">
        <v>63.932000000000002</v>
      </c>
      <c r="I264" s="254"/>
      <c r="J264" s="250"/>
      <c r="K264" s="250"/>
      <c r="L264" s="255"/>
      <c r="M264" s="256"/>
      <c r="N264" s="257"/>
      <c r="O264" s="257"/>
      <c r="P264" s="257"/>
      <c r="Q264" s="257"/>
      <c r="R264" s="257"/>
      <c r="S264" s="257"/>
      <c r="T264" s="258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59" t="s">
        <v>145</v>
      </c>
      <c r="AU264" s="259" t="s">
        <v>84</v>
      </c>
      <c r="AV264" s="14" t="s">
        <v>84</v>
      </c>
      <c r="AW264" s="14" t="s">
        <v>31</v>
      </c>
      <c r="AX264" s="14" t="s">
        <v>74</v>
      </c>
      <c r="AY264" s="259" t="s">
        <v>132</v>
      </c>
    </row>
    <row r="265" s="14" customFormat="1">
      <c r="A265" s="14"/>
      <c r="B265" s="249"/>
      <c r="C265" s="250"/>
      <c r="D265" s="232" t="s">
        <v>145</v>
      </c>
      <c r="E265" s="251" t="s">
        <v>1</v>
      </c>
      <c r="F265" s="252" t="s">
        <v>800</v>
      </c>
      <c r="G265" s="250"/>
      <c r="H265" s="253">
        <v>49.659999999999997</v>
      </c>
      <c r="I265" s="254"/>
      <c r="J265" s="250"/>
      <c r="K265" s="250"/>
      <c r="L265" s="255"/>
      <c r="M265" s="256"/>
      <c r="N265" s="257"/>
      <c r="O265" s="257"/>
      <c r="P265" s="257"/>
      <c r="Q265" s="257"/>
      <c r="R265" s="257"/>
      <c r="S265" s="257"/>
      <c r="T265" s="258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9" t="s">
        <v>145</v>
      </c>
      <c r="AU265" s="259" t="s">
        <v>84</v>
      </c>
      <c r="AV265" s="14" t="s">
        <v>84</v>
      </c>
      <c r="AW265" s="14" t="s">
        <v>31</v>
      </c>
      <c r="AX265" s="14" t="s">
        <v>74</v>
      </c>
      <c r="AY265" s="259" t="s">
        <v>132</v>
      </c>
    </row>
    <row r="266" s="13" customFormat="1">
      <c r="A266" s="13"/>
      <c r="B266" s="239"/>
      <c r="C266" s="240"/>
      <c r="D266" s="232" t="s">
        <v>145</v>
      </c>
      <c r="E266" s="241" t="s">
        <v>1</v>
      </c>
      <c r="F266" s="242" t="s">
        <v>801</v>
      </c>
      <c r="G266" s="240"/>
      <c r="H266" s="241" t="s">
        <v>1</v>
      </c>
      <c r="I266" s="243"/>
      <c r="J266" s="240"/>
      <c r="K266" s="240"/>
      <c r="L266" s="244"/>
      <c r="M266" s="245"/>
      <c r="N266" s="246"/>
      <c r="O266" s="246"/>
      <c r="P266" s="246"/>
      <c r="Q266" s="246"/>
      <c r="R266" s="246"/>
      <c r="S266" s="246"/>
      <c r="T266" s="247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8" t="s">
        <v>145</v>
      </c>
      <c r="AU266" s="248" t="s">
        <v>84</v>
      </c>
      <c r="AV266" s="13" t="s">
        <v>82</v>
      </c>
      <c r="AW266" s="13" t="s">
        <v>31</v>
      </c>
      <c r="AX266" s="13" t="s">
        <v>74</v>
      </c>
      <c r="AY266" s="248" t="s">
        <v>132</v>
      </c>
    </row>
    <row r="267" s="14" customFormat="1">
      <c r="A267" s="14"/>
      <c r="B267" s="249"/>
      <c r="C267" s="250"/>
      <c r="D267" s="232" t="s">
        <v>145</v>
      </c>
      <c r="E267" s="251" t="s">
        <v>1</v>
      </c>
      <c r="F267" s="252" t="s">
        <v>802</v>
      </c>
      <c r="G267" s="250"/>
      <c r="H267" s="253">
        <v>551.70000000000005</v>
      </c>
      <c r="I267" s="254"/>
      <c r="J267" s="250"/>
      <c r="K267" s="250"/>
      <c r="L267" s="255"/>
      <c r="M267" s="256"/>
      <c r="N267" s="257"/>
      <c r="O267" s="257"/>
      <c r="P267" s="257"/>
      <c r="Q267" s="257"/>
      <c r="R267" s="257"/>
      <c r="S267" s="257"/>
      <c r="T267" s="258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59" t="s">
        <v>145</v>
      </c>
      <c r="AU267" s="259" t="s">
        <v>84</v>
      </c>
      <c r="AV267" s="14" t="s">
        <v>84</v>
      </c>
      <c r="AW267" s="14" t="s">
        <v>31</v>
      </c>
      <c r="AX267" s="14" t="s">
        <v>74</v>
      </c>
      <c r="AY267" s="259" t="s">
        <v>132</v>
      </c>
    </row>
    <row r="268" s="15" customFormat="1">
      <c r="A268" s="15"/>
      <c r="B268" s="264"/>
      <c r="C268" s="265"/>
      <c r="D268" s="232" t="s">
        <v>145</v>
      </c>
      <c r="E268" s="266" t="s">
        <v>201</v>
      </c>
      <c r="F268" s="267" t="s">
        <v>251</v>
      </c>
      <c r="G268" s="265"/>
      <c r="H268" s="268">
        <v>1539.2170000000001</v>
      </c>
      <c r="I268" s="269"/>
      <c r="J268" s="265"/>
      <c r="K268" s="265"/>
      <c r="L268" s="270"/>
      <c r="M268" s="271"/>
      <c r="N268" s="272"/>
      <c r="O268" s="272"/>
      <c r="P268" s="272"/>
      <c r="Q268" s="272"/>
      <c r="R268" s="272"/>
      <c r="S268" s="272"/>
      <c r="T268" s="273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T268" s="274" t="s">
        <v>145</v>
      </c>
      <c r="AU268" s="274" t="s">
        <v>84</v>
      </c>
      <c r="AV268" s="15" t="s">
        <v>227</v>
      </c>
      <c r="AW268" s="15" t="s">
        <v>31</v>
      </c>
      <c r="AX268" s="15" t="s">
        <v>82</v>
      </c>
      <c r="AY268" s="274" t="s">
        <v>132</v>
      </c>
    </row>
    <row r="269" s="2" customFormat="1" ht="24.15" customHeight="1">
      <c r="A269" s="39"/>
      <c r="B269" s="40"/>
      <c r="C269" s="219" t="s">
        <v>380</v>
      </c>
      <c r="D269" s="219" t="s">
        <v>135</v>
      </c>
      <c r="E269" s="220" t="s">
        <v>368</v>
      </c>
      <c r="F269" s="221" t="s">
        <v>369</v>
      </c>
      <c r="G269" s="222" t="s">
        <v>160</v>
      </c>
      <c r="H269" s="223">
        <v>1539.2170000000001</v>
      </c>
      <c r="I269" s="224"/>
      <c r="J269" s="225">
        <f>ROUND(I269*H269,2)</f>
        <v>0</v>
      </c>
      <c r="K269" s="221" t="s">
        <v>139</v>
      </c>
      <c r="L269" s="45"/>
      <c r="M269" s="226" t="s">
        <v>1</v>
      </c>
      <c r="N269" s="227" t="s">
        <v>39</v>
      </c>
      <c r="O269" s="92"/>
      <c r="P269" s="228">
        <f>O269*H269</f>
        <v>0</v>
      </c>
      <c r="Q269" s="228">
        <v>0</v>
      </c>
      <c r="R269" s="228">
        <f>Q269*H269</f>
        <v>0</v>
      </c>
      <c r="S269" s="228">
        <v>0</v>
      </c>
      <c r="T269" s="229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30" t="s">
        <v>227</v>
      </c>
      <c r="AT269" s="230" t="s">
        <v>135</v>
      </c>
      <c r="AU269" s="230" t="s">
        <v>84</v>
      </c>
      <c r="AY269" s="18" t="s">
        <v>132</v>
      </c>
      <c r="BE269" s="231">
        <f>IF(N269="základní",J269,0)</f>
        <v>0</v>
      </c>
      <c r="BF269" s="231">
        <f>IF(N269="snížená",J269,0)</f>
        <v>0</v>
      </c>
      <c r="BG269" s="231">
        <f>IF(N269="zákl. přenesená",J269,0)</f>
        <v>0</v>
      </c>
      <c r="BH269" s="231">
        <f>IF(N269="sníž. přenesená",J269,0)</f>
        <v>0</v>
      </c>
      <c r="BI269" s="231">
        <f>IF(N269="nulová",J269,0)</f>
        <v>0</v>
      </c>
      <c r="BJ269" s="18" t="s">
        <v>82</v>
      </c>
      <c r="BK269" s="231">
        <f>ROUND(I269*H269,2)</f>
        <v>0</v>
      </c>
      <c r="BL269" s="18" t="s">
        <v>227</v>
      </c>
      <c r="BM269" s="230" t="s">
        <v>803</v>
      </c>
    </row>
    <row r="270" s="2" customFormat="1">
      <c r="A270" s="39"/>
      <c r="B270" s="40"/>
      <c r="C270" s="41"/>
      <c r="D270" s="232" t="s">
        <v>142</v>
      </c>
      <c r="E270" s="41"/>
      <c r="F270" s="233" t="s">
        <v>371</v>
      </c>
      <c r="G270" s="41"/>
      <c r="H270" s="41"/>
      <c r="I270" s="234"/>
      <c r="J270" s="41"/>
      <c r="K270" s="41"/>
      <c r="L270" s="45"/>
      <c r="M270" s="235"/>
      <c r="N270" s="236"/>
      <c r="O270" s="92"/>
      <c r="P270" s="92"/>
      <c r="Q270" s="92"/>
      <c r="R270" s="92"/>
      <c r="S270" s="92"/>
      <c r="T270" s="93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T270" s="18" t="s">
        <v>142</v>
      </c>
      <c r="AU270" s="18" t="s">
        <v>84</v>
      </c>
    </row>
    <row r="271" s="2" customFormat="1">
      <c r="A271" s="39"/>
      <c r="B271" s="40"/>
      <c r="C271" s="41"/>
      <c r="D271" s="237" t="s">
        <v>143</v>
      </c>
      <c r="E271" s="41"/>
      <c r="F271" s="238" t="s">
        <v>372</v>
      </c>
      <c r="G271" s="41"/>
      <c r="H271" s="41"/>
      <c r="I271" s="234"/>
      <c r="J271" s="41"/>
      <c r="K271" s="41"/>
      <c r="L271" s="45"/>
      <c r="M271" s="235"/>
      <c r="N271" s="236"/>
      <c r="O271" s="92"/>
      <c r="P271" s="92"/>
      <c r="Q271" s="92"/>
      <c r="R271" s="92"/>
      <c r="S271" s="92"/>
      <c r="T271" s="93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T271" s="18" t="s">
        <v>143</v>
      </c>
      <c r="AU271" s="18" t="s">
        <v>84</v>
      </c>
    </row>
    <row r="272" s="14" customFormat="1">
      <c r="A272" s="14"/>
      <c r="B272" s="249"/>
      <c r="C272" s="250"/>
      <c r="D272" s="232" t="s">
        <v>145</v>
      </c>
      <c r="E272" s="251" t="s">
        <v>1</v>
      </c>
      <c r="F272" s="252" t="s">
        <v>201</v>
      </c>
      <c r="G272" s="250"/>
      <c r="H272" s="253">
        <v>1539.2170000000001</v>
      </c>
      <c r="I272" s="254"/>
      <c r="J272" s="250"/>
      <c r="K272" s="250"/>
      <c r="L272" s="255"/>
      <c r="M272" s="256"/>
      <c r="N272" s="257"/>
      <c r="O272" s="257"/>
      <c r="P272" s="257"/>
      <c r="Q272" s="257"/>
      <c r="R272" s="257"/>
      <c r="S272" s="257"/>
      <c r="T272" s="258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9" t="s">
        <v>145</v>
      </c>
      <c r="AU272" s="259" t="s">
        <v>84</v>
      </c>
      <c r="AV272" s="14" t="s">
        <v>84</v>
      </c>
      <c r="AW272" s="14" t="s">
        <v>31</v>
      </c>
      <c r="AX272" s="14" t="s">
        <v>82</v>
      </c>
      <c r="AY272" s="259" t="s">
        <v>132</v>
      </c>
    </row>
    <row r="273" s="2" customFormat="1" ht="16.5" customHeight="1">
      <c r="A273" s="39"/>
      <c r="B273" s="40"/>
      <c r="C273" s="275" t="s">
        <v>387</v>
      </c>
      <c r="D273" s="275" t="s">
        <v>374</v>
      </c>
      <c r="E273" s="276" t="s">
        <v>375</v>
      </c>
      <c r="F273" s="277" t="s">
        <v>376</v>
      </c>
      <c r="G273" s="278" t="s">
        <v>377</v>
      </c>
      <c r="H273" s="279">
        <v>38.479999999999997</v>
      </c>
      <c r="I273" s="280"/>
      <c r="J273" s="281">
        <f>ROUND(I273*H273,2)</f>
        <v>0</v>
      </c>
      <c r="K273" s="277" t="s">
        <v>139</v>
      </c>
      <c r="L273" s="282"/>
      <c r="M273" s="283" t="s">
        <v>1</v>
      </c>
      <c r="N273" s="284" t="s">
        <v>39</v>
      </c>
      <c r="O273" s="92"/>
      <c r="P273" s="228">
        <f>O273*H273</f>
        <v>0</v>
      </c>
      <c r="Q273" s="228">
        <v>0.001</v>
      </c>
      <c r="R273" s="228">
        <f>Q273*H273</f>
        <v>0.03848</v>
      </c>
      <c r="S273" s="228">
        <v>0</v>
      </c>
      <c r="T273" s="229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30" t="s">
        <v>270</v>
      </c>
      <c r="AT273" s="230" t="s">
        <v>374</v>
      </c>
      <c r="AU273" s="230" t="s">
        <v>84</v>
      </c>
      <c r="AY273" s="18" t="s">
        <v>132</v>
      </c>
      <c r="BE273" s="231">
        <f>IF(N273="základní",J273,0)</f>
        <v>0</v>
      </c>
      <c r="BF273" s="231">
        <f>IF(N273="snížená",J273,0)</f>
        <v>0</v>
      </c>
      <c r="BG273" s="231">
        <f>IF(N273="zákl. přenesená",J273,0)</f>
        <v>0</v>
      </c>
      <c r="BH273" s="231">
        <f>IF(N273="sníž. přenesená",J273,0)</f>
        <v>0</v>
      </c>
      <c r="BI273" s="231">
        <f>IF(N273="nulová",J273,0)</f>
        <v>0</v>
      </c>
      <c r="BJ273" s="18" t="s">
        <v>82</v>
      </c>
      <c r="BK273" s="231">
        <f>ROUND(I273*H273,2)</f>
        <v>0</v>
      </c>
      <c r="BL273" s="18" t="s">
        <v>227</v>
      </c>
      <c r="BM273" s="230" t="s">
        <v>804</v>
      </c>
    </row>
    <row r="274" s="2" customFormat="1">
      <c r="A274" s="39"/>
      <c r="B274" s="40"/>
      <c r="C274" s="41"/>
      <c r="D274" s="232" t="s">
        <v>142</v>
      </c>
      <c r="E274" s="41"/>
      <c r="F274" s="233" t="s">
        <v>376</v>
      </c>
      <c r="G274" s="41"/>
      <c r="H274" s="41"/>
      <c r="I274" s="234"/>
      <c r="J274" s="41"/>
      <c r="K274" s="41"/>
      <c r="L274" s="45"/>
      <c r="M274" s="235"/>
      <c r="N274" s="236"/>
      <c r="O274" s="92"/>
      <c r="P274" s="92"/>
      <c r="Q274" s="92"/>
      <c r="R274" s="92"/>
      <c r="S274" s="92"/>
      <c r="T274" s="93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T274" s="18" t="s">
        <v>142</v>
      </c>
      <c r="AU274" s="18" t="s">
        <v>84</v>
      </c>
    </row>
    <row r="275" s="14" customFormat="1">
      <c r="A275" s="14"/>
      <c r="B275" s="249"/>
      <c r="C275" s="250"/>
      <c r="D275" s="232" t="s">
        <v>145</v>
      </c>
      <c r="E275" s="251" t="s">
        <v>1</v>
      </c>
      <c r="F275" s="252" t="s">
        <v>201</v>
      </c>
      <c r="G275" s="250"/>
      <c r="H275" s="253">
        <v>1539.2170000000001</v>
      </c>
      <c r="I275" s="254"/>
      <c r="J275" s="250"/>
      <c r="K275" s="250"/>
      <c r="L275" s="255"/>
      <c r="M275" s="256"/>
      <c r="N275" s="257"/>
      <c r="O275" s="257"/>
      <c r="P275" s="257"/>
      <c r="Q275" s="257"/>
      <c r="R275" s="257"/>
      <c r="S275" s="257"/>
      <c r="T275" s="258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9" t="s">
        <v>145</v>
      </c>
      <c r="AU275" s="259" t="s">
        <v>84</v>
      </c>
      <c r="AV275" s="14" t="s">
        <v>84</v>
      </c>
      <c r="AW275" s="14" t="s">
        <v>31</v>
      </c>
      <c r="AX275" s="14" t="s">
        <v>82</v>
      </c>
      <c r="AY275" s="259" t="s">
        <v>132</v>
      </c>
    </row>
    <row r="276" s="14" customFormat="1">
      <c r="A276" s="14"/>
      <c r="B276" s="249"/>
      <c r="C276" s="250"/>
      <c r="D276" s="232" t="s">
        <v>145</v>
      </c>
      <c r="E276" s="250"/>
      <c r="F276" s="252" t="s">
        <v>805</v>
      </c>
      <c r="G276" s="250"/>
      <c r="H276" s="253">
        <v>38.479999999999997</v>
      </c>
      <c r="I276" s="254"/>
      <c r="J276" s="250"/>
      <c r="K276" s="250"/>
      <c r="L276" s="255"/>
      <c r="M276" s="256"/>
      <c r="N276" s="257"/>
      <c r="O276" s="257"/>
      <c r="P276" s="257"/>
      <c r="Q276" s="257"/>
      <c r="R276" s="257"/>
      <c r="S276" s="257"/>
      <c r="T276" s="258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9" t="s">
        <v>145</v>
      </c>
      <c r="AU276" s="259" t="s">
        <v>84</v>
      </c>
      <c r="AV276" s="14" t="s">
        <v>84</v>
      </c>
      <c r="AW276" s="14" t="s">
        <v>4</v>
      </c>
      <c r="AX276" s="14" t="s">
        <v>82</v>
      </c>
      <c r="AY276" s="259" t="s">
        <v>132</v>
      </c>
    </row>
    <row r="277" s="2" customFormat="1" ht="24.15" customHeight="1">
      <c r="A277" s="39"/>
      <c r="B277" s="40"/>
      <c r="C277" s="219" t="s">
        <v>394</v>
      </c>
      <c r="D277" s="219" t="s">
        <v>135</v>
      </c>
      <c r="E277" s="220" t="s">
        <v>381</v>
      </c>
      <c r="F277" s="221" t="s">
        <v>382</v>
      </c>
      <c r="G277" s="222" t="s">
        <v>160</v>
      </c>
      <c r="H277" s="223">
        <v>1539.2170000000001</v>
      </c>
      <c r="I277" s="224"/>
      <c r="J277" s="225">
        <f>ROUND(I277*H277,2)</f>
        <v>0</v>
      </c>
      <c r="K277" s="221" t="s">
        <v>139</v>
      </c>
      <c r="L277" s="45"/>
      <c r="M277" s="226" t="s">
        <v>1</v>
      </c>
      <c r="N277" s="227" t="s">
        <v>39</v>
      </c>
      <c r="O277" s="92"/>
      <c r="P277" s="228">
        <f>O277*H277</f>
        <v>0</v>
      </c>
      <c r="Q277" s="228">
        <v>0</v>
      </c>
      <c r="R277" s="228">
        <f>Q277*H277</f>
        <v>0</v>
      </c>
      <c r="S277" s="228">
        <v>0</v>
      </c>
      <c r="T277" s="229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30" t="s">
        <v>227</v>
      </c>
      <c r="AT277" s="230" t="s">
        <v>135</v>
      </c>
      <c r="AU277" s="230" t="s">
        <v>84</v>
      </c>
      <c r="AY277" s="18" t="s">
        <v>132</v>
      </c>
      <c r="BE277" s="231">
        <f>IF(N277="základní",J277,0)</f>
        <v>0</v>
      </c>
      <c r="BF277" s="231">
        <f>IF(N277="snížená",J277,0)</f>
        <v>0</v>
      </c>
      <c r="BG277" s="231">
        <f>IF(N277="zákl. přenesená",J277,0)</f>
        <v>0</v>
      </c>
      <c r="BH277" s="231">
        <f>IF(N277="sníž. přenesená",J277,0)</f>
        <v>0</v>
      </c>
      <c r="BI277" s="231">
        <f>IF(N277="nulová",J277,0)</f>
        <v>0</v>
      </c>
      <c r="BJ277" s="18" t="s">
        <v>82</v>
      </c>
      <c r="BK277" s="231">
        <f>ROUND(I277*H277,2)</f>
        <v>0</v>
      </c>
      <c r="BL277" s="18" t="s">
        <v>227</v>
      </c>
      <c r="BM277" s="230" t="s">
        <v>806</v>
      </c>
    </row>
    <row r="278" s="2" customFormat="1">
      <c r="A278" s="39"/>
      <c r="B278" s="40"/>
      <c r="C278" s="41"/>
      <c r="D278" s="232" t="s">
        <v>142</v>
      </c>
      <c r="E278" s="41"/>
      <c r="F278" s="233" t="s">
        <v>384</v>
      </c>
      <c r="G278" s="41"/>
      <c r="H278" s="41"/>
      <c r="I278" s="234"/>
      <c r="J278" s="41"/>
      <c r="K278" s="41"/>
      <c r="L278" s="45"/>
      <c r="M278" s="235"/>
      <c r="N278" s="236"/>
      <c r="O278" s="92"/>
      <c r="P278" s="92"/>
      <c r="Q278" s="92"/>
      <c r="R278" s="92"/>
      <c r="S278" s="92"/>
      <c r="T278" s="93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T278" s="18" t="s">
        <v>142</v>
      </c>
      <c r="AU278" s="18" t="s">
        <v>84</v>
      </c>
    </row>
    <row r="279" s="2" customFormat="1">
      <c r="A279" s="39"/>
      <c r="B279" s="40"/>
      <c r="C279" s="41"/>
      <c r="D279" s="237" t="s">
        <v>143</v>
      </c>
      <c r="E279" s="41"/>
      <c r="F279" s="238" t="s">
        <v>385</v>
      </c>
      <c r="G279" s="41"/>
      <c r="H279" s="41"/>
      <c r="I279" s="234"/>
      <c r="J279" s="41"/>
      <c r="K279" s="41"/>
      <c r="L279" s="45"/>
      <c r="M279" s="235"/>
      <c r="N279" s="236"/>
      <c r="O279" s="92"/>
      <c r="P279" s="92"/>
      <c r="Q279" s="92"/>
      <c r="R279" s="92"/>
      <c r="S279" s="92"/>
      <c r="T279" s="93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T279" s="18" t="s">
        <v>143</v>
      </c>
      <c r="AU279" s="18" t="s">
        <v>84</v>
      </c>
    </row>
    <row r="280" s="14" customFormat="1">
      <c r="A280" s="14"/>
      <c r="B280" s="249"/>
      <c r="C280" s="250"/>
      <c r="D280" s="232" t="s">
        <v>145</v>
      </c>
      <c r="E280" s="251" t="s">
        <v>1</v>
      </c>
      <c r="F280" s="252" t="s">
        <v>201</v>
      </c>
      <c r="G280" s="250"/>
      <c r="H280" s="253">
        <v>1539.2170000000001</v>
      </c>
      <c r="I280" s="254"/>
      <c r="J280" s="250"/>
      <c r="K280" s="250"/>
      <c r="L280" s="255"/>
      <c r="M280" s="256"/>
      <c r="N280" s="257"/>
      <c r="O280" s="257"/>
      <c r="P280" s="257"/>
      <c r="Q280" s="257"/>
      <c r="R280" s="257"/>
      <c r="S280" s="257"/>
      <c r="T280" s="258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9" t="s">
        <v>145</v>
      </c>
      <c r="AU280" s="259" t="s">
        <v>84</v>
      </c>
      <c r="AV280" s="14" t="s">
        <v>84</v>
      </c>
      <c r="AW280" s="14" t="s">
        <v>31</v>
      </c>
      <c r="AX280" s="14" t="s">
        <v>82</v>
      </c>
      <c r="AY280" s="259" t="s">
        <v>132</v>
      </c>
    </row>
    <row r="281" s="12" customFormat="1" ht="22.8" customHeight="1">
      <c r="A281" s="12"/>
      <c r="B281" s="203"/>
      <c r="C281" s="204"/>
      <c r="D281" s="205" t="s">
        <v>73</v>
      </c>
      <c r="E281" s="217" t="s">
        <v>84</v>
      </c>
      <c r="F281" s="217" t="s">
        <v>386</v>
      </c>
      <c r="G281" s="204"/>
      <c r="H281" s="204"/>
      <c r="I281" s="207"/>
      <c r="J281" s="218">
        <f>BK281</f>
        <v>0</v>
      </c>
      <c r="K281" s="204"/>
      <c r="L281" s="209"/>
      <c r="M281" s="210"/>
      <c r="N281" s="211"/>
      <c r="O281" s="211"/>
      <c r="P281" s="212">
        <f>SUM(P282:P312)</f>
        <v>0</v>
      </c>
      <c r="Q281" s="211"/>
      <c r="R281" s="212">
        <f>SUM(R282:R312)</f>
        <v>42.875356710000005</v>
      </c>
      <c r="S281" s="211"/>
      <c r="T281" s="213">
        <f>SUM(T282:T312)</f>
        <v>0</v>
      </c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R281" s="214" t="s">
        <v>82</v>
      </c>
      <c r="AT281" s="215" t="s">
        <v>73</v>
      </c>
      <c r="AU281" s="215" t="s">
        <v>82</v>
      </c>
      <c r="AY281" s="214" t="s">
        <v>132</v>
      </c>
      <c r="BK281" s="216">
        <f>SUM(BK282:BK312)</f>
        <v>0</v>
      </c>
    </row>
    <row r="282" s="2" customFormat="1" ht="24.15" customHeight="1">
      <c r="A282" s="39"/>
      <c r="B282" s="40"/>
      <c r="C282" s="219" t="s">
        <v>398</v>
      </c>
      <c r="D282" s="219" t="s">
        <v>135</v>
      </c>
      <c r="E282" s="220" t="s">
        <v>388</v>
      </c>
      <c r="F282" s="221" t="s">
        <v>389</v>
      </c>
      <c r="G282" s="222" t="s">
        <v>160</v>
      </c>
      <c r="H282" s="223">
        <v>173.31999999999999</v>
      </c>
      <c r="I282" s="224"/>
      <c r="J282" s="225">
        <f>ROUND(I282*H282,2)</f>
        <v>0</v>
      </c>
      <c r="K282" s="221" t="s">
        <v>139</v>
      </c>
      <c r="L282" s="45"/>
      <c r="M282" s="226" t="s">
        <v>1</v>
      </c>
      <c r="N282" s="227" t="s">
        <v>39</v>
      </c>
      <c r="O282" s="92"/>
      <c r="P282" s="228">
        <f>O282*H282</f>
        <v>0</v>
      </c>
      <c r="Q282" s="228">
        <v>0.00017000000000000001</v>
      </c>
      <c r="R282" s="228">
        <f>Q282*H282</f>
        <v>0.029464400000000002</v>
      </c>
      <c r="S282" s="228">
        <v>0</v>
      </c>
      <c r="T282" s="229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30" t="s">
        <v>227</v>
      </c>
      <c r="AT282" s="230" t="s">
        <v>135</v>
      </c>
      <c r="AU282" s="230" t="s">
        <v>84</v>
      </c>
      <c r="AY282" s="18" t="s">
        <v>132</v>
      </c>
      <c r="BE282" s="231">
        <f>IF(N282="základní",J282,0)</f>
        <v>0</v>
      </c>
      <c r="BF282" s="231">
        <f>IF(N282="snížená",J282,0)</f>
        <v>0</v>
      </c>
      <c r="BG282" s="231">
        <f>IF(N282="zákl. přenesená",J282,0)</f>
        <v>0</v>
      </c>
      <c r="BH282" s="231">
        <f>IF(N282="sníž. přenesená",J282,0)</f>
        <v>0</v>
      </c>
      <c r="BI282" s="231">
        <f>IF(N282="nulová",J282,0)</f>
        <v>0</v>
      </c>
      <c r="BJ282" s="18" t="s">
        <v>82</v>
      </c>
      <c r="BK282" s="231">
        <f>ROUND(I282*H282,2)</f>
        <v>0</v>
      </c>
      <c r="BL282" s="18" t="s">
        <v>227</v>
      </c>
      <c r="BM282" s="230" t="s">
        <v>807</v>
      </c>
    </row>
    <row r="283" s="2" customFormat="1">
      <c r="A283" s="39"/>
      <c r="B283" s="40"/>
      <c r="C283" s="41"/>
      <c r="D283" s="232" t="s">
        <v>142</v>
      </c>
      <c r="E283" s="41"/>
      <c r="F283" s="233" t="s">
        <v>391</v>
      </c>
      <c r="G283" s="41"/>
      <c r="H283" s="41"/>
      <c r="I283" s="234"/>
      <c r="J283" s="41"/>
      <c r="K283" s="41"/>
      <c r="L283" s="45"/>
      <c r="M283" s="235"/>
      <c r="N283" s="236"/>
      <c r="O283" s="92"/>
      <c r="P283" s="92"/>
      <c r="Q283" s="92"/>
      <c r="R283" s="92"/>
      <c r="S283" s="92"/>
      <c r="T283" s="93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T283" s="18" t="s">
        <v>142</v>
      </c>
      <c r="AU283" s="18" t="s">
        <v>84</v>
      </c>
    </row>
    <row r="284" s="2" customFormat="1">
      <c r="A284" s="39"/>
      <c r="B284" s="40"/>
      <c r="C284" s="41"/>
      <c r="D284" s="237" t="s">
        <v>143</v>
      </c>
      <c r="E284" s="41"/>
      <c r="F284" s="238" t="s">
        <v>392</v>
      </c>
      <c r="G284" s="41"/>
      <c r="H284" s="41"/>
      <c r="I284" s="234"/>
      <c r="J284" s="41"/>
      <c r="K284" s="41"/>
      <c r="L284" s="45"/>
      <c r="M284" s="235"/>
      <c r="N284" s="236"/>
      <c r="O284" s="92"/>
      <c r="P284" s="92"/>
      <c r="Q284" s="92"/>
      <c r="R284" s="92"/>
      <c r="S284" s="92"/>
      <c r="T284" s="93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143</v>
      </c>
      <c r="AU284" s="18" t="s">
        <v>84</v>
      </c>
    </row>
    <row r="285" s="14" customFormat="1">
      <c r="A285" s="14"/>
      <c r="B285" s="249"/>
      <c r="C285" s="250"/>
      <c r="D285" s="232" t="s">
        <v>145</v>
      </c>
      <c r="E285" s="251" t="s">
        <v>1</v>
      </c>
      <c r="F285" s="252" t="s">
        <v>393</v>
      </c>
      <c r="G285" s="250"/>
      <c r="H285" s="253">
        <v>173.31999999999999</v>
      </c>
      <c r="I285" s="254"/>
      <c r="J285" s="250"/>
      <c r="K285" s="250"/>
      <c r="L285" s="255"/>
      <c r="M285" s="256"/>
      <c r="N285" s="257"/>
      <c r="O285" s="257"/>
      <c r="P285" s="257"/>
      <c r="Q285" s="257"/>
      <c r="R285" s="257"/>
      <c r="S285" s="257"/>
      <c r="T285" s="258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9" t="s">
        <v>145</v>
      </c>
      <c r="AU285" s="259" t="s">
        <v>84</v>
      </c>
      <c r="AV285" s="14" t="s">
        <v>84</v>
      </c>
      <c r="AW285" s="14" t="s">
        <v>31</v>
      </c>
      <c r="AX285" s="14" t="s">
        <v>82</v>
      </c>
      <c r="AY285" s="259" t="s">
        <v>132</v>
      </c>
    </row>
    <row r="286" s="2" customFormat="1" ht="24.15" customHeight="1">
      <c r="A286" s="39"/>
      <c r="B286" s="40"/>
      <c r="C286" s="275" t="s">
        <v>405</v>
      </c>
      <c r="D286" s="275" t="s">
        <v>374</v>
      </c>
      <c r="E286" s="276" t="s">
        <v>395</v>
      </c>
      <c r="F286" s="277" t="s">
        <v>396</v>
      </c>
      <c r="G286" s="278" t="s">
        <v>160</v>
      </c>
      <c r="H286" s="279">
        <v>173.31999999999999</v>
      </c>
      <c r="I286" s="280"/>
      <c r="J286" s="281">
        <f>ROUND(I286*H286,2)</f>
        <v>0</v>
      </c>
      <c r="K286" s="277" t="s">
        <v>139</v>
      </c>
      <c r="L286" s="282"/>
      <c r="M286" s="283" t="s">
        <v>1</v>
      </c>
      <c r="N286" s="284" t="s">
        <v>39</v>
      </c>
      <c r="O286" s="92"/>
      <c r="P286" s="228">
        <f>O286*H286</f>
        <v>0</v>
      </c>
      <c r="Q286" s="228">
        <v>0.00029999999999999997</v>
      </c>
      <c r="R286" s="228">
        <f>Q286*H286</f>
        <v>0.051995999999999994</v>
      </c>
      <c r="S286" s="228">
        <v>0</v>
      </c>
      <c r="T286" s="229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30" t="s">
        <v>270</v>
      </c>
      <c r="AT286" s="230" t="s">
        <v>374</v>
      </c>
      <c r="AU286" s="230" t="s">
        <v>84</v>
      </c>
      <c r="AY286" s="18" t="s">
        <v>132</v>
      </c>
      <c r="BE286" s="231">
        <f>IF(N286="základní",J286,0)</f>
        <v>0</v>
      </c>
      <c r="BF286" s="231">
        <f>IF(N286="snížená",J286,0)</f>
        <v>0</v>
      </c>
      <c r="BG286" s="231">
        <f>IF(N286="zákl. přenesená",J286,0)</f>
        <v>0</v>
      </c>
      <c r="BH286" s="231">
        <f>IF(N286="sníž. přenesená",J286,0)</f>
        <v>0</v>
      </c>
      <c r="BI286" s="231">
        <f>IF(N286="nulová",J286,0)</f>
        <v>0</v>
      </c>
      <c r="BJ286" s="18" t="s">
        <v>82</v>
      </c>
      <c r="BK286" s="231">
        <f>ROUND(I286*H286,2)</f>
        <v>0</v>
      </c>
      <c r="BL286" s="18" t="s">
        <v>227</v>
      </c>
      <c r="BM286" s="230" t="s">
        <v>808</v>
      </c>
    </row>
    <row r="287" s="2" customFormat="1">
      <c r="A287" s="39"/>
      <c r="B287" s="40"/>
      <c r="C287" s="41"/>
      <c r="D287" s="232" t="s">
        <v>142</v>
      </c>
      <c r="E287" s="41"/>
      <c r="F287" s="233" t="s">
        <v>396</v>
      </c>
      <c r="G287" s="41"/>
      <c r="H287" s="41"/>
      <c r="I287" s="234"/>
      <c r="J287" s="41"/>
      <c r="K287" s="41"/>
      <c r="L287" s="45"/>
      <c r="M287" s="235"/>
      <c r="N287" s="236"/>
      <c r="O287" s="92"/>
      <c r="P287" s="92"/>
      <c r="Q287" s="92"/>
      <c r="R287" s="92"/>
      <c r="S287" s="92"/>
      <c r="T287" s="93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142</v>
      </c>
      <c r="AU287" s="18" t="s">
        <v>84</v>
      </c>
    </row>
    <row r="288" s="14" customFormat="1">
      <c r="A288" s="14"/>
      <c r="B288" s="249"/>
      <c r="C288" s="250"/>
      <c r="D288" s="232" t="s">
        <v>145</v>
      </c>
      <c r="E288" s="251" t="s">
        <v>1</v>
      </c>
      <c r="F288" s="252" t="s">
        <v>393</v>
      </c>
      <c r="G288" s="250"/>
      <c r="H288" s="253">
        <v>173.31999999999999</v>
      </c>
      <c r="I288" s="254"/>
      <c r="J288" s="250"/>
      <c r="K288" s="250"/>
      <c r="L288" s="255"/>
      <c r="M288" s="256"/>
      <c r="N288" s="257"/>
      <c r="O288" s="257"/>
      <c r="P288" s="257"/>
      <c r="Q288" s="257"/>
      <c r="R288" s="257"/>
      <c r="S288" s="257"/>
      <c r="T288" s="258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9" t="s">
        <v>145</v>
      </c>
      <c r="AU288" s="259" t="s">
        <v>84</v>
      </c>
      <c r="AV288" s="14" t="s">
        <v>84</v>
      </c>
      <c r="AW288" s="14" t="s">
        <v>31</v>
      </c>
      <c r="AX288" s="14" t="s">
        <v>82</v>
      </c>
      <c r="AY288" s="259" t="s">
        <v>132</v>
      </c>
    </row>
    <row r="289" s="2" customFormat="1" ht="37.8" customHeight="1">
      <c r="A289" s="39"/>
      <c r="B289" s="40"/>
      <c r="C289" s="219" t="s">
        <v>411</v>
      </c>
      <c r="D289" s="219" t="s">
        <v>135</v>
      </c>
      <c r="E289" s="220" t="s">
        <v>399</v>
      </c>
      <c r="F289" s="221" t="s">
        <v>400</v>
      </c>
      <c r="G289" s="222" t="s">
        <v>171</v>
      </c>
      <c r="H289" s="223">
        <v>123.8</v>
      </c>
      <c r="I289" s="224"/>
      <c r="J289" s="225">
        <f>ROUND(I289*H289,2)</f>
        <v>0</v>
      </c>
      <c r="K289" s="221" t="s">
        <v>139</v>
      </c>
      <c r="L289" s="45"/>
      <c r="M289" s="226" t="s">
        <v>1</v>
      </c>
      <c r="N289" s="227" t="s">
        <v>39</v>
      </c>
      <c r="O289" s="92"/>
      <c r="P289" s="228">
        <f>O289*H289</f>
        <v>0</v>
      </c>
      <c r="Q289" s="228">
        <v>0.27378000000000002</v>
      </c>
      <c r="R289" s="228">
        <f>Q289*H289</f>
        <v>33.893964000000004</v>
      </c>
      <c r="S289" s="228">
        <v>0</v>
      </c>
      <c r="T289" s="229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30" t="s">
        <v>227</v>
      </c>
      <c r="AT289" s="230" t="s">
        <v>135</v>
      </c>
      <c r="AU289" s="230" t="s">
        <v>84</v>
      </c>
      <c r="AY289" s="18" t="s">
        <v>132</v>
      </c>
      <c r="BE289" s="231">
        <f>IF(N289="základní",J289,0)</f>
        <v>0</v>
      </c>
      <c r="BF289" s="231">
        <f>IF(N289="snížená",J289,0)</f>
        <v>0</v>
      </c>
      <c r="BG289" s="231">
        <f>IF(N289="zákl. přenesená",J289,0)</f>
        <v>0</v>
      </c>
      <c r="BH289" s="231">
        <f>IF(N289="sníž. přenesená",J289,0)</f>
        <v>0</v>
      </c>
      <c r="BI289" s="231">
        <f>IF(N289="nulová",J289,0)</f>
        <v>0</v>
      </c>
      <c r="BJ289" s="18" t="s">
        <v>82</v>
      </c>
      <c r="BK289" s="231">
        <f>ROUND(I289*H289,2)</f>
        <v>0</v>
      </c>
      <c r="BL289" s="18" t="s">
        <v>227</v>
      </c>
      <c r="BM289" s="230" t="s">
        <v>809</v>
      </c>
    </row>
    <row r="290" s="2" customFormat="1">
      <c r="A290" s="39"/>
      <c r="B290" s="40"/>
      <c r="C290" s="41"/>
      <c r="D290" s="232" t="s">
        <v>142</v>
      </c>
      <c r="E290" s="41"/>
      <c r="F290" s="233" t="s">
        <v>402</v>
      </c>
      <c r="G290" s="41"/>
      <c r="H290" s="41"/>
      <c r="I290" s="234"/>
      <c r="J290" s="41"/>
      <c r="K290" s="41"/>
      <c r="L290" s="45"/>
      <c r="M290" s="235"/>
      <c r="N290" s="236"/>
      <c r="O290" s="92"/>
      <c r="P290" s="92"/>
      <c r="Q290" s="92"/>
      <c r="R290" s="92"/>
      <c r="S290" s="92"/>
      <c r="T290" s="93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T290" s="18" t="s">
        <v>142</v>
      </c>
      <c r="AU290" s="18" t="s">
        <v>84</v>
      </c>
    </row>
    <row r="291" s="2" customFormat="1">
      <c r="A291" s="39"/>
      <c r="B291" s="40"/>
      <c r="C291" s="41"/>
      <c r="D291" s="237" t="s">
        <v>143</v>
      </c>
      <c r="E291" s="41"/>
      <c r="F291" s="238" t="s">
        <v>403</v>
      </c>
      <c r="G291" s="41"/>
      <c r="H291" s="41"/>
      <c r="I291" s="234"/>
      <c r="J291" s="41"/>
      <c r="K291" s="41"/>
      <c r="L291" s="45"/>
      <c r="M291" s="235"/>
      <c r="N291" s="236"/>
      <c r="O291" s="92"/>
      <c r="P291" s="92"/>
      <c r="Q291" s="92"/>
      <c r="R291" s="92"/>
      <c r="S291" s="92"/>
      <c r="T291" s="93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T291" s="18" t="s">
        <v>143</v>
      </c>
      <c r="AU291" s="18" t="s">
        <v>84</v>
      </c>
    </row>
    <row r="292" s="13" customFormat="1">
      <c r="A292" s="13"/>
      <c r="B292" s="239"/>
      <c r="C292" s="240"/>
      <c r="D292" s="232" t="s">
        <v>145</v>
      </c>
      <c r="E292" s="241" t="s">
        <v>1</v>
      </c>
      <c r="F292" s="242" t="s">
        <v>231</v>
      </c>
      <c r="G292" s="240"/>
      <c r="H292" s="241" t="s">
        <v>1</v>
      </c>
      <c r="I292" s="243"/>
      <c r="J292" s="240"/>
      <c r="K292" s="240"/>
      <c r="L292" s="244"/>
      <c r="M292" s="245"/>
      <c r="N292" s="246"/>
      <c r="O292" s="246"/>
      <c r="P292" s="246"/>
      <c r="Q292" s="246"/>
      <c r="R292" s="246"/>
      <c r="S292" s="246"/>
      <c r="T292" s="247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8" t="s">
        <v>145</v>
      </c>
      <c r="AU292" s="248" t="s">
        <v>84</v>
      </c>
      <c r="AV292" s="13" t="s">
        <v>82</v>
      </c>
      <c r="AW292" s="13" t="s">
        <v>31</v>
      </c>
      <c r="AX292" s="13" t="s">
        <v>74</v>
      </c>
      <c r="AY292" s="248" t="s">
        <v>132</v>
      </c>
    </row>
    <row r="293" s="14" customFormat="1">
      <c r="A293" s="14"/>
      <c r="B293" s="249"/>
      <c r="C293" s="250"/>
      <c r="D293" s="232" t="s">
        <v>145</v>
      </c>
      <c r="E293" s="251" t="s">
        <v>187</v>
      </c>
      <c r="F293" s="252" t="s">
        <v>810</v>
      </c>
      <c r="G293" s="250"/>
      <c r="H293" s="253">
        <v>123.8</v>
      </c>
      <c r="I293" s="254"/>
      <c r="J293" s="250"/>
      <c r="K293" s="250"/>
      <c r="L293" s="255"/>
      <c r="M293" s="256"/>
      <c r="N293" s="257"/>
      <c r="O293" s="257"/>
      <c r="P293" s="257"/>
      <c r="Q293" s="257"/>
      <c r="R293" s="257"/>
      <c r="S293" s="257"/>
      <c r="T293" s="258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9" t="s">
        <v>145</v>
      </c>
      <c r="AU293" s="259" t="s">
        <v>84</v>
      </c>
      <c r="AV293" s="14" t="s">
        <v>84</v>
      </c>
      <c r="AW293" s="14" t="s">
        <v>31</v>
      </c>
      <c r="AX293" s="14" t="s">
        <v>82</v>
      </c>
      <c r="AY293" s="259" t="s">
        <v>132</v>
      </c>
    </row>
    <row r="294" s="2" customFormat="1" ht="16.5" customHeight="1">
      <c r="A294" s="39"/>
      <c r="B294" s="40"/>
      <c r="C294" s="219" t="s">
        <v>417</v>
      </c>
      <c r="D294" s="219" t="s">
        <v>135</v>
      </c>
      <c r="E294" s="220" t="s">
        <v>811</v>
      </c>
      <c r="F294" s="221" t="s">
        <v>812</v>
      </c>
      <c r="G294" s="222" t="s">
        <v>177</v>
      </c>
      <c r="H294" s="223">
        <v>1.2290000000000001</v>
      </c>
      <c r="I294" s="224"/>
      <c r="J294" s="225">
        <f>ROUND(I294*H294,2)</f>
        <v>0</v>
      </c>
      <c r="K294" s="221" t="s">
        <v>139</v>
      </c>
      <c r="L294" s="45"/>
      <c r="M294" s="226" t="s">
        <v>1</v>
      </c>
      <c r="N294" s="227" t="s">
        <v>39</v>
      </c>
      <c r="O294" s="92"/>
      <c r="P294" s="228">
        <f>O294*H294</f>
        <v>0</v>
      </c>
      <c r="Q294" s="228">
        <v>2.5018699999999998</v>
      </c>
      <c r="R294" s="228">
        <f>Q294*H294</f>
        <v>3.0747982299999999</v>
      </c>
      <c r="S294" s="228">
        <v>0</v>
      </c>
      <c r="T294" s="229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30" t="s">
        <v>227</v>
      </c>
      <c r="AT294" s="230" t="s">
        <v>135</v>
      </c>
      <c r="AU294" s="230" t="s">
        <v>84</v>
      </c>
      <c r="AY294" s="18" t="s">
        <v>132</v>
      </c>
      <c r="BE294" s="231">
        <f>IF(N294="základní",J294,0)</f>
        <v>0</v>
      </c>
      <c r="BF294" s="231">
        <f>IF(N294="snížená",J294,0)</f>
        <v>0</v>
      </c>
      <c r="BG294" s="231">
        <f>IF(N294="zákl. přenesená",J294,0)</f>
        <v>0</v>
      </c>
      <c r="BH294" s="231">
        <f>IF(N294="sníž. přenesená",J294,0)</f>
        <v>0</v>
      </c>
      <c r="BI294" s="231">
        <f>IF(N294="nulová",J294,0)</f>
        <v>0</v>
      </c>
      <c r="BJ294" s="18" t="s">
        <v>82</v>
      </c>
      <c r="BK294" s="231">
        <f>ROUND(I294*H294,2)</f>
        <v>0</v>
      </c>
      <c r="BL294" s="18" t="s">
        <v>227</v>
      </c>
      <c r="BM294" s="230" t="s">
        <v>813</v>
      </c>
    </row>
    <row r="295" s="2" customFormat="1">
      <c r="A295" s="39"/>
      <c r="B295" s="40"/>
      <c r="C295" s="41"/>
      <c r="D295" s="232" t="s">
        <v>142</v>
      </c>
      <c r="E295" s="41"/>
      <c r="F295" s="233" t="s">
        <v>814</v>
      </c>
      <c r="G295" s="41"/>
      <c r="H295" s="41"/>
      <c r="I295" s="234"/>
      <c r="J295" s="41"/>
      <c r="K295" s="41"/>
      <c r="L295" s="45"/>
      <c r="M295" s="235"/>
      <c r="N295" s="236"/>
      <c r="O295" s="92"/>
      <c r="P295" s="92"/>
      <c r="Q295" s="92"/>
      <c r="R295" s="92"/>
      <c r="S295" s="92"/>
      <c r="T295" s="93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T295" s="18" t="s">
        <v>142</v>
      </c>
      <c r="AU295" s="18" t="s">
        <v>84</v>
      </c>
    </row>
    <row r="296" s="2" customFormat="1">
      <c r="A296" s="39"/>
      <c r="B296" s="40"/>
      <c r="C296" s="41"/>
      <c r="D296" s="237" t="s">
        <v>143</v>
      </c>
      <c r="E296" s="41"/>
      <c r="F296" s="238" t="s">
        <v>815</v>
      </c>
      <c r="G296" s="41"/>
      <c r="H296" s="41"/>
      <c r="I296" s="234"/>
      <c r="J296" s="41"/>
      <c r="K296" s="41"/>
      <c r="L296" s="45"/>
      <c r="M296" s="235"/>
      <c r="N296" s="236"/>
      <c r="O296" s="92"/>
      <c r="P296" s="92"/>
      <c r="Q296" s="92"/>
      <c r="R296" s="92"/>
      <c r="S296" s="92"/>
      <c r="T296" s="93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T296" s="18" t="s">
        <v>143</v>
      </c>
      <c r="AU296" s="18" t="s">
        <v>84</v>
      </c>
    </row>
    <row r="297" s="13" customFormat="1">
      <c r="A297" s="13"/>
      <c r="B297" s="239"/>
      <c r="C297" s="240"/>
      <c r="D297" s="232" t="s">
        <v>145</v>
      </c>
      <c r="E297" s="241" t="s">
        <v>1</v>
      </c>
      <c r="F297" s="242" t="s">
        <v>816</v>
      </c>
      <c r="G297" s="240"/>
      <c r="H297" s="241" t="s">
        <v>1</v>
      </c>
      <c r="I297" s="243"/>
      <c r="J297" s="240"/>
      <c r="K297" s="240"/>
      <c r="L297" s="244"/>
      <c r="M297" s="245"/>
      <c r="N297" s="246"/>
      <c r="O297" s="246"/>
      <c r="P297" s="246"/>
      <c r="Q297" s="246"/>
      <c r="R297" s="246"/>
      <c r="S297" s="246"/>
      <c r="T297" s="247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48" t="s">
        <v>145</v>
      </c>
      <c r="AU297" s="248" t="s">
        <v>84</v>
      </c>
      <c r="AV297" s="13" t="s">
        <v>82</v>
      </c>
      <c r="AW297" s="13" t="s">
        <v>31</v>
      </c>
      <c r="AX297" s="13" t="s">
        <v>74</v>
      </c>
      <c r="AY297" s="248" t="s">
        <v>132</v>
      </c>
    </row>
    <row r="298" s="14" customFormat="1">
      <c r="A298" s="14"/>
      <c r="B298" s="249"/>
      <c r="C298" s="250"/>
      <c r="D298" s="232" t="s">
        <v>145</v>
      </c>
      <c r="E298" s="251" t="s">
        <v>1</v>
      </c>
      <c r="F298" s="252" t="s">
        <v>817</v>
      </c>
      <c r="G298" s="250"/>
      <c r="H298" s="253">
        <v>0.75900000000000001</v>
      </c>
      <c r="I298" s="254"/>
      <c r="J298" s="250"/>
      <c r="K298" s="250"/>
      <c r="L298" s="255"/>
      <c r="M298" s="256"/>
      <c r="N298" s="257"/>
      <c r="O298" s="257"/>
      <c r="P298" s="257"/>
      <c r="Q298" s="257"/>
      <c r="R298" s="257"/>
      <c r="S298" s="257"/>
      <c r="T298" s="258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9" t="s">
        <v>145</v>
      </c>
      <c r="AU298" s="259" t="s">
        <v>84</v>
      </c>
      <c r="AV298" s="14" t="s">
        <v>84</v>
      </c>
      <c r="AW298" s="14" t="s">
        <v>31</v>
      </c>
      <c r="AX298" s="14" t="s">
        <v>74</v>
      </c>
      <c r="AY298" s="259" t="s">
        <v>132</v>
      </c>
    </row>
    <row r="299" s="14" customFormat="1">
      <c r="A299" s="14"/>
      <c r="B299" s="249"/>
      <c r="C299" s="250"/>
      <c r="D299" s="232" t="s">
        <v>145</v>
      </c>
      <c r="E299" s="251" t="s">
        <v>1</v>
      </c>
      <c r="F299" s="252" t="s">
        <v>818</v>
      </c>
      <c r="G299" s="250"/>
      <c r="H299" s="253">
        <v>0.23499999999999999</v>
      </c>
      <c r="I299" s="254"/>
      <c r="J299" s="250"/>
      <c r="K299" s="250"/>
      <c r="L299" s="255"/>
      <c r="M299" s="256"/>
      <c r="N299" s="257"/>
      <c r="O299" s="257"/>
      <c r="P299" s="257"/>
      <c r="Q299" s="257"/>
      <c r="R299" s="257"/>
      <c r="S299" s="257"/>
      <c r="T299" s="258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9" t="s">
        <v>145</v>
      </c>
      <c r="AU299" s="259" t="s">
        <v>84</v>
      </c>
      <c r="AV299" s="14" t="s">
        <v>84</v>
      </c>
      <c r="AW299" s="14" t="s">
        <v>31</v>
      </c>
      <c r="AX299" s="14" t="s">
        <v>74</v>
      </c>
      <c r="AY299" s="259" t="s">
        <v>132</v>
      </c>
    </row>
    <row r="300" s="14" customFormat="1">
      <c r="A300" s="14"/>
      <c r="B300" s="249"/>
      <c r="C300" s="250"/>
      <c r="D300" s="232" t="s">
        <v>145</v>
      </c>
      <c r="E300" s="251" t="s">
        <v>1</v>
      </c>
      <c r="F300" s="252" t="s">
        <v>819</v>
      </c>
      <c r="G300" s="250"/>
      <c r="H300" s="253">
        <v>0.23499999999999999</v>
      </c>
      <c r="I300" s="254"/>
      <c r="J300" s="250"/>
      <c r="K300" s="250"/>
      <c r="L300" s="255"/>
      <c r="M300" s="256"/>
      <c r="N300" s="257"/>
      <c r="O300" s="257"/>
      <c r="P300" s="257"/>
      <c r="Q300" s="257"/>
      <c r="R300" s="257"/>
      <c r="S300" s="257"/>
      <c r="T300" s="258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9" t="s">
        <v>145</v>
      </c>
      <c r="AU300" s="259" t="s">
        <v>84</v>
      </c>
      <c r="AV300" s="14" t="s">
        <v>84</v>
      </c>
      <c r="AW300" s="14" t="s">
        <v>31</v>
      </c>
      <c r="AX300" s="14" t="s">
        <v>74</v>
      </c>
      <c r="AY300" s="259" t="s">
        <v>132</v>
      </c>
    </row>
    <row r="301" s="15" customFormat="1">
      <c r="A301" s="15"/>
      <c r="B301" s="264"/>
      <c r="C301" s="265"/>
      <c r="D301" s="232" t="s">
        <v>145</v>
      </c>
      <c r="E301" s="266" t="s">
        <v>1</v>
      </c>
      <c r="F301" s="267" t="s">
        <v>251</v>
      </c>
      <c r="G301" s="265"/>
      <c r="H301" s="268">
        <v>1.2290000000000001</v>
      </c>
      <c r="I301" s="269"/>
      <c r="J301" s="265"/>
      <c r="K301" s="265"/>
      <c r="L301" s="270"/>
      <c r="M301" s="271"/>
      <c r="N301" s="272"/>
      <c r="O301" s="272"/>
      <c r="P301" s="272"/>
      <c r="Q301" s="272"/>
      <c r="R301" s="272"/>
      <c r="S301" s="272"/>
      <c r="T301" s="273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T301" s="274" t="s">
        <v>145</v>
      </c>
      <c r="AU301" s="274" t="s">
        <v>84</v>
      </c>
      <c r="AV301" s="15" t="s">
        <v>227</v>
      </c>
      <c r="AW301" s="15" t="s">
        <v>31</v>
      </c>
      <c r="AX301" s="15" t="s">
        <v>82</v>
      </c>
      <c r="AY301" s="274" t="s">
        <v>132</v>
      </c>
    </row>
    <row r="302" s="2" customFormat="1" ht="16.5" customHeight="1">
      <c r="A302" s="39"/>
      <c r="B302" s="40"/>
      <c r="C302" s="219" t="s">
        <v>423</v>
      </c>
      <c r="D302" s="219" t="s">
        <v>135</v>
      </c>
      <c r="E302" s="220" t="s">
        <v>820</v>
      </c>
      <c r="F302" s="221" t="s">
        <v>821</v>
      </c>
      <c r="G302" s="222" t="s">
        <v>177</v>
      </c>
      <c r="H302" s="223">
        <v>2.3039999999999998</v>
      </c>
      <c r="I302" s="224"/>
      <c r="J302" s="225">
        <f>ROUND(I302*H302,2)</f>
        <v>0</v>
      </c>
      <c r="K302" s="221" t="s">
        <v>139</v>
      </c>
      <c r="L302" s="45"/>
      <c r="M302" s="226" t="s">
        <v>1</v>
      </c>
      <c r="N302" s="227" t="s">
        <v>39</v>
      </c>
      <c r="O302" s="92"/>
      <c r="P302" s="228">
        <f>O302*H302</f>
        <v>0</v>
      </c>
      <c r="Q302" s="228">
        <v>2.5018699999999998</v>
      </c>
      <c r="R302" s="228">
        <f>Q302*H302</f>
        <v>5.7643084799999995</v>
      </c>
      <c r="S302" s="228">
        <v>0</v>
      </c>
      <c r="T302" s="229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30" t="s">
        <v>227</v>
      </c>
      <c r="AT302" s="230" t="s">
        <v>135</v>
      </c>
      <c r="AU302" s="230" t="s">
        <v>84</v>
      </c>
      <c r="AY302" s="18" t="s">
        <v>132</v>
      </c>
      <c r="BE302" s="231">
        <f>IF(N302="základní",J302,0)</f>
        <v>0</v>
      </c>
      <c r="BF302" s="231">
        <f>IF(N302="snížená",J302,0)</f>
        <v>0</v>
      </c>
      <c r="BG302" s="231">
        <f>IF(N302="zákl. přenesená",J302,0)</f>
        <v>0</v>
      </c>
      <c r="BH302" s="231">
        <f>IF(N302="sníž. přenesená",J302,0)</f>
        <v>0</v>
      </c>
      <c r="BI302" s="231">
        <f>IF(N302="nulová",J302,0)</f>
        <v>0</v>
      </c>
      <c r="BJ302" s="18" t="s">
        <v>82</v>
      </c>
      <c r="BK302" s="231">
        <f>ROUND(I302*H302,2)</f>
        <v>0</v>
      </c>
      <c r="BL302" s="18" t="s">
        <v>227</v>
      </c>
      <c r="BM302" s="230" t="s">
        <v>822</v>
      </c>
    </row>
    <row r="303" s="2" customFormat="1">
      <c r="A303" s="39"/>
      <c r="B303" s="40"/>
      <c r="C303" s="41"/>
      <c r="D303" s="232" t="s">
        <v>142</v>
      </c>
      <c r="E303" s="41"/>
      <c r="F303" s="233" t="s">
        <v>823</v>
      </c>
      <c r="G303" s="41"/>
      <c r="H303" s="41"/>
      <c r="I303" s="234"/>
      <c r="J303" s="41"/>
      <c r="K303" s="41"/>
      <c r="L303" s="45"/>
      <c r="M303" s="235"/>
      <c r="N303" s="236"/>
      <c r="O303" s="92"/>
      <c r="P303" s="92"/>
      <c r="Q303" s="92"/>
      <c r="R303" s="92"/>
      <c r="S303" s="92"/>
      <c r="T303" s="93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T303" s="18" t="s">
        <v>142</v>
      </c>
      <c r="AU303" s="18" t="s">
        <v>84</v>
      </c>
    </row>
    <row r="304" s="2" customFormat="1">
      <c r="A304" s="39"/>
      <c r="B304" s="40"/>
      <c r="C304" s="41"/>
      <c r="D304" s="237" t="s">
        <v>143</v>
      </c>
      <c r="E304" s="41"/>
      <c r="F304" s="238" t="s">
        <v>824</v>
      </c>
      <c r="G304" s="41"/>
      <c r="H304" s="41"/>
      <c r="I304" s="234"/>
      <c r="J304" s="41"/>
      <c r="K304" s="41"/>
      <c r="L304" s="45"/>
      <c r="M304" s="235"/>
      <c r="N304" s="236"/>
      <c r="O304" s="92"/>
      <c r="P304" s="92"/>
      <c r="Q304" s="92"/>
      <c r="R304" s="92"/>
      <c r="S304" s="92"/>
      <c r="T304" s="93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T304" s="18" t="s">
        <v>143</v>
      </c>
      <c r="AU304" s="18" t="s">
        <v>84</v>
      </c>
    </row>
    <row r="305" s="14" customFormat="1">
      <c r="A305" s="14"/>
      <c r="B305" s="249"/>
      <c r="C305" s="250"/>
      <c r="D305" s="232" t="s">
        <v>145</v>
      </c>
      <c r="E305" s="251" t="s">
        <v>1</v>
      </c>
      <c r="F305" s="252" t="s">
        <v>825</v>
      </c>
      <c r="G305" s="250"/>
      <c r="H305" s="253">
        <v>2.3039999999999998</v>
      </c>
      <c r="I305" s="254"/>
      <c r="J305" s="250"/>
      <c r="K305" s="250"/>
      <c r="L305" s="255"/>
      <c r="M305" s="256"/>
      <c r="N305" s="257"/>
      <c r="O305" s="257"/>
      <c r="P305" s="257"/>
      <c r="Q305" s="257"/>
      <c r="R305" s="257"/>
      <c r="S305" s="257"/>
      <c r="T305" s="258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59" t="s">
        <v>145</v>
      </c>
      <c r="AU305" s="259" t="s">
        <v>84</v>
      </c>
      <c r="AV305" s="14" t="s">
        <v>84</v>
      </c>
      <c r="AW305" s="14" t="s">
        <v>31</v>
      </c>
      <c r="AX305" s="14" t="s">
        <v>82</v>
      </c>
      <c r="AY305" s="259" t="s">
        <v>132</v>
      </c>
    </row>
    <row r="306" s="2" customFormat="1" ht="16.5" customHeight="1">
      <c r="A306" s="39"/>
      <c r="B306" s="40"/>
      <c r="C306" s="219" t="s">
        <v>429</v>
      </c>
      <c r="D306" s="219" t="s">
        <v>135</v>
      </c>
      <c r="E306" s="220" t="s">
        <v>826</v>
      </c>
      <c r="F306" s="221" t="s">
        <v>827</v>
      </c>
      <c r="G306" s="222" t="s">
        <v>160</v>
      </c>
      <c r="H306" s="223">
        <v>23.039999999999999</v>
      </c>
      <c r="I306" s="224"/>
      <c r="J306" s="225">
        <f>ROUND(I306*H306,2)</f>
        <v>0</v>
      </c>
      <c r="K306" s="221" t="s">
        <v>139</v>
      </c>
      <c r="L306" s="45"/>
      <c r="M306" s="226" t="s">
        <v>1</v>
      </c>
      <c r="N306" s="227" t="s">
        <v>39</v>
      </c>
      <c r="O306" s="92"/>
      <c r="P306" s="228">
        <f>O306*H306</f>
        <v>0</v>
      </c>
      <c r="Q306" s="228">
        <v>0.00264</v>
      </c>
      <c r="R306" s="228">
        <f>Q306*H306</f>
        <v>0.0608256</v>
      </c>
      <c r="S306" s="228">
        <v>0</v>
      </c>
      <c r="T306" s="229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30" t="s">
        <v>227</v>
      </c>
      <c r="AT306" s="230" t="s">
        <v>135</v>
      </c>
      <c r="AU306" s="230" t="s">
        <v>84</v>
      </c>
      <c r="AY306" s="18" t="s">
        <v>132</v>
      </c>
      <c r="BE306" s="231">
        <f>IF(N306="základní",J306,0)</f>
        <v>0</v>
      </c>
      <c r="BF306" s="231">
        <f>IF(N306="snížená",J306,0)</f>
        <v>0</v>
      </c>
      <c r="BG306" s="231">
        <f>IF(N306="zákl. přenesená",J306,0)</f>
        <v>0</v>
      </c>
      <c r="BH306" s="231">
        <f>IF(N306="sníž. přenesená",J306,0)</f>
        <v>0</v>
      </c>
      <c r="BI306" s="231">
        <f>IF(N306="nulová",J306,0)</f>
        <v>0</v>
      </c>
      <c r="BJ306" s="18" t="s">
        <v>82</v>
      </c>
      <c r="BK306" s="231">
        <f>ROUND(I306*H306,2)</f>
        <v>0</v>
      </c>
      <c r="BL306" s="18" t="s">
        <v>227</v>
      </c>
      <c r="BM306" s="230" t="s">
        <v>828</v>
      </c>
    </row>
    <row r="307" s="2" customFormat="1">
      <c r="A307" s="39"/>
      <c r="B307" s="40"/>
      <c r="C307" s="41"/>
      <c r="D307" s="232" t="s">
        <v>142</v>
      </c>
      <c r="E307" s="41"/>
      <c r="F307" s="233" t="s">
        <v>829</v>
      </c>
      <c r="G307" s="41"/>
      <c r="H307" s="41"/>
      <c r="I307" s="234"/>
      <c r="J307" s="41"/>
      <c r="K307" s="41"/>
      <c r="L307" s="45"/>
      <c r="M307" s="235"/>
      <c r="N307" s="236"/>
      <c r="O307" s="92"/>
      <c r="P307" s="92"/>
      <c r="Q307" s="92"/>
      <c r="R307" s="92"/>
      <c r="S307" s="92"/>
      <c r="T307" s="93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142</v>
      </c>
      <c r="AU307" s="18" t="s">
        <v>84</v>
      </c>
    </row>
    <row r="308" s="2" customFormat="1">
      <c r="A308" s="39"/>
      <c r="B308" s="40"/>
      <c r="C308" s="41"/>
      <c r="D308" s="237" t="s">
        <v>143</v>
      </c>
      <c r="E308" s="41"/>
      <c r="F308" s="238" t="s">
        <v>830</v>
      </c>
      <c r="G308" s="41"/>
      <c r="H308" s="41"/>
      <c r="I308" s="234"/>
      <c r="J308" s="41"/>
      <c r="K308" s="41"/>
      <c r="L308" s="45"/>
      <c r="M308" s="235"/>
      <c r="N308" s="236"/>
      <c r="O308" s="92"/>
      <c r="P308" s="92"/>
      <c r="Q308" s="92"/>
      <c r="R308" s="92"/>
      <c r="S308" s="92"/>
      <c r="T308" s="93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T308" s="18" t="s">
        <v>143</v>
      </c>
      <c r="AU308" s="18" t="s">
        <v>84</v>
      </c>
    </row>
    <row r="309" s="14" customFormat="1">
      <c r="A309" s="14"/>
      <c r="B309" s="249"/>
      <c r="C309" s="250"/>
      <c r="D309" s="232" t="s">
        <v>145</v>
      </c>
      <c r="E309" s="251" t="s">
        <v>1</v>
      </c>
      <c r="F309" s="252" t="s">
        <v>831</v>
      </c>
      <c r="G309" s="250"/>
      <c r="H309" s="253">
        <v>23.039999999999999</v>
      </c>
      <c r="I309" s="254"/>
      <c r="J309" s="250"/>
      <c r="K309" s="250"/>
      <c r="L309" s="255"/>
      <c r="M309" s="256"/>
      <c r="N309" s="257"/>
      <c r="O309" s="257"/>
      <c r="P309" s="257"/>
      <c r="Q309" s="257"/>
      <c r="R309" s="257"/>
      <c r="S309" s="257"/>
      <c r="T309" s="258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9" t="s">
        <v>145</v>
      </c>
      <c r="AU309" s="259" t="s">
        <v>84</v>
      </c>
      <c r="AV309" s="14" t="s">
        <v>84</v>
      </c>
      <c r="AW309" s="14" t="s">
        <v>31</v>
      </c>
      <c r="AX309" s="14" t="s">
        <v>82</v>
      </c>
      <c r="AY309" s="259" t="s">
        <v>132</v>
      </c>
    </row>
    <row r="310" s="2" customFormat="1" ht="16.5" customHeight="1">
      <c r="A310" s="39"/>
      <c r="B310" s="40"/>
      <c r="C310" s="219" t="s">
        <v>435</v>
      </c>
      <c r="D310" s="219" t="s">
        <v>135</v>
      </c>
      <c r="E310" s="220" t="s">
        <v>832</v>
      </c>
      <c r="F310" s="221" t="s">
        <v>833</v>
      </c>
      <c r="G310" s="222" t="s">
        <v>160</v>
      </c>
      <c r="H310" s="223">
        <v>23.039999999999999</v>
      </c>
      <c r="I310" s="224"/>
      <c r="J310" s="225">
        <f>ROUND(I310*H310,2)</f>
        <v>0</v>
      </c>
      <c r="K310" s="221" t="s">
        <v>139</v>
      </c>
      <c r="L310" s="45"/>
      <c r="M310" s="226" t="s">
        <v>1</v>
      </c>
      <c r="N310" s="227" t="s">
        <v>39</v>
      </c>
      <c r="O310" s="92"/>
      <c r="P310" s="228">
        <f>O310*H310</f>
        <v>0</v>
      </c>
      <c r="Q310" s="228">
        <v>0</v>
      </c>
      <c r="R310" s="228">
        <f>Q310*H310</f>
        <v>0</v>
      </c>
      <c r="S310" s="228">
        <v>0</v>
      </c>
      <c r="T310" s="229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30" t="s">
        <v>227</v>
      </c>
      <c r="AT310" s="230" t="s">
        <v>135</v>
      </c>
      <c r="AU310" s="230" t="s">
        <v>84</v>
      </c>
      <c r="AY310" s="18" t="s">
        <v>132</v>
      </c>
      <c r="BE310" s="231">
        <f>IF(N310="základní",J310,0)</f>
        <v>0</v>
      </c>
      <c r="BF310" s="231">
        <f>IF(N310="snížená",J310,0)</f>
        <v>0</v>
      </c>
      <c r="BG310" s="231">
        <f>IF(N310="zákl. přenesená",J310,0)</f>
        <v>0</v>
      </c>
      <c r="BH310" s="231">
        <f>IF(N310="sníž. přenesená",J310,0)</f>
        <v>0</v>
      </c>
      <c r="BI310" s="231">
        <f>IF(N310="nulová",J310,0)</f>
        <v>0</v>
      </c>
      <c r="BJ310" s="18" t="s">
        <v>82</v>
      </c>
      <c r="BK310" s="231">
        <f>ROUND(I310*H310,2)</f>
        <v>0</v>
      </c>
      <c r="BL310" s="18" t="s">
        <v>227</v>
      </c>
      <c r="BM310" s="230" t="s">
        <v>834</v>
      </c>
    </row>
    <row r="311" s="2" customFormat="1">
      <c r="A311" s="39"/>
      <c r="B311" s="40"/>
      <c r="C311" s="41"/>
      <c r="D311" s="232" t="s">
        <v>142</v>
      </c>
      <c r="E311" s="41"/>
      <c r="F311" s="233" t="s">
        <v>835</v>
      </c>
      <c r="G311" s="41"/>
      <c r="H311" s="41"/>
      <c r="I311" s="234"/>
      <c r="J311" s="41"/>
      <c r="K311" s="41"/>
      <c r="L311" s="45"/>
      <c r="M311" s="235"/>
      <c r="N311" s="236"/>
      <c r="O311" s="92"/>
      <c r="P311" s="92"/>
      <c r="Q311" s="92"/>
      <c r="R311" s="92"/>
      <c r="S311" s="92"/>
      <c r="T311" s="93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T311" s="18" t="s">
        <v>142</v>
      </c>
      <c r="AU311" s="18" t="s">
        <v>84</v>
      </c>
    </row>
    <row r="312" s="2" customFormat="1">
      <c r="A312" s="39"/>
      <c r="B312" s="40"/>
      <c r="C312" s="41"/>
      <c r="D312" s="237" t="s">
        <v>143</v>
      </c>
      <c r="E312" s="41"/>
      <c r="F312" s="238" t="s">
        <v>836</v>
      </c>
      <c r="G312" s="41"/>
      <c r="H312" s="41"/>
      <c r="I312" s="234"/>
      <c r="J312" s="41"/>
      <c r="K312" s="41"/>
      <c r="L312" s="45"/>
      <c r="M312" s="235"/>
      <c r="N312" s="236"/>
      <c r="O312" s="92"/>
      <c r="P312" s="92"/>
      <c r="Q312" s="92"/>
      <c r="R312" s="92"/>
      <c r="S312" s="92"/>
      <c r="T312" s="93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T312" s="18" t="s">
        <v>143</v>
      </c>
      <c r="AU312" s="18" t="s">
        <v>84</v>
      </c>
    </row>
    <row r="313" s="12" customFormat="1" ht="22.8" customHeight="1">
      <c r="A313" s="12"/>
      <c r="B313" s="203"/>
      <c r="C313" s="204"/>
      <c r="D313" s="205" t="s">
        <v>73</v>
      </c>
      <c r="E313" s="217" t="s">
        <v>227</v>
      </c>
      <c r="F313" s="217" t="s">
        <v>837</v>
      </c>
      <c r="G313" s="204"/>
      <c r="H313" s="204"/>
      <c r="I313" s="207"/>
      <c r="J313" s="218">
        <f>BK313</f>
        <v>0</v>
      </c>
      <c r="K313" s="204"/>
      <c r="L313" s="209"/>
      <c r="M313" s="210"/>
      <c r="N313" s="211"/>
      <c r="O313" s="211"/>
      <c r="P313" s="212">
        <f>SUM(P314:P354)</f>
        <v>0</v>
      </c>
      <c r="Q313" s="211"/>
      <c r="R313" s="212">
        <f>SUM(R314:R354)</f>
        <v>26.328299869999999</v>
      </c>
      <c r="S313" s="211"/>
      <c r="T313" s="213">
        <f>SUM(T314:T354)</f>
        <v>0</v>
      </c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R313" s="214" t="s">
        <v>82</v>
      </c>
      <c r="AT313" s="215" t="s">
        <v>73</v>
      </c>
      <c r="AU313" s="215" t="s">
        <v>82</v>
      </c>
      <c r="AY313" s="214" t="s">
        <v>132</v>
      </c>
      <c r="BK313" s="216">
        <f>SUM(BK314:BK354)</f>
        <v>0</v>
      </c>
    </row>
    <row r="314" s="2" customFormat="1" ht="21.75" customHeight="1">
      <c r="A314" s="39"/>
      <c r="B314" s="40"/>
      <c r="C314" s="219" t="s">
        <v>441</v>
      </c>
      <c r="D314" s="219" t="s">
        <v>135</v>
      </c>
      <c r="E314" s="220" t="s">
        <v>838</v>
      </c>
      <c r="F314" s="221" t="s">
        <v>839</v>
      </c>
      <c r="G314" s="222" t="s">
        <v>177</v>
      </c>
      <c r="H314" s="223">
        <v>8.2669999999999995</v>
      </c>
      <c r="I314" s="224"/>
      <c r="J314" s="225">
        <f>ROUND(I314*H314,2)</f>
        <v>0</v>
      </c>
      <c r="K314" s="221" t="s">
        <v>139</v>
      </c>
      <c r="L314" s="45"/>
      <c r="M314" s="226" t="s">
        <v>1</v>
      </c>
      <c r="N314" s="227" t="s">
        <v>39</v>
      </c>
      <c r="O314" s="92"/>
      <c r="P314" s="228">
        <f>O314*H314</f>
        <v>0</v>
      </c>
      <c r="Q314" s="228">
        <v>2.5019499999999999</v>
      </c>
      <c r="R314" s="228">
        <f>Q314*H314</f>
        <v>20.683620649999998</v>
      </c>
      <c r="S314" s="228">
        <v>0</v>
      </c>
      <c r="T314" s="229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30" t="s">
        <v>227</v>
      </c>
      <c r="AT314" s="230" t="s">
        <v>135</v>
      </c>
      <c r="AU314" s="230" t="s">
        <v>84</v>
      </c>
      <c r="AY314" s="18" t="s">
        <v>132</v>
      </c>
      <c r="BE314" s="231">
        <f>IF(N314="základní",J314,0)</f>
        <v>0</v>
      </c>
      <c r="BF314" s="231">
        <f>IF(N314="snížená",J314,0)</f>
        <v>0</v>
      </c>
      <c r="BG314" s="231">
        <f>IF(N314="zákl. přenesená",J314,0)</f>
        <v>0</v>
      </c>
      <c r="BH314" s="231">
        <f>IF(N314="sníž. přenesená",J314,0)</f>
        <v>0</v>
      </c>
      <c r="BI314" s="231">
        <f>IF(N314="nulová",J314,0)</f>
        <v>0</v>
      </c>
      <c r="BJ314" s="18" t="s">
        <v>82</v>
      </c>
      <c r="BK314" s="231">
        <f>ROUND(I314*H314,2)</f>
        <v>0</v>
      </c>
      <c r="BL314" s="18" t="s">
        <v>227</v>
      </c>
      <c r="BM314" s="230" t="s">
        <v>840</v>
      </c>
    </row>
    <row r="315" s="2" customFormat="1">
      <c r="A315" s="39"/>
      <c r="B315" s="40"/>
      <c r="C315" s="41"/>
      <c r="D315" s="232" t="s">
        <v>142</v>
      </c>
      <c r="E315" s="41"/>
      <c r="F315" s="233" t="s">
        <v>841</v>
      </c>
      <c r="G315" s="41"/>
      <c r="H315" s="41"/>
      <c r="I315" s="234"/>
      <c r="J315" s="41"/>
      <c r="K315" s="41"/>
      <c r="L315" s="45"/>
      <c r="M315" s="235"/>
      <c r="N315" s="236"/>
      <c r="O315" s="92"/>
      <c r="P315" s="92"/>
      <c r="Q315" s="92"/>
      <c r="R315" s="92"/>
      <c r="S315" s="92"/>
      <c r="T315" s="93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T315" s="18" t="s">
        <v>142</v>
      </c>
      <c r="AU315" s="18" t="s">
        <v>84</v>
      </c>
    </row>
    <row r="316" s="2" customFormat="1">
      <c r="A316" s="39"/>
      <c r="B316" s="40"/>
      <c r="C316" s="41"/>
      <c r="D316" s="237" t="s">
        <v>143</v>
      </c>
      <c r="E316" s="41"/>
      <c r="F316" s="238" t="s">
        <v>842</v>
      </c>
      <c r="G316" s="41"/>
      <c r="H316" s="41"/>
      <c r="I316" s="234"/>
      <c r="J316" s="41"/>
      <c r="K316" s="41"/>
      <c r="L316" s="45"/>
      <c r="M316" s="235"/>
      <c r="N316" s="236"/>
      <c r="O316" s="92"/>
      <c r="P316" s="92"/>
      <c r="Q316" s="92"/>
      <c r="R316" s="92"/>
      <c r="S316" s="92"/>
      <c r="T316" s="93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T316" s="18" t="s">
        <v>143</v>
      </c>
      <c r="AU316" s="18" t="s">
        <v>84</v>
      </c>
    </row>
    <row r="317" s="13" customFormat="1">
      <c r="A317" s="13"/>
      <c r="B317" s="239"/>
      <c r="C317" s="240"/>
      <c r="D317" s="232" t="s">
        <v>145</v>
      </c>
      <c r="E317" s="241" t="s">
        <v>1</v>
      </c>
      <c r="F317" s="242" t="s">
        <v>816</v>
      </c>
      <c r="G317" s="240"/>
      <c r="H317" s="241" t="s">
        <v>1</v>
      </c>
      <c r="I317" s="243"/>
      <c r="J317" s="240"/>
      <c r="K317" s="240"/>
      <c r="L317" s="244"/>
      <c r="M317" s="245"/>
      <c r="N317" s="246"/>
      <c r="O317" s="246"/>
      <c r="P317" s="246"/>
      <c r="Q317" s="246"/>
      <c r="R317" s="246"/>
      <c r="S317" s="246"/>
      <c r="T317" s="247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48" t="s">
        <v>145</v>
      </c>
      <c r="AU317" s="248" t="s">
        <v>84</v>
      </c>
      <c r="AV317" s="13" t="s">
        <v>82</v>
      </c>
      <c r="AW317" s="13" t="s">
        <v>31</v>
      </c>
      <c r="AX317" s="13" t="s">
        <v>74</v>
      </c>
      <c r="AY317" s="248" t="s">
        <v>132</v>
      </c>
    </row>
    <row r="318" s="14" customFormat="1">
      <c r="A318" s="14"/>
      <c r="B318" s="249"/>
      <c r="C318" s="250"/>
      <c r="D318" s="232" t="s">
        <v>145</v>
      </c>
      <c r="E318" s="251" t="s">
        <v>1</v>
      </c>
      <c r="F318" s="252" t="s">
        <v>843</v>
      </c>
      <c r="G318" s="250"/>
      <c r="H318" s="253">
        <v>4.8600000000000003</v>
      </c>
      <c r="I318" s="254"/>
      <c r="J318" s="250"/>
      <c r="K318" s="250"/>
      <c r="L318" s="255"/>
      <c r="M318" s="256"/>
      <c r="N318" s="257"/>
      <c r="O318" s="257"/>
      <c r="P318" s="257"/>
      <c r="Q318" s="257"/>
      <c r="R318" s="257"/>
      <c r="S318" s="257"/>
      <c r="T318" s="258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9" t="s">
        <v>145</v>
      </c>
      <c r="AU318" s="259" t="s">
        <v>84</v>
      </c>
      <c r="AV318" s="14" t="s">
        <v>84</v>
      </c>
      <c r="AW318" s="14" t="s">
        <v>31</v>
      </c>
      <c r="AX318" s="14" t="s">
        <v>74</v>
      </c>
      <c r="AY318" s="259" t="s">
        <v>132</v>
      </c>
    </row>
    <row r="319" s="14" customFormat="1">
      <c r="A319" s="14"/>
      <c r="B319" s="249"/>
      <c r="C319" s="250"/>
      <c r="D319" s="232" t="s">
        <v>145</v>
      </c>
      <c r="E319" s="251" t="s">
        <v>1</v>
      </c>
      <c r="F319" s="252" t="s">
        <v>844</v>
      </c>
      <c r="G319" s="250"/>
      <c r="H319" s="253">
        <v>0.029000000000000001</v>
      </c>
      <c r="I319" s="254"/>
      <c r="J319" s="250"/>
      <c r="K319" s="250"/>
      <c r="L319" s="255"/>
      <c r="M319" s="256"/>
      <c r="N319" s="257"/>
      <c r="O319" s="257"/>
      <c r="P319" s="257"/>
      <c r="Q319" s="257"/>
      <c r="R319" s="257"/>
      <c r="S319" s="257"/>
      <c r="T319" s="258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59" t="s">
        <v>145</v>
      </c>
      <c r="AU319" s="259" t="s">
        <v>84</v>
      </c>
      <c r="AV319" s="14" t="s">
        <v>84</v>
      </c>
      <c r="AW319" s="14" t="s">
        <v>31</v>
      </c>
      <c r="AX319" s="14" t="s">
        <v>74</v>
      </c>
      <c r="AY319" s="259" t="s">
        <v>132</v>
      </c>
    </row>
    <row r="320" s="14" customFormat="1">
      <c r="A320" s="14"/>
      <c r="B320" s="249"/>
      <c r="C320" s="250"/>
      <c r="D320" s="232" t="s">
        <v>145</v>
      </c>
      <c r="E320" s="251" t="s">
        <v>1</v>
      </c>
      <c r="F320" s="252" t="s">
        <v>845</v>
      </c>
      <c r="G320" s="250"/>
      <c r="H320" s="253">
        <v>1.6890000000000001</v>
      </c>
      <c r="I320" s="254"/>
      <c r="J320" s="250"/>
      <c r="K320" s="250"/>
      <c r="L320" s="255"/>
      <c r="M320" s="256"/>
      <c r="N320" s="257"/>
      <c r="O320" s="257"/>
      <c r="P320" s="257"/>
      <c r="Q320" s="257"/>
      <c r="R320" s="257"/>
      <c r="S320" s="257"/>
      <c r="T320" s="258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59" t="s">
        <v>145</v>
      </c>
      <c r="AU320" s="259" t="s">
        <v>84</v>
      </c>
      <c r="AV320" s="14" t="s">
        <v>84</v>
      </c>
      <c r="AW320" s="14" t="s">
        <v>31</v>
      </c>
      <c r="AX320" s="14" t="s">
        <v>74</v>
      </c>
      <c r="AY320" s="259" t="s">
        <v>132</v>
      </c>
    </row>
    <row r="321" s="14" customFormat="1">
      <c r="A321" s="14"/>
      <c r="B321" s="249"/>
      <c r="C321" s="250"/>
      <c r="D321" s="232" t="s">
        <v>145</v>
      </c>
      <c r="E321" s="251" t="s">
        <v>1</v>
      </c>
      <c r="F321" s="252" t="s">
        <v>846</v>
      </c>
      <c r="G321" s="250"/>
      <c r="H321" s="253">
        <v>1.6890000000000001</v>
      </c>
      <c r="I321" s="254"/>
      <c r="J321" s="250"/>
      <c r="K321" s="250"/>
      <c r="L321" s="255"/>
      <c r="M321" s="256"/>
      <c r="N321" s="257"/>
      <c r="O321" s="257"/>
      <c r="P321" s="257"/>
      <c r="Q321" s="257"/>
      <c r="R321" s="257"/>
      <c r="S321" s="257"/>
      <c r="T321" s="258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9" t="s">
        <v>145</v>
      </c>
      <c r="AU321" s="259" t="s">
        <v>84</v>
      </c>
      <c r="AV321" s="14" t="s">
        <v>84</v>
      </c>
      <c r="AW321" s="14" t="s">
        <v>31</v>
      </c>
      <c r="AX321" s="14" t="s">
        <v>74</v>
      </c>
      <c r="AY321" s="259" t="s">
        <v>132</v>
      </c>
    </row>
    <row r="322" s="15" customFormat="1">
      <c r="A322" s="15"/>
      <c r="B322" s="264"/>
      <c r="C322" s="265"/>
      <c r="D322" s="232" t="s">
        <v>145</v>
      </c>
      <c r="E322" s="266" t="s">
        <v>1</v>
      </c>
      <c r="F322" s="267" t="s">
        <v>251</v>
      </c>
      <c r="G322" s="265"/>
      <c r="H322" s="268">
        <v>8.2669999999999995</v>
      </c>
      <c r="I322" s="269"/>
      <c r="J322" s="265"/>
      <c r="K322" s="265"/>
      <c r="L322" s="270"/>
      <c r="M322" s="271"/>
      <c r="N322" s="272"/>
      <c r="O322" s="272"/>
      <c r="P322" s="272"/>
      <c r="Q322" s="272"/>
      <c r="R322" s="272"/>
      <c r="S322" s="272"/>
      <c r="T322" s="273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T322" s="274" t="s">
        <v>145</v>
      </c>
      <c r="AU322" s="274" t="s">
        <v>84</v>
      </c>
      <c r="AV322" s="15" t="s">
        <v>227</v>
      </c>
      <c r="AW322" s="15" t="s">
        <v>31</v>
      </c>
      <c r="AX322" s="15" t="s">
        <v>82</v>
      </c>
      <c r="AY322" s="274" t="s">
        <v>132</v>
      </c>
    </row>
    <row r="323" s="2" customFormat="1" ht="24.15" customHeight="1">
      <c r="A323" s="39"/>
      <c r="B323" s="40"/>
      <c r="C323" s="219" t="s">
        <v>448</v>
      </c>
      <c r="D323" s="219" t="s">
        <v>135</v>
      </c>
      <c r="E323" s="220" t="s">
        <v>847</v>
      </c>
      <c r="F323" s="221" t="s">
        <v>848</v>
      </c>
      <c r="G323" s="222" t="s">
        <v>333</v>
      </c>
      <c r="H323" s="223">
        <v>0.80000000000000004</v>
      </c>
      <c r="I323" s="224"/>
      <c r="J323" s="225">
        <f>ROUND(I323*H323,2)</f>
        <v>0</v>
      </c>
      <c r="K323" s="221" t="s">
        <v>139</v>
      </c>
      <c r="L323" s="45"/>
      <c r="M323" s="226" t="s">
        <v>1</v>
      </c>
      <c r="N323" s="227" t="s">
        <v>39</v>
      </c>
      <c r="O323" s="92"/>
      <c r="P323" s="228">
        <f>O323*H323</f>
        <v>0</v>
      </c>
      <c r="Q323" s="228">
        <v>1.06277</v>
      </c>
      <c r="R323" s="228">
        <f>Q323*H323</f>
        <v>0.85021600000000008</v>
      </c>
      <c r="S323" s="228">
        <v>0</v>
      </c>
      <c r="T323" s="229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30" t="s">
        <v>227</v>
      </c>
      <c r="AT323" s="230" t="s">
        <v>135</v>
      </c>
      <c r="AU323" s="230" t="s">
        <v>84</v>
      </c>
      <c r="AY323" s="18" t="s">
        <v>132</v>
      </c>
      <c r="BE323" s="231">
        <f>IF(N323="základní",J323,0)</f>
        <v>0</v>
      </c>
      <c r="BF323" s="231">
        <f>IF(N323="snížená",J323,0)</f>
        <v>0</v>
      </c>
      <c r="BG323" s="231">
        <f>IF(N323="zákl. přenesená",J323,0)</f>
        <v>0</v>
      </c>
      <c r="BH323" s="231">
        <f>IF(N323="sníž. přenesená",J323,0)</f>
        <v>0</v>
      </c>
      <c r="BI323" s="231">
        <f>IF(N323="nulová",J323,0)</f>
        <v>0</v>
      </c>
      <c r="BJ323" s="18" t="s">
        <v>82</v>
      </c>
      <c r="BK323" s="231">
        <f>ROUND(I323*H323,2)</f>
        <v>0</v>
      </c>
      <c r="BL323" s="18" t="s">
        <v>227</v>
      </c>
      <c r="BM323" s="230" t="s">
        <v>849</v>
      </c>
    </row>
    <row r="324" s="2" customFormat="1">
      <c r="A324" s="39"/>
      <c r="B324" s="40"/>
      <c r="C324" s="41"/>
      <c r="D324" s="232" t="s">
        <v>142</v>
      </c>
      <c r="E324" s="41"/>
      <c r="F324" s="233" t="s">
        <v>850</v>
      </c>
      <c r="G324" s="41"/>
      <c r="H324" s="41"/>
      <c r="I324" s="234"/>
      <c r="J324" s="41"/>
      <c r="K324" s="41"/>
      <c r="L324" s="45"/>
      <c r="M324" s="235"/>
      <c r="N324" s="236"/>
      <c r="O324" s="92"/>
      <c r="P324" s="92"/>
      <c r="Q324" s="92"/>
      <c r="R324" s="92"/>
      <c r="S324" s="92"/>
      <c r="T324" s="93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T324" s="18" t="s">
        <v>142</v>
      </c>
      <c r="AU324" s="18" t="s">
        <v>84</v>
      </c>
    </row>
    <row r="325" s="2" customFormat="1">
      <c r="A325" s="39"/>
      <c r="B325" s="40"/>
      <c r="C325" s="41"/>
      <c r="D325" s="237" t="s">
        <v>143</v>
      </c>
      <c r="E325" s="41"/>
      <c r="F325" s="238" t="s">
        <v>851</v>
      </c>
      <c r="G325" s="41"/>
      <c r="H325" s="41"/>
      <c r="I325" s="234"/>
      <c r="J325" s="41"/>
      <c r="K325" s="41"/>
      <c r="L325" s="45"/>
      <c r="M325" s="235"/>
      <c r="N325" s="236"/>
      <c r="O325" s="92"/>
      <c r="P325" s="92"/>
      <c r="Q325" s="92"/>
      <c r="R325" s="92"/>
      <c r="S325" s="92"/>
      <c r="T325" s="93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T325" s="18" t="s">
        <v>143</v>
      </c>
      <c r="AU325" s="18" t="s">
        <v>84</v>
      </c>
    </row>
    <row r="326" s="2" customFormat="1" ht="24.15" customHeight="1">
      <c r="A326" s="39"/>
      <c r="B326" s="40"/>
      <c r="C326" s="219" t="s">
        <v>454</v>
      </c>
      <c r="D326" s="219" t="s">
        <v>135</v>
      </c>
      <c r="E326" s="220" t="s">
        <v>852</v>
      </c>
      <c r="F326" s="221" t="s">
        <v>853</v>
      </c>
      <c r="G326" s="222" t="s">
        <v>160</v>
      </c>
      <c r="H326" s="223">
        <v>34.220999999999997</v>
      </c>
      <c r="I326" s="224"/>
      <c r="J326" s="225">
        <f>ROUND(I326*H326,2)</f>
        <v>0</v>
      </c>
      <c r="K326" s="221" t="s">
        <v>139</v>
      </c>
      <c r="L326" s="45"/>
      <c r="M326" s="226" t="s">
        <v>1</v>
      </c>
      <c r="N326" s="227" t="s">
        <v>39</v>
      </c>
      <c r="O326" s="92"/>
      <c r="P326" s="228">
        <f>O326*H326</f>
        <v>0</v>
      </c>
      <c r="Q326" s="228">
        <v>0.01282</v>
      </c>
      <c r="R326" s="228">
        <f>Q326*H326</f>
        <v>0.43871321999999996</v>
      </c>
      <c r="S326" s="228">
        <v>0</v>
      </c>
      <c r="T326" s="229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30" t="s">
        <v>227</v>
      </c>
      <c r="AT326" s="230" t="s">
        <v>135</v>
      </c>
      <c r="AU326" s="230" t="s">
        <v>84</v>
      </c>
      <c r="AY326" s="18" t="s">
        <v>132</v>
      </c>
      <c r="BE326" s="231">
        <f>IF(N326="základní",J326,0)</f>
        <v>0</v>
      </c>
      <c r="BF326" s="231">
        <f>IF(N326="snížená",J326,0)</f>
        <v>0</v>
      </c>
      <c r="BG326" s="231">
        <f>IF(N326="zákl. přenesená",J326,0)</f>
        <v>0</v>
      </c>
      <c r="BH326" s="231">
        <f>IF(N326="sníž. přenesená",J326,0)</f>
        <v>0</v>
      </c>
      <c r="BI326" s="231">
        <f>IF(N326="nulová",J326,0)</f>
        <v>0</v>
      </c>
      <c r="BJ326" s="18" t="s">
        <v>82</v>
      </c>
      <c r="BK326" s="231">
        <f>ROUND(I326*H326,2)</f>
        <v>0</v>
      </c>
      <c r="BL326" s="18" t="s">
        <v>227</v>
      </c>
      <c r="BM326" s="230" t="s">
        <v>854</v>
      </c>
    </row>
    <row r="327" s="2" customFormat="1">
      <c r="A327" s="39"/>
      <c r="B327" s="40"/>
      <c r="C327" s="41"/>
      <c r="D327" s="232" t="s">
        <v>142</v>
      </c>
      <c r="E327" s="41"/>
      <c r="F327" s="233" t="s">
        <v>855</v>
      </c>
      <c r="G327" s="41"/>
      <c r="H327" s="41"/>
      <c r="I327" s="234"/>
      <c r="J327" s="41"/>
      <c r="K327" s="41"/>
      <c r="L327" s="45"/>
      <c r="M327" s="235"/>
      <c r="N327" s="236"/>
      <c r="O327" s="92"/>
      <c r="P327" s="92"/>
      <c r="Q327" s="92"/>
      <c r="R327" s="92"/>
      <c r="S327" s="92"/>
      <c r="T327" s="93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T327" s="18" t="s">
        <v>142</v>
      </c>
      <c r="AU327" s="18" t="s">
        <v>84</v>
      </c>
    </row>
    <row r="328" s="2" customFormat="1">
      <c r="A328" s="39"/>
      <c r="B328" s="40"/>
      <c r="C328" s="41"/>
      <c r="D328" s="237" t="s">
        <v>143</v>
      </c>
      <c r="E328" s="41"/>
      <c r="F328" s="238" t="s">
        <v>856</v>
      </c>
      <c r="G328" s="41"/>
      <c r="H328" s="41"/>
      <c r="I328" s="234"/>
      <c r="J328" s="41"/>
      <c r="K328" s="41"/>
      <c r="L328" s="45"/>
      <c r="M328" s="235"/>
      <c r="N328" s="236"/>
      <c r="O328" s="92"/>
      <c r="P328" s="92"/>
      <c r="Q328" s="92"/>
      <c r="R328" s="92"/>
      <c r="S328" s="92"/>
      <c r="T328" s="93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T328" s="18" t="s">
        <v>143</v>
      </c>
      <c r="AU328" s="18" t="s">
        <v>84</v>
      </c>
    </row>
    <row r="329" s="13" customFormat="1">
      <c r="A329" s="13"/>
      <c r="B329" s="239"/>
      <c r="C329" s="240"/>
      <c r="D329" s="232" t="s">
        <v>145</v>
      </c>
      <c r="E329" s="241" t="s">
        <v>1</v>
      </c>
      <c r="F329" s="242" t="s">
        <v>816</v>
      </c>
      <c r="G329" s="240"/>
      <c r="H329" s="241" t="s">
        <v>1</v>
      </c>
      <c r="I329" s="243"/>
      <c r="J329" s="240"/>
      <c r="K329" s="240"/>
      <c r="L329" s="244"/>
      <c r="M329" s="245"/>
      <c r="N329" s="246"/>
      <c r="O329" s="246"/>
      <c r="P329" s="246"/>
      <c r="Q329" s="246"/>
      <c r="R329" s="246"/>
      <c r="S329" s="246"/>
      <c r="T329" s="247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8" t="s">
        <v>145</v>
      </c>
      <c r="AU329" s="248" t="s">
        <v>84</v>
      </c>
      <c r="AV329" s="13" t="s">
        <v>82</v>
      </c>
      <c r="AW329" s="13" t="s">
        <v>31</v>
      </c>
      <c r="AX329" s="13" t="s">
        <v>74</v>
      </c>
      <c r="AY329" s="248" t="s">
        <v>132</v>
      </c>
    </row>
    <row r="330" s="14" customFormat="1">
      <c r="A330" s="14"/>
      <c r="B330" s="249"/>
      <c r="C330" s="250"/>
      <c r="D330" s="232" t="s">
        <v>145</v>
      </c>
      <c r="E330" s="251" t="s">
        <v>1</v>
      </c>
      <c r="F330" s="252" t="s">
        <v>857</v>
      </c>
      <c r="G330" s="250"/>
      <c r="H330" s="253">
        <v>20.709</v>
      </c>
      <c r="I330" s="254"/>
      <c r="J330" s="250"/>
      <c r="K330" s="250"/>
      <c r="L330" s="255"/>
      <c r="M330" s="256"/>
      <c r="N330" s="257"/>
      <c r="O330" s="257"/>
      <c r="P330" s="257"/>
      <c r="Q330" s="257"/>
      <c r="R330" s="257"/>
      <c r="S330" s="257"/>
      <c r="T330" s="258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59" t="s">
        <v>145</v>
      </c>
      <c r="AU330" s="259" t="s">
        <v>84</v>
      </c>
      <c r="AV330" s="14" t="s">
        <v>84</v>
      </c>
      <c r="AW330" s="14" t="s">
        <v>31</v>
      </c>
      <c r="AX330" s="14" t="s">
        <v>74</v>
      </c>
      <c r="AY330" s="259" t="s">
        <v>132</v>
      </c>
    </row>
    <row r="331" s="14" customFormat="1">
      <c r="A331" s="14"/>
      <c r="B331" s="249"/>
      <c r="C331" s="250"/>
      <c r="D331" s="232" t="s">
        <v>145</v>
      </c>
      <c r="E331" s="251" t="s">
        <v>1</v>
      </c>
      <c r="F331" s="252" t="s">
        <v>858</v>
      </c>
      <c r="G331" s="250"/>
      <c r="H331" s="253">
        <v>1.1519999999999999</v>
      </c>
      <c r="I331" s="254"/>
      <c r="J331" s="250"/>
      <c r="K331" s="250"/>
      <c r="L331" s="255"/>
      <c r="M331" s="256"/>
      <c r="N331" s="257"/>
      <c r="O331" s="257"/>
      <c r="P331" s="257"/>
      <c r="Q331" s="257"/>
      <c r="R331" s="257"/>
      <c r="S331" s="257"/>
      <c r="T331" s="258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9" t="s">
        <v>145</v>
      </c>
      <c r="AU331" s="259" t="s">
        <v>84</v>
      </c>
      <c r="AV331" s="14" t="s">
        <v>84</v>
      </c>
      <c r="AW331" s="14" t="s">
        <v>31</v>
      </c>
      <c r="AX331" s="14" t="s">
        <v>74</v>
      </c>
      <c r="AY331" s="259" t="s">
        <v>132</v>
      </c>
    </row>
    <row r="332" s="14" customFormat="1">
      <c r="A332" s="14"/>
      <c r="B332" s="249"/>
      <c r="C332" s="250"/>
      <c r="D332" s="232" t="s">
        <v>145</v>
      </c>
      <c r="E332" s="251" t="s">
        <v>1</v>
      </c>
      <c r="F332" s="252" t="s">
        <v>859</v>
      </c>
      <c r="G332" s="250"/>
      <c r="H332" s="253">
        <v>6.1799999999999997</v>
      </c>
      <c r="I332" s="254"/>
      <c r="J332" s="250"/>
      <c r="K332" s="250"/>
      <c r="L332" s="255"/>
      <c r="M332" s="256"/>
      <c r="N332" s="257"/>
      <c r="O332" s="257"/>
      <c r="P332" s="257"/>
      <c r="Q332" s="257"/>
      <c r="R332" s="257"/>
      <c r="S332" s="257"/>
      <c r="T332" s="258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9" t="s">
        <v>145</v>
      </c>
      <c r="AU332" s="259" t="s">
        <v>84</v>
      </c>
      <c r="AV332" s="14" t="s">
        <v>84</v>
      </c>
      <c r="AW332" s="14" t="s">
        <v>31</v>
      </c>
      <c r="AX332" s="14" t="s">
        <v>74</v>
      </c>
      <c r="AY332" s="259" t="s">
        <v>132</v>
      </c>
    </row>
    <row r="333" s="14" customFormat="1">
      <c r="A333" s="14"/>
      <c r="B333" s="249"/>
      <c r="C333" s="250"/>
      <c r="D333" s="232" t="s">
        <v>145</v>
      </c>
      <c r="E333" s="251" t="s">
        <v>1</v>
      </c>
      <c r="F333" s="252" t="s">
        <v>860</v>
      </c>
      <c r="G333" s="250"/>
      <c r="H333" s="253">
        <v>6.1799999999999997</v>
      </c>
      <c r="I333" s="254"/>
      <c r="J333" s="250"/>
      <c r="K333" s="250"/>
      <c r="L333" s="255"/>
      <c r="M333" s="256"/>
      <c r="N333" s="257"/>
      <c r="O333" s="257"/>
      <c r="P333" s="257"/>
      <c r="Q333" s="257"/>
      <c r="R333" s="257"/>
      <c r="S333" s="257"/>
      <c r="T333" s="258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9" t="s">
        <v>145</v>
      </c>
      <c r="AU333" s="259" t="s">
        <v>84</v>
      </c>
      <c r="AV333" s="14" t="s">
        <v>84</v>
      </c>
      <c r="AW333" s="14" t="s">
        <v>31</v>
      </c>
      <c r="AX333" s="14" t="s">
        <v>74</v>
      </c>
      <c r="AY333" s="259" t="s">
        <v>132</v>
      </c>
    </row>
    <row r="334" s="15" customFormat="1">
      <c r="A334" s="15"/>
      <c r="B334" s="264"/>
      <c r="C334" s="265"/>
      <c r="D334" s="232" t="s">
        <v>145</v>
      </c>
      <c r="E334" s="266" t="s">
        <v>1</v>
      </c>
      <c r="F334" s="267" t="s">
        <v>251</v>
      </c>
      <c r="G334" s="265"/>
      <c r="H334" s="268">
        <v>34.220999999999997</v>
      </c>
      <c r="I334" s="269"/>
      <c r="J334" s="265"/>
      <c r="K334" s="265"/>
      <c r="L334" s="270"/>
      <c r="M334" s="271"/>
      <c r="N334" s="272"/>
      <c r="O334" s="272"/>
      <c r="P334" s="272"/>
      <c r="Q334" s="272"/>
      <c r="R334" s="272"/>
      <c r="S334" s="272"/>
      <c r="T334" s="273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T334" s="274" t="s">
        <v>145</v>
      </c>
      <c r="AU334" s="274" t="s">
        <v>84</v>
      </c>
      <c r="AV334" s="15" t="s">
        <v>227</v>
      </c>
      <c r="AW334" s="15" t="s">
        <v>31</v>
      </c>
      <c r="AX334" s="15" t="s">
        <v>82</v>
      </c>
      <c r="AY334" s="274" t="s">
        <v>132</v>
      </c>
    </row>
    <row r="335" s="2" customFormat="1" ht="24.15" customHeight="1">
      <c r="A335" s="39"/>
      <c r="B335" s="40"/>
      <c r="C335" s="219" t="s">
        <v>460</v>
      </c>
      <c r="D335" s="219" t="s">
        <v>135</v>
      </c>
      <c r="E335" s="220" t="s">
        <v>861</v>
      </c>
      <c r="F335" s="221" t="s">
        <v>862</v>
      </c>
      <c r="G335" s="222" t="s">
        <v>160</v>
      </c>
      <c r="H335" s="223">
        <v>34.220999999999997</v>
      </c>
      <c r="I335" s="224"/>
      <c r="J335" s="225">
        <f>ROUND(I335*H335,2)</f>
        <v>0</v>
      </c>
      <c r="K335" s="221" t="s">
        <v>139</v>
      </c>
      <c r="L335" s="45"/>
      <c r="M335" s="226" t="s">
        <v>1</v>
      </c>
      <c r="N335" s="227" t="s">
        <v>39</v>
      </c>
      <c r="O335" s="92"/>
      <c r="P335" s="228">
        <f>O335*H335</f>
        <v>0</v>
      </c>
      <c r="Q335" s="228">
        <v>0</v>
      </c>
      <c r="R335" s="228">
        <f>Q335*H335</f>
        <v>0</v>
      </c>
      <c r="S335" s="228">
        <v>0</v>
      </c>
      <c r="T335" s="229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30" t="s">
        <v>227</v>
      </c>
      <c r="AT335" s="230" t="s">
        <v>135</v>
      </c>
      <c r="AU335" s="230" t="s">
        <v>84</v>
      </c>
      <c r="AY335" s="18" t="s">
        <v>132</v>
      </c>
      <c r="BE335" s="231">
        <f>IF(N335="základní",J335,0)</f>
        <v>0</v>
      </c>
      <c r="BF335" s="231">
        <f>IF(N335="snížená",J335,0)</f>
        <v>0</v>
      </c>
      <c r="BG335" s="231">
        <f>IF(N335="zákl. přenesená",J335,0)</f>
        <v>0</v>
      </c>
      <c r="BH335" s="231">
        <f>IF(N335="sníž. přenesená",J335,0)</f>
        <v>0</v>
      </c>
      <c r="BI335" s="231">
        <f>IF(N335="nulová",J335,0)</f>
        <v>0</v>
      </c>
      <c r="BJ335" s="18" t="s">
        <v>82</v>
      </c>
      <c r="BK335" s="231">
        <f>ROUND(I335*H335,2)</f>
        <v>0</v>
      </c>
      <c r="BL335" s="18" t="s">
        <v>227</v>
      </c>
      <c r="BM335" s="230" t="s">
        <v>863</v>
      </c>
    </row>
    <row r="336" s="2" customFormat="1">
      <c r="A336" s="39"/>
      <c r="B336" s="40"/>
      <c r="C336" s="41"/>
      <c r="D336" s="232" t="s">
        <v>142</v>
      </c>
      <c r="E336" s="41"/>
      <c r="F336" s="233" t="s">
        <v>864</v>
      </c>
      <c r="G336" s="41"/>
      <c r="H336" s="41"/>
      <c r="I336" s="234"/>
      <c r="J336" s="41"/>
      <c r="K336" s="41"/>
      <c r="L336" s="45"/>
      <c r="M336" s="235"/>
      <c r="N336" s="236"/>
      <c r="O336" s="92"/>
      <c r="P336" s="92"/>
      <c r="Q336" s="92"/>
      <c r="R336" s="92"/>
      <c r="S336" s="92"/>
      <c r="T336" s="93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T336" s="18" t="s">
        <v>142</v>
      </c>
      <c r="AU336" s="18" t="s">
        <v>84</v>
      </c>
    </row>
    <row r="337" s="2" customFormat="1">
      <c r="A337" s="39"/>
      <c r="B337" s="40"/>
      <c r="C337" s="41"/>
      <c r="D337" s="237" t="s">
        <v>143</v>
      </c>
      <c r="E337" s="41"/>
      <c r="F337" s="238" t="s">
        <v>865</v>
      </c>
      <c r="G337" s="41"/>
      <c r="H337" s="41"/>
      <c r="I337" s="234"/>
      <c r="J337" s="41"/>
      <c r="K337" s="41"/>
      <c r="L337" s="45"/>
      <c r="M337" s="235"/>
      <c r="N337" s="236"/>
      <c r="O337" s="92"/>
      <c r="P337" s="92"/>
      <c r="Q337" s="92"/>
      <c r="R337" s="92"/>
      <c r="S337" s="92"/>
      <c r="T337" s="93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T337" s="18" t="s">
        <v>143</v>
      </c>
      <c r="AU337" s="18" t="s">
        <v>84</v>
      </c>
    </row>
    <row r="338" s="2" customFormat="1" ht="21.75" customHeight="1">
      <c r="A338" s="39"/>
      <c r="B338" s="40"/>
      <c r="C338" s="219" t="s">
        <v>466</v>
      </c>
      <c r="D338" s="219" t="s">
        <v>135</v>
      </c>
      <c r="E338" s="220" t="s">
        <v>866</v>
      </c>
      <c r="F338" s="221" t="s">
        <v>867</v>
      </c>
      <c r="G338" s="222" t="s">
        <v>171</v>
      </c>
      <c r="H338" s="223">
        <v>23</v>
      </c>
      <c r="I338" s="224"/>
      <c r="J338" s="225">
        <f>ROUND(I338*H338,2)</f>
        <v>0</v>
      </c>
      <c r="K338" s="221" t="s">
        <v>139</v>
      </c>
      <c r="L338" s="45"/>
      <c r="M338" s="226" t="s">
        <v>1</v>
      </c>
      <c r="N338" s="227" t="s">
        <v>39</v>
      </c>
      <c r="O338" s="92"/>
      <c r="P338" s="228">
        <f>O338*H338</f>
        <v>0</v>
      </c>
      <c r="Q338" s="228">
        <v>0.03465</v>
      </c>
      <c r="R338" s="228">
        <f>Q338*H338</f>
        <v>0.79695000000000005</v>
      </c>
      <c r="S338" s="228">
        <v>0</v>
      </c>
      <c r="T338" s="229">
        <f>S338*H338</f>
        <v>0</v>
      </c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R338" s="230" t="s">
        <v>227</v>
      </c>
      <c r="AT338" s="230" t="s">
        <v>135</v>
      </c>
      <c r="AU338" s="230" t="s">
        <v>84</v>
      </c>
      <c r="AY338" s="18" t="s">
        <v>132</v>
      </c>
      <c r="BE338" s="231">
        <f>IF(N338="základní",J338,0)</f>
        <v>0</v>
      </c>
      <c r="BF338" s="231">
        <f>IF(N338="snížená",J338,0)</f>
        <v>0</v>
      </c>
      <c r="BG338" s="231">
        <f>IF(N338="zákl. přenesená",J338,0)</f>
        <v>0</v>
      </c>
      <c r="BH338" s="231">
        <f>IF(N338="sníž. přenesená",J338,0)</f>
        <v>0</v>
      </c>
      <c r="BI338" s="231">
        <f>IF(N338="nulová",J338,0)</f>
        <v>0</v>
      </c>
      <c r="BJ338" s="18" t="s">
        <v>82</v>
      </c>
      <c r="BK338" s="231">
        <f>ROUND(I338*H338,2)</f>
        <v>0</v>
      </c>
      <c r="BL338" s="18" t="s">
        <v>227</v>
      </c>
      <c r="BM338" s="230" t="s">
        <v>868</v>
      </c>
    </row>
    <row r="339" s="2" customFormat="1">
      <c r="A339" s="39"/>
      <c r="B339" s="40"/>
      <c r="C339" s="41"/>
      <c r="D339" s="232" t="s">
        <v>142</v>
      </c>
      <c r="E339" s="41"/>
      <c r="F339" s="233" t="s">
        <v>869</v>
      </c>
      <c r="G339" s="41"/>
      <c r="H339" s="41"/>
      <c r="I339" s="234"/>
      <c r="J339" s="41"/>
      <c r="K339" s="41"/>
      <c r="L339" s="45"/>
      <c r="M339" s="235"/>
      <c r="N339" s="236"/>
      <c r="O339" s="92"/>
      <c r="P339" s="92"/>
      <c r="Q339" s="92"/>
      <c r="R339" s="92"/>
      <c r="S339" s="92"/>
      <c r="T339" s="93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T339" s="18" t="s">
        <v>142</v>
      </c>
      <c r="AU339" s="18" t="s">
        <v>84</v>
      </c>
    </row>
    <row r="340" s="2" customFormat="1">
      <c r="A340" s="39"/>
      <c r="B340" s="40"/>
      <c r="C340" s="41"/>
      <c r="D340" s="237" t="s">
        <v>143</v>
      </c>
      <c r="E340" s="41"/>
      <c r="F340" s="238" t="s">
        <v>870</v>
      </c>
      <c r="G340" s="41"/>
      <c r="H340" s="41"/>
      <c r="I340" s="234"/>
      <c r="J340" s="41"/>
      <c r="K340" s="41"/>
      <c r="L340" s="45"/>
      <c r="M340" s="235"/>
      <c r="N340" s="236"/>
      <c r="O340" s="92"/>
      <c r="P340" s="92"/>
      <c r="Q340" s="92"/>
      <c r="R340" s="92"/>
      <c r="S340" s="92"/>
      <c r="T340" s="93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T340" s="18" t="s">
        <v>143</v>
      </c>
      <c r="AU340" s="18" t="s">
        <v>84</v>
      </c>
    </row>
    <row r="341" s="14" customFormat="1">
      <c r="A341" s="14"/>
      <c r="B341" s="249"/>
      <c r="C341" s="250"/>
      <c r="D341" s="232" t="s">
        <v>145</v>
      </c>
      <c r="E341" s="251" t="s">
        <v>1</v>
      </c>
      <c r="F341" s="252" t="s">
        <v>871</v>
      </c>
      <c r="G341" s="250"/>
      <c r="H341" s="253">
        <v>23</v>
      </c>
      <c r="I341" s="254"/>
      <c r="J341" s="250"/>
      <c r="K341" s="250"/>
      <c r="L341" s="255"/>
      <c r="M341" s="256"/>
      <c r="N341" s="257"/>
      <c r="O341" s="257"/>
      <c r="P341" s="257"/>
      <c r="Q341" s="257"/>
      <c r="R341" s="257"/>
      <c r="S341" s="257"/>
      <c r="T341" s="258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9" t="s">
        <v>145</v>
      </c>
      <c r="AU341" s="259" t="s">
        <v>84</v>
      </c>
      <c r="AV341" s="14" t="s">
        <v>84</v>
      </c>
      <c r="AW341" s="14" t="s">
        <v>31</v>
      </c>
      <c r="AX341" s="14" t="s">
        <v>82</v>
      </c>
      <c r="AY341" s="259" t="s">
        <v>132</v>
      </c>
    </row>
    <row r="342" s="2" customFormat="1" ht="24.15" customHeight="1">
      <c r="A342" s="39"/>
      <c r="B342" s="40"/>
      <c r="C342" s="275" t="s">
        <v>473</v>
      </c>
      <c r="D342" s="275" t="s">
        <v>374</v>
      </c>
      <c r="E342" s="276" t="s">
        <v>872</v>
      </c>
      <c r="F342" s="277" t="s">
        <v>873</v>
      </c>
      <c r="G342" s="278" t="s">
        <v>874</v>
      </c>
      <c r="H342" s="279">
        <v>14</v>
      </c>
      <c r="I342" s="280"/>
      <c r="J342" s="281">
        <f>ROUND(I342*H342,2)</f>
        <v>0</v>
      </c>
      <c r="K342" s="277" t="s">
        <v>1</v>
      </c>
      <c r="L342" s="282"/>
      <c r="M342" s="283" t="s">
        <v>1</v>
      </c>
      <c r="N342" s="284" t="s">
        <v>39</v>
      </c>
      <c r="O342" s="92"/>
      <c r="P342" s="228">
        <f>O342*H342</f>
        <v>0</v>
      </c>
      <c r="Q342" s="228">
        <v>0.151</v>
      </c>
      <c r="R342" s="228">
        <f>Q342*H342</f>
        <v>2.1139999999999999</v>
      </c>
      <c r="S342" s="228">
        <v>0</v>
      </c>
      <c r="T342" s="229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30" t="s">
        <v>270</v>
      </c>
      <c r="AT342" s="230" t="s">
        <v>374</v>
      </c>
      <c r="AU342" s="230" t="s">
        <v>84</v>
      </c>
      <c r="AY342" s="18" t="s">
        <v>132</v>
      </c>
      <c r="BE342" s="231">
        <f>IF(N342="základní",J342,0)</f>
        <v>0</v>
      </c>
      <c r="BF342" s="231">
        <f>IF(N342="snížená",J342,0)</f>
        <v>0</v>
      </c>
      <c r="BG342" s="231">
        <f>IF(N342="zákl. přenesená",J342,0)</f>
        <v>0</v>
      </c>
      <c r="BH342" s="231">
        <f>IF(N342="sníž. přenesená",J342,0)</f>
        <v>0</v>
      </c>
      <c r="BI342" s="231">
        <f>IF(N342="nulová",J342,0)</f>
        <v>0</v>
      </c>
      <c r="BJ342" s="18" t="s">
        <v>82</v>
      </c>
      <c r="BK342" s="231">
        <f>ROUND(I342*H342,2)</f>
        <v>0</v>
      </c>
      <c r="BL342" s="18" t="s">
        <v>227</v>
      </c>
      <c r="BM342" s="230" t="s">
        <v>875</v>
      </c>
    </row>
    <row r="343" s="2" customFormat="1">
      <c r="A343" s="39"/>
      <c r="B343" s="40"/>
      <c r="C343" s="41"/>
      <c r="D343" s="232" t="s">
        <v>142</v>
      </c>
      <c r="E343" s="41"/>
      <c r="F343" s="233" t="s">
        <v>873</v>
      </c>
      <c r="G343" s="41"/>
      <c r="H343" s="41"/>
      <c r="I343" s="234"/>
      <c r="J343" s="41"/>
      <c r="K343" s="41"/>
      <c r="L343" s="45"/>
      <c r="M343" s="235"/>
      <c r="N343" s="236"/>
      <c r="O343" s="92"/>
      <c r="P343" s="92"/>
      <c r="Q343" s="92"/>
      <c r="R343" s="92"/>
      <c r="S343" s="92"/>
      <c r="T343" s="93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T343" s="18" t="s">
        <v>142</v>
      </c>
      <c r="AU343" s="18" t="s">
        <v>84</v>
      </c>
    </row>
    <row r="344" s="13" customFormat="1">
      <c r="A344" s="13"/>
      <c r="B344" s="239"/>
      <c r="C344" s="240"/>
      <c r="D344" s="232" t="s">
        <v>145</v>
      </c>
      <c r="E344" s="241" t="s">
        <v>1</v>
      </c>
      <c r="F344" s="242" t="s">
        <v>816</v>
      </c>
      <c r="G344" s="240"/>
      <c r="H344" s="241" t="s">
        <v>1</v>
      </c>
      <c r="I344" s="243"/>
      <c r="J344" s="240"/>
      <c r="K344" s="240"/>
      <c r="L344" s="244"/>
      <c r="M344" s="245"/>
      <c r="N344" s="246"/>
      <c r="O344" s="246"/>
      <c r="P344" s="246"/>
      <c r="Q344" s="246"/>
      <c r="R344" s="246"/>
      <c r="S344" s="246"/>
      <c r="T344" s="247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48" t="s">
        <v>145</v>
      </c>
      <c r="AU344" s="248" t="s">
        <v>84</v>
      </c>
      <c r="AV344" s="13" t="s">
        <v>82</v>
      </c>
      <c r="AW344" s="13" t="s">
        <v>31</v>
      </c>
      <c r="AX344" s="13" t="s">
        <v>74</v>
      </c>
      <c r="AY344" s="248" t="s">
        <v>132</v>
      </c>
    </row>
    <row r="345" s="14" customFormat="1">
      <c r="A345" s="14"/>
      <c r="B345" s="249"/>
      <c r="C345" s="250"/>
      <c r="D345" s="232" t="s">
        <v>145</v>
      </c>
      <c r="E345" s="251" t="s">
        <v>1</v>
      </c>
      <c r="F345" s="252" t="s">
        <v>876</v>
      </c>
      <c r="G345" s="250"/>
      <c r="H345" s="253">
        <v>14</v>
      </c>
      <c r="I345" s="254"/>
      <c r="J345" s="250"/>
      <c r="K345" s="250"/>
      <c r="L345" s="255"/>
      <c r="M345" s="256"/>
      <c r="N345" s="257"/>
      <c r="O345" s="257"/>
      <c r="P345" s="257"/>
      <c r="Q345" s="257"/>
      <c r="R345" s="257"/>
      <c r="S345" s="257"/>
      <c r="T345" s="258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9" t="s">
        <v>145</v>
      </c>
      <c r="AU345" s="259" t="s">
        <v>84</v>
      </c>
      <c r="AV345" s="14" t="s">
        <v>84</v>
      </c>
      <c r="AW345" s="14" t="s">
        <v>31</v>
      </c>
      <c r="AX345" s="14" t="s">
        <v>82</v>
      </c>
      <c r="AY345" s="259" t="s">
        <v>132</v>
      </c>
    </row>
    <row r="346" s="2" customFormat="1" ht="24.15" customHeight="1">
      <c r="A346" s="39"/>
      <c r="B346" s="40"/>
      <c r="C346" s="275" t="s">
        <v>196</v>
      </c>
      <c r="D346" s="275" t="s">
        <v>374</v>
      </c>
      <c r="E346" s="276" t="s">
        <v>877</v>
      </c>
      <c r="F346" s="277" t="s">
        <v>878</v>
      </c>
      <c r="G346" s="278" t="s">
        <v>874</v>
      </c>
      <c r="H346" s="279">
        <v>9</v>
      </c>
      <c r="I346" s="280"/>
      <c r="J346" s="281">
        <f>ROUND(I346*H346,2)</f>
        <v>0</v>
      </c>
      <c r="K346" s="277" t="s">
        <v>1</v>
      </c>
      <c r="L346" s="282"/>
      <c r="M346" s="283" t="s">
        <v>1</v>
      </c>
      <c r="N346" s="284" t="s">
        <v>39</v>
      </c>
      <c r="O346" s="92"/>
      <c r="P346" s="228">
        <f>O346*H346</f>
        <v>0</v>
      </c>
      <c r="Q346" s="228">
        <v>0.151</v>
      </c>
      <c r="R346" s="228">
        <f>Q346*H346</f>
        <v>1.359</v>
      </c>
      <c r="S346" s="228">
        <v>0</v>
      </c>
      <c r="T346" s="229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30" t="s">
        <v>270</v>
      </c>
      <c r="AT346" s="230" t="s">
        <v>374</v>
      </c>
      <c r="AU346" s="230" t="s">
        <v>84</v>
      </c>
      <c r="AY346" s="18" t="s">
        <v>132</v>
      </c>
      <c r="BE346" s="231">
        <f>IF(N346="základní",J346,0)</f>
        <v>0</v>
      </c>
      <c r="BF346" s="231">
        <f>IF(N346="snížená",J346,0)</f>
        <v>0</v>
      </c>
      <c r="BG346" s="231">
        <f>IF(N346="zákl. přenesená",J346,0)</f>
        <v>0</v>
      </c>
      <c r="BH346" s="231">
        <f>IF(N346="sníž. přenesená",J346,0)</f>
        <v>0</v>
      </c>
      <c r="BI346" s="231">
        <f>IF(N346="nulová",J346,0)</f>
        <v>0</v>
      </c>
      <c r="BJ346" s="18" t="s">
        <v>82</v>
      </c>
      <c r="BK346" s="231">
        <f>ROUND(I346*H346,2)</f>
        <v>0</v>
      </c>
      <c r="BL346" s="18" t="s">
        <v>227</v>
      </c>
      <c r="BM346" s="230" t="s">
        <v>879</v>
      </c>
    </row>
    <row r="347" s="2" customFormat="1">
      <c r="A347" s="39"/>
      <c r="B347" s="40"/>
      <c r="C347" s="41"/>
      <c r="D347" s="232" t="s">
        <v>142</v>
      </c>
      <c r="E347" s="41"/>
      <c r="F347" s="233" t="s">
        <v>878</v>
      </c>
      <c r="G347" s="41"/>
      <c r="H347" s="41"/>
      <c r="I347" s="234"/>
      <c r="J347" s="41"/>
      <c r="K347" s="41"/>
      <c r="L347" s="45"/>
      <c r="M347" s="235"/>
      <c r="N347" s="236"/>
      <c r="O347" s="92"/>
      <c r="P347" s="92"/>
      <c r="Q347" s="92"/>
      <c r="R347" s="92"/>
      <c r="S347" s="92"/>
      <c r="T347" s="93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T347" s="18" t="s">
        <v>142</v>
      </c>
      <c r="AU347" s="18" t="s">
        <v>84</v>
      </c>
    </row>
    <row r="348" s="13" customFormat="1">
      <c r="A348" s="13"/>
      <c r="B348" s="239"/>
      <c r="C348" s="240"/>
      <c r="D348" s="232" t="s">
        <v>145</v>
      </c>
      <c r="E348" s="241" t="s">
        <v>1</v>
      </c>
      <c r="F348" s="242" t="s">
        <v>816</v>
      </c>
      <c r="G348" s="240"/>
      <c r="H348" s="241" t="s">
        <v>1</v>
      </c>
      <c r="I348" s="243"/>
      <c r="J348" s="240"/>
      <c r="K348" s="240"/>
      <c r="L348" s="244"/>
      <c r="M348" s="245"/>
      <c r="N348" s="246"/>
      <c r="O348" s="246"/>
      <c r="P348" s="246"/>
      <c r="Q348" s="246"/>
      <c r="R348" s="246"/>
      <c r="S348" s="246"/>
      <c r="T348" s="247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48" t="s">
        <v>145</v>
      </c>
      <c r="AU348" s="248" t="s">
        <v>84</v>
      </c>
      <c r="AV348" s="13" t="s">
        <v>82</v>
      </c>
      <c r="AW348" s="13" t="s">
        <v>31</v>
      </c>
      <c r="AX348" s="13" t="s">
        <v>74</v>
      </c>
      <c r="AY348" s="248" t="s">
        <v>132</v>
      </c>
    </row>
    <row r="349" s="14" customFormat="1">
      <c r="A349" s="14"/>
      <c r="B349" s="249"/>
      <c r="C349" s="250"/>
      <c r="D349" s="232" t="s">
        <v>145</v>
      </c>
      <c r="E349" s="251" t="s">
        <v>1</v>
      </c>
      <c r="F349" s="252" t="s">
        <v>880</v>
      </c>
      <c r="G349" s="250"/>
      <c r="H349" s="253">
        <v>9</v>
      </c>
      <c r="I349" s="254"/>
      <c r="J349" s="250"/>
      <c r="K349" s="250"/>
      <c r="L349" s="255"/>
      <c r="M349" s="256"/>
      <c r="N349" s="257"/>
      <c r="O349" s="257"/>
      <c r="P349" s="257"/>
      <c r="Q349" s="257"/>
      <c r="R349" s="257"/>
      <c r="S349" s="257"/>
      <c r="T349" s="258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9" t="s">
        <v>145</v>
      </c>
      <c r="AU349" s="259" t="s">
        <v>84</v>
      </c>
      <c r="AV349" s="14" t="s">
        <v>84</v>
      </c>
      <c r="AW349" s="14" t="s">
        <v>31</v>
      </c>
      <c r="AX349" s="14" t="s">
        <v>82</v>
      </c>
      <c r="AY349" s="259" t="s">
        <v>132</v>
      </c>
    </row>
    <row r="350" s="2" customFormat="1" ht="16.5" customHeight="1">
      <c r="A350" s="39"/>
      <c r="B350" s="40"/>
      <c r="C350" s="275" t="s">
        <v>485</v>
      </c>
      <c r="D350" s="275" t="s">
        <v>374</v>
      </c>
      <c r="E350" s="276" t="s">
        <v>881</v>
      </c>
      <c r="F350" s="277" t="s">
        <v>882</v>
      </c>
      <c r="G350" s="278" t="s">
        <v>377</v>
      </c>
      <c r="H350" s="279">
        <v>85.799999999999997</v>
      </c>
      <c r="I350" s="280"/>
      <c r="J350" s="281">
        <f>ROUND(I350*H350,2)</f>
        <v>0</v>
      </c>
      <c r="K350" s="277" t="s">
        <v>139</v>
      </c>
      <c r="L350" s="282"/>
      <c r="M350" s="283" t="s">
        <v>1</v>
      </c>
      <c r="N350" s="284" t="s">
        <v>39</v>
      </c>
      <c r="O350" s="92"/>
      <c r="P350" s="228">
        <f>O350*H350</f>
        <v>0</v>
      </c>
      <c r="Q350" s="228">
        <v>0.001</v>
      </c>
      <c r="R350" s="228">
        <f>Q350*H350</f>
        <v>0.085800000000000001</v>
      </c>
      <c r="S350" s="228">
        <v>0</v>
      </c>
      <c r="T350" s="229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30" t="s">
        <v>270</v>
      </c>
      <c r="AT350" s="230" t="s">
        <v>374</v>
      </c>
      <c r="AU350" s="230" t="s">
        <v>84</v>
      </c>
      <c r="AY350" s="18" t="s">
        <v>132</v>
      </c>
      <c r="BE350" s="231">
        <f>IF(N350="základní",J350,0)</f>
        <v>0</v>
      </c>
      <c r="BF350" s="231">
        <f>IF(N350="snížená",J350,0)</f>
        <v>0</v>
      </c>
      <c r="BG350" s="231">
        <f>IF(N350="zákl. přenesená",J350,0)</f>
        <v>0</v>
      </c>
      <c r="BH350" s="231">
        <f>IF(N350="sníž. přenesená",J350,0)</f>
        <v>0</v>
      </c>
      <c r="BI350" s="231">
        <f>IF(N350="nulová",J350,0)</f>
        <v>0</v>
      </c>
      <c r="BJ350" s="18" t="s">
        <v>82</v>
      </c>
      <c r="BK350" s="231">
        <f>ROUND(I350*H350,2)</f>
        <v>0</v>
      </c>
      <c r="BL350" s="18" t="s">
        <v>227</v>
      </c>
      <c r="BM350" s="230" t="s">
        <v>883</v>
      </c>
    </row>
    <row r="351" s="2" customFormat="1">
      <c r="A351" s="39"/>
      <c r="B351" s="40"/>
      <c r="C351" s="41"/>
      <c r="D351" s="232" t="s">
        <v>142</v>
      </c>
      <c r="E351" s="41"/>
      <c r="F351" s="233" t="s">
        <v>882</v>
      </c>
      <c r="G351" s="41"/>
      <c r="H351" s="41"/>
      <c r="I351" s="234"/>
      <c r="J351" s="41"/>
      <c r="K351" s="41"/>
      <c r="L351" s="45"/>
      <c r="M351" s="235"/>
      <c r="N351" s="236"/>
      <c r="O351" s="92"/>
      <c r="P351" s="92"/>
      <c r="Q351" s="92"/>
      <c r="R351" s="92"/>
      <c r="S351" s="92"/>
      <c r="T351" s="93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T351" s="18" t="s">
        <v>142</v>
      </c>
      <c r="AU351" s="18" t="s">
        <v>84</v>
      </c>
    </row>
    <row r="352" s="2" customFormat="1">
      <c r="A352" s="39"/>
      <c r="B352" s="40"/>
      <c r="C352" s="41"/>
      <c r="D352" s="232" t="s">
        <v>884</v>
      </c>
      <c r="E352" s="41"/>
      <c r="F352" s="297" t="s">
        <v>885</v>
      </c>
      <c r="G352" s="41"/>
      <c r="H352" s="41"/>
      <c r="I352" s="234"/>
      <c r="J352" s="41"/>
      <c r="K352" s="41"/>
      <c r="L352" s="45"/>
      <c r="M352" s="235"/>
      <c r="N352" s="236"/>
      <c r="O352" s="92"/>
      <c r="P352" s="92"/>
      <c r="Q352" s="92"/>
      <c r="R352" s="92"/>
      <c r="S352" s="92"/>
      <c r="T352" s="93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T352" s="18" t="s">
        <v>884</v>
      </c>
      <c r="AU352" s="18" t="s">
        <v>84</v>
      </c>
    </row>
    <row r="353" s="13" customFormat="1">
      <c r="A353" s="13"/>
      <c r="B353" s="239"/>
      <c r="C353" s="240"/>
      <c r="D353" s="232" t="s">
        <v>145</v>
      </c>
      <c r="E353" s="241" t="s">
        <v>1</v>
      </c>
      <c r="F353" s="242" t="s">
        <v>886</v>
      </c>
      <c r="G353" s="240"/>
      <c r="H353" s="241" t="s">
        <v>1</v>
      </c>
      <c r="I353" s="243"/>
      <c r="J353" s="240"/>
      <c r="K353" s="240"/>
      <c r="L353" s="244"/>
      <c r="M353" s="245"/>
      <c r="N353" s="246"/>
      <c r="O353" s="246"/>
      <c r="P353" s="246"/>
      <c r="Q353" s="246"/>
      <c r="R353" s="246"/>
      <c r="S353" s="246"/>
      <c r="T353" s="247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48" t="s">
        <v>145</v>
      </c>
      <c r="AU353" s="248" t="s">
        <v>84</v>
      </c>
      <c r="AV353" s="13" t="s">
        <v>82</v>
      </c>
      <c r="AW353" s="13" t="s">
        <v>31</v>
      </c>
      <c r="AX353" s="13" t="s">
        <v>74</v>
      </c>
      <c r="AY353" s="248" t="s">
        <v>132</v>
      </c>
    </row>
    <row r="354" s="14" customFormat="1">
      <c r="A354" s="14"/>
      <c r="B354" s="249"/>
      <c r="C354" s="250"/>
      <c r="D354" s="232" t="s">
        <v>145</v>
      </c>
      <c r="E354" s="251" t="s">
        <v>1</v>
      </c>
      <c r="F354" s="252" t="s">
        <v>887</v>
      </c>
      <c r="G354" s="250"/>
      <c r="H354" s="253">
        <v>85.799999999999997</v>
      </c>
      <c r="I354" s="254"/>
      <c r="J354" s="250"/>
      <c r="K354" s="250"/>
      <c r="L354" s="255"/>
      <c r="M354" s="256"/>
      <c r="N354" s="257"/>
      <c r="O354" s="257"/>
      <c r="P354" s="257"/>
      <c r="Q354" s="257"/>
      <c r="R354" s="257"/>
      <c r="S354" s="257"/>
      <c r="T354" s="258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9" t="s">
        <v>145</v>
      </c>
      <c r="AU354" s="259" t="s">
        <v>84</v>
      </c>
      <c r="AV354" s="14" t="s">
        <v>84</v>
      </c>
      <c r="AW354" s="14" t="s">
        <v>31</v>
      </c>
      <c r="AX354" s="14" t="s">
        <v>82</v>
      </c>
      <c r="AY354" s="259" t="s">
        <v>132</v>
      </c>
    </row>
    <row r="355" s="12" customFormat="1" ht="22.8" customHeight="1">
      <c r="A355" s="12"/>
      <c r="B355" s="203"/>
      <c r="C355" s="204"/>
      <c r="D355" s="205" t="s">
        <v>73</v>
      </c>
      <c r="E355" s="217" t="s">
        <v>131</v>
      </c>
      <c r="F355" s="217" t="s">
        <v>404</v>
      </c>
      <c r="G355" s="204"/>
      <c r="H355" s="204"/>
      <c r="I355" s="207"/>
      <c r="J355" s="218">
        <f>BK355</f>
        <v>0</v>
      </c>
      <c r="K355" s="204"/>
      <c r="L355" s="209"/>
      <c r="M355" s="210"/>
      <c r="N355" s="211"/>
      <c r="O355" s="211"/>
      <c r="P355" s="212">
        <f>SUM(P356:P457)</f>
        <v>0</v>
      </c>
      <c r="Q355" s="211"/>
      <c r="R355" s="212">
        <f>SUM(R356:R457)</f>
        <v>621.18838600000004</v>
      </c>
      <c r="S355" s="211"/>
      <c r="T355" s="213">
        <f>SUM(T356:T457)</f>
        <v>0</v>
      </c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R355" s="214" t="s">
        <v>82</v>
      </c>
      <c r="AT355" s="215" t="s">
        <v>73</v>
      </c>
      <c r="AU355" s="215" t="s">
        <v>82</v>
      </c>
      <c r="AY355" s="214" t="s">
        <v>132</v>
      </c>
      <c r="BK355" s="216">
        <f>SUM(BK356:BK457)</f>
        <v>0</v>
      </c>
    </row>
    <row r="356" s="2" customFormat="1" ht="24.15" customHeight="1">
      <c r="A356" s="39"/>
      <c r="B356" s="40"/>
      <c r="C356" s="219" t="s">
        <v>491</v>
      </c>
      <c r="D356" s="219" t="s">
        <v>135</v>
      </c>
      <c r="E356" s="220" t="s">
        <v>406</v>
      </c>
      <c r="F356" s="221" t="s">
        <v>407</v>
      </c>
      <c r="G356" s="222" t="s">
        <v>160</v>
      </c>
      <c r="H356" s="223">
        <v>241.5</v>
      </c>
      <c r="I356" s="224"/>
      <c r="J356" s="225">
        <f>ROUND(I356*H356,2)</f>
        <v>0</v>
      </c>
      <c r="K356" s="221" t="s">
        <v>1</v>
      </c>
      <c r="L356" s="45"/>
      <c r="M356" s="226" t="s">
        <v>1</v>
      </c>
      <c r="N356" s="227" t="s">
        <v>39</v>
      </c>
      <c r="O356" s="92"/>
      <c r="P356" s="228">
        <f>O356*H356</f>
        <v>0</v>
      </c>
      <c r="Q356" s="228">
        <v>0</v>
      </c>
      <c r="R356" s="228">
        <f>Q356*H356</f>
        <v>0</v>
      </c>
      <c r="S356" s="228">
        <v>0</v>
      </c>
      <c r="T356" s="229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30" t="s">
        <v>227</v>
      </c>
      <c r="AT356" s="230" t="s">
        <v>135</v>
      </c>
      <c r="AU356" s="230" t="s">
        <v>84</v>
      </c>
      <c r="AY356" s="18" t="s">
        <v>132</v>
      </c>
      <c r="BE356" s="231">
        <f>IF(N356="základní",J356,0)</f>
        <v>0</v>
      </c>
      <c r="BF356" s="231">
        <f>IF(N356="snížená",J356,0)</f>
        <v>0</v>
      </c>
      <c r="BG356" s="231">
        <f>IF(N356="zákl. přenesená",J356,0)</f>
        <v>0</v>
      </c>
      <c r="BH356" s="231">
        <f>IF(N356="sníž. přenesená",J356,0)</f>
        <v>0</v>
      </c>
      <c r="BI356" s="231">
        <f>IF(N356="nulová",J356,0)</f>
        <v>0</v>
      </c>
      <c r="BJ356" s="18" t="s">
        <v>82</v>
      </c>
      <c r="BK356" s="231">
        <f>ROUND(I356*H356,2)</f>
        <v>0</v>
      </c>
      <c r="BL356" s="18" t="s">
        <v>227</v>
      </c>
      <c r="BM356" s="230" t="s">
        <v>888</v>
      </c>
    </row>
    <row r="357" s="2" customFormat="1">
      <c r="A357" s="39"/>
      <c r="B357" s="40"/>
      <c r="C357" s="41"/>
      <c r="D357" s="232" t="s">
        <v>142</v>
      </c>
      <c r="E357" s="41"/>
      <c r="F357" s="233" t="s">
        <v>409</v>
      </c>
      <c r="G357" s="41"/>
      <c r="H357" s="41"/>
      <c r="I357" s="234"/>
      <c r="J357" s="41"/>
      <c r="K357" s="41"/>
      <c r="L357" s="45"/>
      <c r="M357" s="235"/>
      <c r="N357" s="236"/>
      <c r="O357" s="92"/>
      <c r="P357" s="92"/>
      <c r="Q357" s="92"/>
      <c r="R357" s="92"/>
      <c r="S357" s="92"/>
      <c r="T357" s="93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T357" s="18" t="s">
        <v>142</v>
      </c>
      <c r="AU357" s="18" t="s">
        <v>84</v>
      </c>
    </row>
    <row r="358" s="14" customFormat="1">
      <c r="A358" s="14"/>
      <c r="B358" s="249"/>
      <c r="C358" s="250"/>
      <c r="D358" s="232" t="s">
        <v>145</v>
      </c>
      <c r="E358" s="251" t="s">
        <v>1</v>
      </c>
      <c r="F358" s="252" t="s">
        <v>889</v>
      </c>
      <c r="G358" s="250"/>
      <c r="H358" s="253">
        <v>241.5</v>
      </c>
      <c r="I358" s="254"/>
      <c r="J358" s="250"/>
      <c r="K358" s="250"/>
      <c r="L358" s="255"/>
      <c r="M358" s="256"/>
      <c r="N358" s="257"/>
      <c r="O358" s="257"/>
      <c r="P358" s="257"/>
      <c r="Q358" s="257"/>
      <c r="R358" s="257"/>
      <c r="S358" s="257"/>
      <c r="T358" s="258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9" t="s">
        <v>145</v>
      </c>
      <c r="AU358" s="259" t="s">
        <v>84</v>
      </c>
      <c r="AV358" s="14" t="s">
        <v>84</v>
      </c>
      <c r="AW358" s="14" t="s">
        <v>31</v>
      </c>
      <c r="AX358" s="14" t="s">
        <v>82</v>
      </c>
      <c r="AY358" s="259" t="s">
        <v>132</v>
      </c>
    </row>
    <row r="359" s="2" customFormat="1" ht="24.15" customHeight="1">
      <c r="A359" s="39"/>
      <c r="B359" s="40"/>
      <c r="C359" s="219" t="s">
        <v>499</v>
      </c>
      <c r="D359" s="219" t="s">
        <v>135</v>
      </c>
      <c r="E359" s="220" t="s">
        <v>412</v>
      </c>
      <c r="F359" s="221" t="s">
        <v>413</v>
      </c>
      <c r="G359" s="222" t="s">
        <v>160</v>
      </c>
      <c r="H359" s="223">
        <v>292.80000000000001</v>
      </c>
      <c r="I359" s="224"/>
      <c r="J359" s="225">
        <f>ROUND(I359*H359,2)</f>
        <v>0</v>
      </c>
      <c r="K359" s="221" t="s">
        <v>1</v>
      </c>
      <c r="L359" s="45"/>
      <c r="M359" s="226" t="s">
        <v>1</v>
      </c>
      <c r="N359" s="227" t="s">
        <v>39</v>
      </c>
      <c r="O359" s="92"/>
      <c r="P359" s="228">
        <f>O359*H359</f>
        <v>0</v>
      </c>
      <c r="Q359" s="228">
        <v>0</v>
      </c>
      <c r="R359" s="228">
        <f>Q359*H359</f>
        <v>0</v>
      </c>
      <c r="S359" s="228">
        <v>0</v>
      </c>
      <c r="T359" s="229">
        <f>S359*H359</f>
        <v>0</v>
      </c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R359" s="230" t="s">
        <v>227</v>
      </c>
      <c r="AT359" s="230" t="s">
        <v>135</v>
      </c>
      <c r="AU359" s="230" t="s">
        <v>84</v>
      </c>
      <c r="AY359" s="18" t="s">
        <v>132</v>
      </c>
      <c r="BE359" s="231">
        <f>IF(N359="základní",J359,0)</f>
        <v>0</v>
      </c>
      <c r="BF359" s="231">
        <f>IF(N359="snížená",J359,0)</f>
        <v>0</v>
      </c>
      <c r="BG359" s="231">
        <f>IF(N359="zákl. přenesená",J359,0)</f>
        <v>0</v>
      </c>
      <c r="BH359" s="231">
        <f>IF(N359="sníž. přenesená",J359,0)</f>
        <v>0</v>
      </c>
      <c r="BI359" s="231">
        <f>IF(N359="nulová",J359,0)</f>
        <v>0</v>
      </c>
      <c r="BJ359" s="18" t="s">
        <v>82</v>
      </c>
      <c r="BK359" s="231">
        <f>ROUND(I359*H359,2)</f>
        <v>0</v>
      </c>
      <c r="BL359" s="18" t="s">
        <v>227</v>
      </c>
      <c r="BM359" s="230" t="s">
        <v>890</v>
      </c>
    </row>
    <row r="360" s="2" customFormat="1">
      <c r="A360" s="39"/>
      <c r="B360" s="40"/>
      <c r="C360" s="41"/>
      <c r="D360" s="232" t="s">
        <v>142</v>
      </c>
      <c r="E360" s="41"/>
      <c r="F360" s="233" t="s">
        <v>415</v>
      </c>
      <c r="G360" s="41"/>
      <c r="H360" s="41"/>
      <c r="I360" s="234"/>
      <c r="J360" s="41"/>
      <c r="K360" s="41"/>
      <c r="L360" s="45"/>
      <c r="M360" s="235"/>
      <c r="N360" s="236"/>
      <c r="O360" s="92"/>
      <c r="P360" s="92"/>
      <c r="Q360" s="92"/>
      <c r="R360" s="92"/>
      <c r="S360" s="92"/>
      <c r="T360" s="93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T360" s="18" t="s">
        <v>142</v>
      </c>
      <c r="AU360" s="18" t="s">
        <v>84</v>
      </c>
    </row>
    <row r="361" s="13" customFormat="1">
      <c r="A361" s="13"/>
      <c r="B361" s="239"/>
      <c r="C361" s="240"/>
      <c r="D361" s="232" t="s">
        <v>145</v>
      </c>
      <c r="E361" s="241" t="s">
        <v>1</v>
      </c>
      <c r="F361" s="242" t="s">
        <v>231</v>
      </c>
      <c r="G361" s="240"/>
      <c r="H361" s="241" t="s">
        <v>1</v>
      </c>
      <c r="I361" s="243"/>
      <c r="J361" s="240"/>
      <c r="K361" s="240"/>
      <c r="L361" s="244"/>
      <c r="M361" s="245"/>
      <c r="N361" s="246"/>
      <c r="O361" s="246"/>
      <c r="P361" s="246"/>
      <c r="Q361" s="246"/>
      <c r="R361" s="246"/>
      <c r="S361" s="246"/>
      <c r="T361" s="247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48" t="s">
        <v>145</v>
      </c>
      <c r="AU361" s="248" t="s">
        <v>84</v>
      </c>
      <c r="AV361" s="13" t="s">
        <v>82</v>
      </c>
      <c r="AW361" s="13" t="s">
        <v>31</v>
      </c>
      <c r="AX361" s="13" t="s">
        <v>74</v>
      </c>
      <c r="AY361" s="248" t="s">
        <v>132</v>
      </c>
    </row>
    <row r="362" s="14" customFormat="1">
      <c r="A362" s="14"/>
      <c r="B362" s="249"/>
      <c r="C362" s="250"/>
      <c r="D362" s="232" t="s">
        <v>145</v>
      </c>
      <c r="E362" s="251" t="s">
        <v>1</v>
      </c>
      <c r="F362" s="252" t="s">
        <v>891</v>
      </c>
      <c r="G362" s="250"/>
      <c r="H362" s="253">
        <v>292.80000000000001</v>
      </c>
      <c r="I362" s="254"/>
      <c r="J362" s="250"/>
      <c r="K362" s="250"/>
      <c r="L362" s="255"/>
      <c r="M362" s="256"/>
      <c r="N362" s="257"/>
      <c r="O362" s="257"/>
      <c r="P362" s="257"/>
      <c r="Q362" s="257"/>
      <c r="R362" s="257"/>
      <c r="S362" s="257"/>
      <c r="T362" s="258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9" t="s">
        <v>145</v>
      </c>
      <c r="AU362" s="259" t="s">
        <v>84</v>
      </c>
      <c r="AV362" s="14" t="s">
        <v>84</v>
      </c>
      <c r="AW362" s="14" t="s">
        <v>31</v>
      </c>
      <c r="AX362" s="14" t="s">
        <v>82</v>
      </c>
      <c r="AY362" s="259" t="s">
        <v>132</v>
      </c>
    </row>
    <row r="363" s="2" customFormat="1" ht="24.15" customHeight="1">
      <c r="A363" s="39"/>
      <c r="B363" s="40"/>
      <c r="C363" s="219" t="s">
        <v>506</v>
      </c>
      <c r="D363" s="219" t="s">
        <v>135</v>
      </c>
      <c r="E363" s="220" t="s">
        <v>892</v>
      </c>
      <c r="F363" s="221" t="s">
        <v>893</v>
      </c>
      <c r="G363" s="222" t="s">
        <v>160</v>
      </c>
      <c r="H363" s="223">
        <v>2417</v>
      </c>
      <c r="I363" s="224"/>
      <c r="J363" s="225">
        <f>ROUND(I363*H363,2)</f>
        <v>0</v>
      </c>
      <c r="K363" s="221" t="s">
        <v>1</v>
      </c>
      <c r="L363" s="45"/>
      <c r="M363" s="226" t="s">
        <v>1</v>
      </c>
      <c r="N363" s="227" t="s">
        <v>39</v>
      </c>
      <c r="O363" s="92"/>
      <c r="P363" s="228">
        <f>O363*H363</f>
        <v>0</v>
      </c>
      <c r="Q363" s="228">
        <v>0</v>
      </c>
      <c r="R363" s="228">
        <f>Q363*H363</f>
        <v>0</v>
      </c>
      <c r="S363" s="228">
        <v>0</v>
      </c>
      <c r="T363" s="229">
        <f>S363*H363</f>
        <v>0</v>
      </c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R363" s="230" t="s">
        <v>227</v>
      </c>
      <c r="AT363" s="230" t="s">
        <v>135</v>
      </c>
      <c r="AU363" s="230" t="s">
        <v>84</v>
      </c>
      <c r="AY363" s="18" t="s">
        <v>132</v>
      </c>
      <c r="BE363" s="231">
        <f>IF(N363="základní",J363,0)</f>
        <v>0</v>
      </c>
      <c r="BF363" s="231">
        <f>IF(N363="snížená",J363,0)</f>
        <v>0</v>
      </c>
      <c r="BG363" s="231">
        <f>IF(N363="zákl. přenesená",J363,0)</f>
        <v>0</v>
      </c>
      <c r="BH363" s="231">
        <f>IF(N363="sníž. přenesená",J363,0)</f>
        <v>0</v>
      </c>
      <c r="BI363" s="231">
        <f>IF(N363="nulová",J363,0)</f>
        <v>0</v>
      </c>
      <c r="BJ363" s="18" t="s">
        <v>82</v>
      </c>
      <c r="BK363" s="231">
        <f>ROUND(I363*H363,2)</f>
        <v>0</v>
      </c>
      <c r="BL363" s="18" t="s">
        <v>227</v>
      </c>
      <c r="BM363" s="230" t="s">
        <v>894</v>
      </c>
    </row>
    <row r="364" s="2" customFormat="1">
      <c r="A364" s="39"/>
      <c r="B364" s="40"/>
      <c r="C364" s="41"/>
      <c r="D364" s="232" t="s">
        <v>142</v>
      </c>
      <c r="E364" s="41"/>
      <c r="F364" s="233" t="s">
        <v>895</v>
      </c>
      <c r="G364" s="41"/>
      <c r="H364" s="41"/>
      <c r="I364" s="234"/>
      <c r="J364" s="41"/>
      <c r="K364" s="41"/>
      <c r="L364" s="45"/>
      <c r="M364" s="235"/>
      <c r="N364" s="236"/>
      <c r="O364" s="92"/>
      <c r="P364" s="92"/>
      <c r="Q364" s="92"/>
      <c r="R364" s="92"/>
      <c r="S364" s="92"/>
      <c r="T364" s="93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T364" s="18" t="s">
        <v>142</v>
      </c>
      <c r="AU364" s="18" t="s">
        <v>84</v>
      </c>
    </row>
    <row r="365" s="14" customFormat="1">
      <c r="A365" s="14"/>
      <c r="B365" s="249"/>
      <c r="C365" s="250"/>
      <c r="D365" s="232" t="s">
        <v>145</v>
      </c>
      <c r="E365" s="251" t="s">
        <v>1</v>
      </c>
      <c r="F365" s="252" t="s">
        <v>896</v>
      </c>
      <c r="G365" s="250"/>
      <c r="H365" s="253">
        <v>2417</v>
      </c>
      <c r="I365" s="254"/>
      <c r="J365" s="250"/>
      <c r="K365" s="250"/>
      <c r="L365" s="255"/>
      <c r="M365" s="256"/>
      <c r="N365" s="257"/>
      <c r="O365" s="257"/>
      <c r="P365" s="257"/>
      <c r="Q365" s="257"/>
      <c r="R365" s="257"/>
      <c r="S365" s="257"/>
      <c r="T365" s="258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9" t="s">
        <v>145</v>
      </c>
      <c r="AU365" s="259" t="s">
        <v>84</v>
      </c>
      <c r="AV365" s="14" t="s">
        <v>84</v>
      </c>
      <c r="AW365" s="14" t="s">
        <v>31</v>
      </c>
      <c r="AX365" s="14" t="s">
        <v>82</v>
      </c>
      <c r="AY365" s="259" t="s">
        <v>132</v>
      </c>
    </row>
    <row r="366" s="2" customFormat="1" ht="24.15" customHeight="1">
      <c r="A366" s="39"/>
      <c r="B366" s="40"/>
      <c r="C366" s="219" t="s">
        <v>514</v>
      </c>
      <c r="D366" s="219" t="s">
        <v>135</v>
      </c>
      <c r="E366" s="220" t="s">
        <v>418</v>
      </c>
      <c r="F366" s="221" t="s">
        <v>419</v>
      </c>
      <c r="G366" s="222" t="s">
        <v>160</v>
      </c>
      <c r="H366" s="223">
        <v>702.60000000000002</v>
      </c>
      <c r="I366" s="224"/>
      <c r="J366" s="225">
        <f>ROUND(I366*H366,2)</f>
        <v>0</v>
      </c>
      <c r="K366" s="221" t="s">
        <v>1</v>
      </c>
      <c r="L366" s="45"/>
      <c r="M366" s="226" t="s">
        <v>1</v>
      </c>
      <c r="N366" s="227" t="s">
        <v>39</v>
      </c>
      <c r="O366" s="92"/>
      <c r="P366" s="228">
        <f>O366*H366</f>
        <v>0</v>
      </c>
      <c r="Q366" s="228">
        <v>0</v>
      </c>
      <c r="R366" s="228">
        <f>Q366*H366</f>
        <v>0</v>
      </c>
      <c r="S366" s="228">
        <v>0</v>
      </c>
      <c r="T366" s="229">
        <f>S366*H366</f>
        <v>0</v>
      </c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R366" s="230" t="s">
        <v>227</v>
      </c>
      <c r="AT366" s="230" t="s">
        <v>135</v>
      </c>
      <c r="AU366" s="230" t="s">
        <v>84</v>
      </c>
      <c r="AY366" s="18" t="s">
        <v>132</v>
      </c>
      <c r="BE366" s="231">
        <f>IF(N366="základní",J366,0)</f>
        <v>0</v>
      </c>
      <c r="BF366" s="231">
        <f>IF(N366="snížená",J366,0)</f>
        <v>0</v>
      </c>
      <c r="BG366" s="231">
        <f>IF(N366="zákl. přenesená",J366,0)</f>
        <v>0</v>
      </c>
      <c r="BH366" s="231">
        <f>IF(N366="sníž. přenesená",J366,0)</f>
        <v>0</v>
      </c>
      <c r="BI366" s="231">
        <f>IF(N366="nulová",J366,0)</f>
        <v>0</v>
      </c>
      <c r="BJ366" s="18" t="s">
        <v>82</v>
      </c>
      <c r="BK366" s="231">
        <f>ROUND(I366*H366,2)</f>
        <v>0</v>
      </c>
      <c r="BL366" s="18" t="s">
        <v>227</v>
      </c>
      <c r="BM366" s="230" t="s">
        <v>897</v>
      </c>
    </row>
    <row r="367" s="2" customFormat="1">
      <c r="A367" s="39"/>
      <c r="B367" s="40"/>
      <c r="C367" s="41"/>
      <c r="D367" s="232" t="s">
        <v>142</v>
      </c>
      <c r="E367" s="41"/>
      <c r="F367" s="233" t="s">
        <v>421</v>
      </c>
      <c r="G367" s="41"/>
      <c r="H367" s="41"/>
      <c r="I367" s="234"/>
      <c r="J367" s="41"/>
      <c r="K367" s="41"/>
      <c r="L367" s="45"/>
      <c r="M367" s="235"/>
      <c r="N367" s="236"/>
      <c r="O367" s="92"/>
      <c r="P367" s="92"/>
      <c r="Q367" s="92"/>
      <c r="R367" s="92"/>
      <c r="S367" s="92"/>
      <c r="T367" s="93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T367" s="18" t="s">
        <v>142</v>
      </c>
      <c r="AU367" s="18" t="s">
        <v>84</v>
      </c>
    </row>
    <row r="368" s="13" customFormat="1">
      <c r="A368" s="13"/>
      <c r="B368" s="239"/>
      <c r="C368" s="240"/>
      <c r="D368" s="232" t="s">
        <v>145</v>
      </c>
      <c r="E368" s="241" t="s">
        <v>1</v>
      </c>
      <c r="F368" s="242" t="s">
        <v>231</v>
      </c>
      <c r="G368" s="240"/>
      <c r="H368" s="241" t="s">
        <v>1</v>
      </c>
      <c r="I368" s="243"/>
      <c r="J368" s="240"/>
      <c r="K368" s="240"/>
      <c r="L368" s="244"/>
      <c r="M368" s="245"/>
      <c r="N368" s="246"/>
      <c r="O368" s="246"/>
      <c r="P368" s="246"/>
      <c r="Q368" s="246"/>
      <c r="R368" s="246"/>
      <c r="S368" s="246"/>
      <c r="T368" s="247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48" t="s">
        <v>145</v>
      </c>
      <c r="AU368" s="248" t="s">
        <v>84</v>
      </c>
      <c r="AV368" s="13" t="s">
        <v>82</v>
      </c>
      <c r="AW368" s="13" t="s">
        <v>31</v>
      </c>
      <c r="AX368" s="13" t="s">
        <v>74</v>
      </c>
      <c r="AY368" s="248" t="s">
        <v>132</v>
      </c>
    </row>
    <row r="369" s="14" customFormat="1">
      <c r="A369" s="14"/>
      <c r="B369" s="249"/>
      <c r="C369" s="250"/>
      <c r="D369" s="232" t="s">
        <v>145</v>
      </c>
      <c r="E369" s="251" t="s">
        <v>1</v>
      </c>
      <c r="F369" s="252" t="s">
        <v>898</v>
      </c>
      <c r="G369" s="250"/>
      <c r="H369" s="253">
        <v>702.60000000000002</v>
      </c>
      <c r="I369" s="254"/>
      <c r="J369" s="250"/>
      <c r="K369" s="250"/>
      <c r="L369" s="255"/>
      <c r="M369" s="256"/>
      <c r="N369" s="257"/>
      <c r="O369" s="257"/>
      <c r="P369" s="257"/>
      <c r="Q369" s="257"/>
      <c r="R369" s="257"/>
      <c r="S369" s="257"/>
      <c r="T369" s="258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59" t="s">
        <v>145</v>
      </c>
      <c r="AU369" s="259" t="s">
        <v>84</v>
      </c>
      <c r="AV369" s="14" t="s">
        <v>84</v>
      </c>
      <c r="AW369" s="14" t="s">
        <v>31</v>
      </c>
      <c r="AX369" s="14" t="s">
        <v>82</v>
      </c>
      <c r="AY369" s="259" t="s">
        <v>132</v>
      </c>
    </row>
    <row r="370" s="2" customFormat="1" ht="24.15" customHeight="1">
      <c r="A370" s="39"/>
      <c r="B370" s="40"/>
      <c r="C370" s="219" t="s">
        <v>520</v>
      </c>
      <c r="D370" s="219" t="s">
        <v>135</v>
      </c>
      <c r="E370" s="220" t="s">
        <v>899</v>
      </c>
      <c r="F370" s="221" t="s">
        <v>900</v>
      </c>
      <c r="G370" s="222" t="s">
        <v>160</v>
      </c>
      <c r="H370" s="223">
        <v>2709.4000000000001</v>
      </c>
      <c r="I370" s="224"/>
      <c r="J370" s="225">
        <f>ROUND(I370*H370,2)</f>
        <v>0</v>
      </c>
      <c r="K370" s="221" t="s">
        <v>1</v>
      </c>
      <c r="L370" s="45"/>
      <c r="M370" s="226" t="s">
        <v>1</v>
      </c>
      <c r="N370" s="227" t="s">
        <v>39</v>
      </c>
      <c r="O370" s="92"/>
      <c r="P370" s="228">
        <f>O370*H370</f>
        <v>0</v>
      </c>
      <c r="Q370" s="228">
        <v>0</v>
      </c>
      <c r="R370" s="228">
        <f>Q370*H370</f>
        <v>0</v>
      </c>
      <c r="S370" s="228">
        <v>0</v>
      </c>
      <c r="T370" s="229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30" t="s">
        <v>227</v>
      </c>
      <c r="AT370" s="230" t="s">
        <v>135</v>
      </c>
      <c r="AU370" s="230" t="s">
        <v>84</v>
      </c>
      <c r="AY370" s="18" t="s">
        <v>132</v>
      </c>
      <c r="BE370" s="231">
        <f>IF(N370="základní",J370,0)</f>
        <v>0</v>
      </c>
      <c r="BF370" s="231">
        <f>IF(N370="snížená",J370,0)</f>
        <v>0</v>
      </c>
      <c r="BG370" s="231">
        <f>IF(N370="zákl. přenesená",J370,0)</f>
        <v>0</v>
      </c>
      <c r="BH370" s="231">
        <f>IF(N370="sníž. přenesená",J370,0)</f>
        <v>0</v>
      </c>
      <c r="BI370" s="231">
        <f>IF(N370="nulová",J370,0)</f>
        <v>0</v>
      </c>
      <c r="BJ370" s="18" t="s">
        <v>82</v>
      </c>
      <c r="BK370" s="231">
        <f>ROUND(I370*H370,2)</f>
        <v>0</v>
      </c>
      <c r="BL370" s="18" t="s">
        <v>227</v>
      </c>
      <c r="BM370" s="230" t="s">
        <v>901</v>
      </c>
    </row>
    <row r="371" s="2" customFormat="1">
      <c r="A371" s="39"/>
      <c r="B371" s="40"/>
      <c r="C371" s="41"/>
      <c r="D371" s="232" t="s">
        <v>142</v>
      </c>
      <c r="E371" s="41"/>
      <c r="F371" s="233" t="s">
        <v>902</v>
      </c>
      <c r="G371" s="41"/>
      <c r="H371" s="41"/>
      <c r="I371" s="234"/>
      <c r="J371" s="41"/>
      <c r="K371" s="41"/>
      <c r="L371" s="45"/>
      <c r="M371" s="235"/>
      <c r="N371" s="236"/>
      <c r="O371" s="92"/>
      <c r="P371" s="92"/>
      <c r="Q371" s="92"/>
      <c r="R371" s="92"/>
      <c r="S371" s="92"/>
      <c r="T371" s="93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T371" s="18" t="s">
        <v>142</v>
      </c>
      <c r="AU371" s="18" t="s">
        <v>84</v>
      </c>
    </row>
    <row r="372" s="13" customFormat="1">
      <c r="A372" s="13"/>
      <c r="B372" s="239"/>
      <c r="C372" s="240"/>
      <c r="D372" s="232" t="s">
        <v>145</v>
      </c>
      <c r="E372" s="241" t="s">
        <v>1</v>
      </c>
      <c r="F372" s="242" t="s">
        <v>231</v>
      </c>
      <c r="G372" s="240"/>
      <c r="H372" s="241" t="s">
        <v>1</v>
      </c>
      <c r="I372" s="243"/>
      <c r="J372" s="240"/>
      <c r="K372" s="240"/>
      <c r="L372" s="244"/>
      <c r="M372" s="245"/>
      <c r="N372" s="246"/>
      <c r="O372" s="246"/>
      <c r="P372" s="246"/>
      <c r="Q372" s="246"/>
      <c r="R372" s="246"/>
      <c r="S372" s="246"/>
      <c r="T372" s="247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8" t="s">
        <v>145</v>
      </c>
      <c r="AU372" s="248" t="s">
        <v>84</v>
      </c>
      <c r="AV372" s="13" t="s">
        <v>82</v>
      </c>
      <c r="AW372" s="13" t="s">
        <v>31</v>
      </c>
      <c r="AX372" s="13" t="s">
        <v>74</v>
      </c>
      <c r="AY372" s="248" t="s">
        <v>132</v>
      </c>
    </row>
    <row r="373" s="14" customFormat="1">
      <c r="A373" s="14"/>
      <c r="B373" s="249"/>
      <c r="C373" s="250"/>
      <c r="D373" s="232" t="s">
        <v>145</v>
      </c>
      <c r="E373" s="251" t="s">
        <v>732</v>
      </c>
      <c r="F373" s="252" t="s">
        <v>903</v>
      </c>
      <c r="G373" s="250"/>
      <c r="H373" s="253">
        <v>2709.4000000000001</v>
      </c>
      <c r="I373" s="254"/>
      <c r="J373" s="250"/>
      <c r="K373" s="250"/>
      <c r="L373" s="255"/>
      <c r="M373" s="256"/>
      <c r="N373" s="257"/>
      <c r="O373" s="257"/>
      <c r="P373" s="257"/>
      <c r="Q373" s="257"/>
      <c r="R373" s="257"/>
      <c r="S373" s="257"/>
      <c r="T373" s="258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9" t="s">
        <v>145</v>
      </c>
      <c r="AU373" s="259" t="s">
        <v>84</v>
      </c>
      <c r="AV373" s="14" t="s">
        <v>84</v>
      </c>
      <c r="AW373" s="14" t="s">
        <v>31</v>
      </c>
      <c r="AX373" s="14" t="s">
        <v>82</v>
      </c>
      <c r="AY373" s="259" t="s">
        <v>132</v>
      </c>
    </row>
    <row r="374" s="2" customFormat="1" ht="24.15" customHeight="1">
      <c r="A374" s="39"/>
      <c r="B374" s="40"/>
      <c r="C374" s="219" t="s">
        <v>527</v>
      </c>
      <c r="D374" s="219" t="s">
        <v>135</v>
      </c>
      <c r="E374" s="220" t="s">
        <v>424</v>
      </c>
      <c r="F374" s="221" t="s">
        <v>425</v>
      </c>
      <c r="G374" s="222" t="s">
        <v>160</v>
      </c>
      <c r="H374" s="223">
        <v>995.39999999999998</v>
      </c>
      <c r="I374" s="224"/>
      <c r="J374" s="225">
        <f>ROUND(I374*H374,2)</f>
        <v>0</v>
      </c>
      <c r="K374" s="221" t="s">
        <v>1</v>
      </c>
      <c r="L374" s="45"/>
      <c r="M374" s="226" t="s">
        <v>1</v>
      </c>
      <c r="N374" s="227" t="s">
        <v>39</v>
      </c>
      <c r="O374" s="92"/>
      <c r="P374" s="228">
        <f>O374*H374</f>
        <v>0</v>
      </c>
      <c r="Q374" s="228">
        <v>0</v>
      </c>
      <c r="R374" s="228">
        <f>Q374*H374</f>
        <v>0</v>
      </c>
      <c r="S374" s="228">
        <v>0</v>
      </c>
      <c r="T374" s="229">
        <f>S374*H374</f>
        <v>0</v>
      </c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R374" s="230" t="s">
        <v>227</v>
      </c>
      <c r="AT374" s="230" t="s">
        <v>135</v>
      </c>
      <c r="AU374" s="230" t="s">
        <v>84</v>
      </c>
      <c r="AY374" s="18" t="s">
        <v>132</v>
      </c>
      <c r="BE374" s="231">
        <f>IF(N374="základní",J374,0)</f>
        <v>0</v>
      </c>
      <c r="BF374" s="231">
        <f>IF(N374="snížená",J374,0)</f>
        <v>0</v>
      </c>
      <c r="BG374" s="231">
        <f>IF(N374="zákl. přenesená",J374,0)</f>
        <v>0</v>
      </c>
      <c r="BH374" s="231">
        <f>IF(N374="sníž. přenesená",J374,0)</f>
        <v>0</v>
      </c>
      <c r="BI374" s="231">
        <f>IF(N374="nulová",J374,0)</f>
        <v>0</v>
      </c>
      <c r="BJ374" s="18" t="s">
        <v>82</v>
      </c>
      <c r="BK374" s="231">
        <f>ROUND(I374*H374,2)</f>
        <v>0</v>
      </c>
      <c r="BL374" s="18" t="s">
        <v>227</v>
      </c>
      <c r="BM374" s="230" t="s">
        <v>904</v>
      </c>
    </row>
    <row r="375" s="2" customFormat="1">
      <c r="A375" s="39"/>
      <c r="B375" s="40"/>
      <c r="C375" s="41"/>
      <c r="D375" s="232" t="s">
        <v>142</v>
      </c>
      <c r="E375" s="41"/>
      <c r="F375" s="233" t="s">
        <v>427</v>
      </c>
      <c r="G375" s="41"/>
      <c r="H375" s="41"/>
      <c r="I375" s="234"/>
      <c r="J375" s="41"/>
      <c r="K375" s="41"/>
      <c r="L375" s="45"/>
      <c r="M375" s="235"/>
      <c r="N375" s="236"/>
      <c r="O375" s="92"/>
      <c r="P375" s="92"/>
      <c r="Q375" s="92"/>
      <c r="R375" s="92"/>
      <c r="S375" s="92"/>
      <c r="T375" s="93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T375" s="18" t="s">
        <v>142</v>
      </c>
      <c r="AU375" s="18" t="s">
        <v>84</v>
      </c>
    </row>
    <row r="376" s="13" customFormat="1">
      <c r="A376" s="13"/>
      <c r="B376" s="239"/>
      <c r="C376" s="240"/>
      <c r="D376" s="232" t="s">
        <v>145</v>
      </c>
      <c r="E376" s="241" t="s">
        <v>1</v>
      </c>
      <c r="F376" s="242" t="s">
        <v>231</v>
      </c>
      <c r="G376" s="240"/>
      <c r="H376" s="241" t="s">
        <v>1</v>
      </c>
      <c r="I376" s="243"/>
      <c r="J376" s="240"/>
      <c r="K376" s="240"/>
      <c r="L376" s="244"/>
      <c r="M376" s="245"/>
      <c r="N376" s="246"/>
      <c r="O376" s="246"/>
      <c r="P376" s="246"/>
      <c r="Q376" s="246"/>
      <c r="R376" s="246"/>
      <c r="S376" s="246"/>
      <c r="T376" s="247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48" t="s">
        <v>145</v>
      </c>
      <c r="AU376" s="248" t="s">
        <v>84</v>
      </c>
      <c r="AV376" s="13" t="s">
        <v>82</v>
      </c>
      <c r="AW376" s="13" t="s">
        <v>31</v>
      </c>
      <c r="AX376" s="13" t="s">
        <v>74</v>
      </c>
      <c r="AY376" s="248" t="s">
        <v>132</v>
      </c>
    </row>
    <row r="377" s="14" customFormat="1">
      <c r="A377" s="14"/>
      <c r="B377" s="249"/>
      <c r="C377" s="250"/>
      <c r="D377" s="232" t="s">
        <v>145</v>
      </c>
      <c r="E377" s="251" t="s">
        <v>205</v>
      </c>
      <c r="F377" s="252" t="s">
        <v>905</v>
      </c>
      <c r="G377" s="250"/>
      <c r="H377" s="253">
        <v>995.39999999999998</v>
      </c>
      <c r="I377" s="254"/>
      <c r="J377" s="250"/>
      <c r="K377" s="250"/>
      <c r="L377" s="255"/>
      <c r="M377" s="256"/>
      <c r="N377" s="257"/>
      <c r="O377" s="257"/>
      <c r="P377" s="257"/>
      <c r="Q377" s="257"/>
      <c r="R377" s="257"/>
      <c r="S377" s="257"/>
      <c r="T377" s="258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9" t="s">
        <v>145</v>
      </c>
      <c r="AU377" s="259" t="s">
        <v>84</v>
      </c>
      <c r="AV377" s="14" t="s">
        <v>84</v>
      </c>
      <c r="AW377" s="14" t="s">
        <v>31</v>
      </c>
      <c r="AX377" s="14" t="s">
        <v>82</v>
      </c>
      <c r="AY377" s="259" t="s">
        <v>132</v>
      </c>
    </row>
    <row r="378" s="2" customFormat="1" ht="33" customHeight="1">
      <c r="A378" s="39"/>
      <c r="B378" s="40"/>
      <c r="C378" s="219" t="s">
        <v>532</v>
      </c>
      <c r="D378" s="219" t="s">
        <v>135</v>
      </c>
      <c r="E378" s="220" t="s">
        <v>430</v>
      </c>
      <c r="F378" s="221" t="s">
        <v>431</v>
      </c>
      <c r="G378" s="222" t="s">
        <v>160</v>
      </c>
      <c r="H378" s="223">
        <v>628.70000000000005</v>
      </c>
      <c r="I378" s="224"/>
      <c r="J378" s="225">
        <f>ROUND(I378*H378,2)</f>
        <v>0</v>
      </c>
      <c r="K378" s="221" t="s">
        <v>139</v>
      </c>
      <c r="L378" s="45"/>
      <c r="M378" s="226" t="s">
        <v>1</v>
      </c>
      <c r="N378" s="227" t="s">
        <v>39</v>
      </c>
      <c r="O378" s="92"/>
      <c r="P378" s="228">
        <f>O378*H378</f>
        <v>0</v>
      </c>
      <c r="Q378" s="228">
        <v>0</v>
      </c>
      <c r="R378" s="228">
        <f>Q378*H378</f>
        <v>0</v>
      </c>
      <c r="S378" s="228">
        <v>0</v>
      </c>
      <c r="T378" s="229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30" t="s">
        <v>227</v>
      </c>
      <c r="AT378" s="230" t="s">
        <v>135</v>
      </c>
      <c r="AU378" s="230" t="s">
        <v>84</v>
      </c>
      <c r="AY378" s="18" t="s">
        <v>132</v>
      </c>
      <c r="BE378" s="231">
        <f>IF(N378="základní",J378,0)</f>
        <v>0</v>
      </c>
      <c r="BF378" s="231">
        <f>IF(N378="snížená",J378,0)</f>
        <v>0</v>
      </c>
      <c r="BG378" s="231">
        <f>IF(N378="zákl. přenesená",J378,0)</f>
        <v>0</v>
      </c>
      <c r="BH378" s="231">
        <f>IF(N378="sníž. přenesená",J378,0)</f>
        <v>0</v>
      </c>
      <c r="BI378" s="231">
        <f>IF(N378="nulová",J378,0)</f>
        <v>0</v>
      </c>
      <c r="BJ378" s="18" t="s">
        <v>82</v>
      </c>
      <c r="BK378" s="231">
        <f>ROUND(I378*H378,2)</f>
        <v>0</v>
      </c>
      <c r="BL378" s="18" t="s">
        <v>227</v>
      </c>
      <c r="BM378" s="230" t="s">
        <v>906</v>
      </c>
    </row>
    <row r="379" s="2" customFormat="1">
      <c r="A379" s="39"/>
      <c r="B379" s="40"/>
      <c r="C379" s="41"/>
      <c r="D379" s="232" t="s">
        <v>142</v>
      </c>
      <c r="E379" s="41"/>
      <c r="F379" s="233" t="s">
        <v>433</v>
      </c>
      <c r="G379" s="41"/>
      <c r="H379" s="41"/>
      <c r="I379" s="234"/>
      <c r="J379" s="41"/>
      <c r="K379" s="41"/>
      <c r="L379" s="45"/>
      <c r="M379" s="235"/>
      <c r="N379" s="236"/>
      <c r="O379" s="92"/>
      <c r="P379" s="92"/>
      <c r="Q379" s="92"/>
      <c r="R379" s="92"/>
      <c r="S379" s="92"/>
      <c r="T379" s="93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T379" s="18" t="s">
        <v>142</v>
      </c>
      <c r="AU379" s="18" t="s">
        <v>84</v>
      </c>
    </row>
    <row r="380" s="2" customFormat="1">
      <c r="A380" s="39"/>
      <c r="B380" s="40"/>
      <c r="C380" s="41"/>
      <c r="D380" s="237" t="s">
        <v>143</v>
      </c>
      <c r="E380" s="41"/>
      <c r="F380" s="238" t="s">
        <v>434</v>
      </c>
      <c r="G380" s="41"/>
      <c r="H380" s="41"/>
      <c r="I380" s="234"/>
      <c r="J380" s="41"/>
      <c r="K380" s="41"/>
      <c r="L380" s="45"/>
      <c r="M380" s="235"/>
      <c r="N380" s="236"/>
      <c r="O380" s="92"/>
      <c r="P380" s="92"/>
      <c r="Q380" s="92"/>
      <c r="R380" s="92"/>
      <c r="S380" s="92"/>
      <c r="T380" s="93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T380" s="18" t="s">
        <v>143</v>
      </c>
      <c r="AU380" s="18" t="s">
        <v>84</v>
      </c>
    </row>
    <row r="381" s="14" customFormat="1">
      <c r="A381" s="14"/>
      <c r="B381" s="249"/>
      <c r="C381" s="250"/>
      <c r="D381" s="232" t="s">
        <v>145</v>
      </c>
      <c r="E381" s="251" t="s">
        <v>1</v>
      </c>
      <c r="F381" s="252" t="s">
        <v>159</v>
      </c>
      <c r="G381" s="250"/>
      <c r="H381" s="253">
        <v>615.39999999999998</v>
      </c>
      <c r="I381" s="254"/>
      <c r="J381" s="250"/>
      <c r="K381" s="250"/>
      <c r="L381" s="255"/>
      <c r="M381" s="256"/>
      <c r="N381" s="257"/>
      <c r="O381" s="257"/>
      <c r="P381" s="257"/>
      <c r="Q381" s="257"/>
      <c r="R381" s="257"/>
      <c r="S381" s="257"/>
      <c r="T381" s="258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9" t="s">
        <v>145</v>
      </c>
      <c r="AU381" s="259" t="s">
        <v>84</v>
      </c>
      <c r="AV381" s="14" t="s">
        <v>84</v>
      </c>
      <c r="AW381" s="14" t="s">
        <v>31</v>
      </c>
      <c r="AX381" s="14" t="s">
        <v>74</v>
      </c>
      <c r="AY381" s="259" t="s">
        <v>132</v>
      </c>
    </row>
    <row r="382" s="14" customFormat="1">
      <c r="A382" s="14"/>
      <c r="B382" s="249"/>
      <c r="C382" s="250"/>
      <c r="D382" s="232" t="s">
        <v>145</v>
      </c>
      <c r="E382" s="251" t="s">
        <v>1</v>
      </c>
      <c r="F382" s="252" t="s">
        <v>907</v>
      </c>
      <c r="G382" s="250"/>
      <c r="H382" s="253">
        <v>9.8000000000000007</v>
      </c>
      <c r="I382" s="254"/>
      <c r="J382" s="250"/>
      <c r="K382" s="250"/>
      <c r="L382" s="255"/>
      <c r="M382" s="256"/>
      <c r="N382" s="257"/>
      <c r="O382" s="257"/>
      <c r="P382" s="257"/>
      <c r="Q382" s="257"/>
      <c r="R382" s="257"/>
      <c r="S382" s="257"/>
      <c r="T382" s="258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59" t="s">
        <v>145</v>
      </c>
      <c r="AU382" s="259" t="s">
        <v>84</v>
      </c>
      <c r="AV382" s="14" t="s">
        <v>84</v>
      </c>
      <c r="AW382" s="14" t="s">
        <v>31</v>
      </c>
      <c r="AX382" s="14" t="s">
        <v>74</v>
      </c>
      <c r="AY382" s="259" t="s">
        <v>132</v>
      </c>
    </row>
    <row r="383" s="14" customFormat="1">
      <c r="A383" s="14"/>
      <c r="B383" s="249"/>
      <c r="C383" s="250"/>
      <c r="D383" s="232" t="s">
        <v>145</v>
      </c>
      <c r="E383" s="251" t="s">
        <v>1</v>
      </c>
      <c r="F383" s="252" t="s">
        <v>908</v>
      </c>
      <c r="G383" s="250"/>
      <c r="H383" s="253">
        <v>3.5</v>
      </c>
      <c r="I383" s="254"/>
      <c r="J383" s="250"/>
      <c r="K383" s="250"/>
      <c r="L383" s="255"/>
      <c r="M383" s="256"/>
      <c r="N383" s="257"/>
      <c r="O383" s="257"/>
      <c r="P383" s="257"/>
      <c r="Q383" s="257"/>
      <c r="R383" s="257"/>
      <c r="S383" s="257"/>
      <c r="T383" s="258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9" t="s">
        <v>145</v>
      </c>
      <c r="AU383" s="259" t="s">
        <v>84</v>
      </c>
      <c r="AV383" s="14" t="s">
        <v>84</v>
      </c>
      <c r="AW383" s="14" t="s">
        <v>31</v>
      </c>
      <c r="AX383" s="14" t="s">
        <v>74</v>
      </c>
      <c r="AY383" s="259" t="s">
        <v>132</v>
      </c>
    </row>
    <row r="384" s="15" customFormat="1">
      <c r="A384" s="15"/>
      <c r="B384" s="264"/>
      <c r="C384" s="265"/>
      <c r="D384" s="232" t="s">
        <v>145</v>
      </c>
      <c r="E384" s="266" t="s">
        <v>1</v>
      </c>
      <c r="F384" s="267" t="s">
        <v>251</v>
      </c>
      <c r="G384" s="265"/>
      <c r="H384" s="268">
        <v>628.70000000000005</v>
      </c>
      <c r="I384" s="269"/>
      <c r="J384" s="265"/>
      <c r="K384" s="265"/>
      <c r="L384" s="270"/>
      <c r="M384" s="271"/>
      <c r="N384" s="272"/>
      <c r="O384" s="272"/>
      <c r="P384" s="272"/>
      <c r="Q384" s="272"/>
      <c r="R384" s="272"/>
      <c r="S384" s="272"/>
      <c r="T384" s="273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T384" s="274" t="s">
        <v>145</v>
      </c>
      <c r="AU384" s="274" t="s">
        <v>84</v>
      </c>
      <c r="AV384" s="15" t="s">
        <v>227</v>
      </c>
      <c r="AW384" s="15" t="s">
        <v>31</v>
      </c>
      <c r="AX384" s="15" t="s">
        <v>82</v>
      </c>
      <c r="AY384" s="274" t="s">
        <v>132</v>
      </c>
    </row>
    <row r="385" s="2" customFormat="1" ht="24.15" customHeight="1">
      <c r="A385" s="39"/>
      <c r="B385" s="40"/>
      <c r="C385" s="219" t="s">
        <v>537</v>
      </c>
      <c r="D385" s="219" t="s">
        <v>135</v>
      </c>
      <c r="E385" s="220" t="s">
        <v>436</v>
      </c>
      <c r="F385" s="221" t="s">
        <v>437</v>
      </c>
      <c r="G385" s="222" t="s">
        <v>160</v>
      </c>
      <c r="H385" s="223">
        <v>615.39999999999998</v>
      </c>
      <c r="I385" s="224"/>
      <c r="J385" s="225">
        <f>ROUND(I385*H385,2)</f>
        <v>0</v>
      </c>
      <c r="K385" s="221" t="s">
        <v>139</v>
      </c>
      <c r="L385" s="45"/>
      <c r="M385" s="226" t="s">
        <v>1</v>
      </c>
      <c r="N385" s="227" t="s">
        <v>39</v>
      </c>
      <c r="O385" s="92"/>
      <c r="P385" s="228">
        <f>O385*H385</f>
        <v>0</v>
      </c>
      <c r="Q385" s="228">
        <v>0</v>
      </c>
      <c r="R385" s="228">
        <f>Q385*H385</f>
        <v>0</v>
      </c>
      <c r="S385" s="228">
        <v>0</v>
      </c>
      <c r="T385" s="229">
        <f>S385*H385</f>
        <v>0</v>
      </c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R385" s="230" t="s">
        <v>227</v>
      </c>
      <c r="AT385" s="230" t="s">
        <v>135</v>
      </c>
      <c r="AU385" s="230" t="s">
        <v>84</v>
      </c>
      <c r="AY385" s="18" t="s">
        <v>132</v>
      </c>
      <c r="BE385" s="231">
        <f>IF(N385="základní",J385,0)</f>
        <v>0</v>
      </c>
      <c r="BF385" s="231">
        <f>IF(N385="snížená",J385,0)</f>
        <v>0</v>
      </c>
      <c r="BG385" s="231">
        <f>IF(N385="zákl. přenesená",J385,0)</f>
        <v>0</v>
      </c>
      <c r="BH385" s="231">
        <f>IF(N385="sníž. přenesená",J385,0)</f>
        <v>0</v>
      </c>
      <c r="BI385" s="231">
        <f>IF(N385="nulová",J385,0)</f>
        <v>0</v>
      </c>
      <c r="BJ385" s="18" t="s">
        <v>82</v>
      </c>
      <c r="BK385" s="231">
        <f>ROUND(I385*H385,2)</f>
        <v>0</v>
      </c>
      <c r="BL385" s="18" t="s">
        <v>227</v>
      </c>
      <c r="BM385" s="230" t="s">
        <v>909</v>
      </c>
    </row>
    <row r="386" s="2" customFormat="1">
      <c r="A386" s="39"/>
      <c r="B386" s="40"/>
      <c r="C386" s="41"/>
      <c r="D386" s="232" t="s">
        <v>142</v>
      </c>
      <c r="E386" s="41"/>
      <c r="F386" s="233" t="s">
        <v>439</v>
      </c>
      <c r="G386" s="41"/>
      <c r="H386" s="41"/>
      <c r="I386" s="234"/>
      <c r="J386" s="41"/>
      <c r="K386" s="41"/>
      <c r="L386" s="45"/>
      <c r="M386" s="235"/>
      <c r="N386" s="236"/>
      <c r="O386" s="92"/>
      <c r="P386" s="92"/>
      <c r="Q386" s="92"/>
      <c r="R386" s="92"/>
      <c r="S386" s="92"/>
      <c r="T386" s="93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T386" s="18" t="s">
        <v>142</v>
      </c>
      <c r="AU386" s="18" t="s">
        <v>84</v>
      </c>
    </row>
    <row r="387" s="2" customFormat="1">
      <c r="A387" s="39"/>
      <c r="B387" s="40"/>
      <c r="C387" s="41"/>
      <c r="D387" s="237" t="s">
        <v>143</v>
      </c>
      <c r="E387" s="41"/>
      <c r="F387" s="238" t="s">
        <v>440</v>
      </c>
      <c r="G387" s="41"/>
      <c r="H387" s="41"/>
      <c r="I387" s="234"/>
      <c r="J387" s="41"/>
      <c r="K387" s="41"/>
      <c r="L387" s="45"/>
      <c r="M387" s="235"/>
      <c r="N387" s="236"/>
      <c r="O387" s="92"/>
      <c r="P387" s="92"/>
      <c r="Q387" s="92"/>
      <c r="R387" s="92"/>
      <c r="S387" s="92"/>
      <c r="T387" s="93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T387" s="18" t="s">
        <v>143</v>
      </c>
      <c r="AU387" s="18" t="s">
        <v>84</v>
      </c>
    </row>
    <row r="388" s="14" customFormat="1">
      <c r="A388" s="14"/>
      <c r="B388" s="249"/>
      <c r="C388" s="250"/>
      <c r="D388" s="232" t="s">
        <v>145</v>
      </c>
      <c r="E388" s="251" t="s">
        <v>1</v>
      </c>
      <c r="F388" s="252" t="s">
        <v>159</v>
      </c>
      <c r="G388" s="250"/>
      <c r="H388" s="253">
        <v>615.39999999999998</v>
      </c>
      <c r="I388" s="254"/>
      <c r="J388" s="250"/>
      <c r="K388" s="250"/>
      <c r="L388" s="255"/>
      <c r="M388" s="256"/>
      <c r="N388" s="257"/>
      <c r="O388" s="257"/>
      <c r="P388" s="257"/>
      <c r="Q388" s="257"/>
      <c r="R388" s="257"/>
      <c r="S388" s="257"/>
      <c r="T388" s="258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59" t="s">
        <v>145</v>
      </c>
      <c r="AU388" s="259" t="s">
        <v>84</v>
      </c>
      <c r="AV388" s="14" t="s">
        <v>84</v>
      </c>
      <c r="AW388" s="14" t="s">
        <v>31</v>
      </c>
      <c r="AX388" s="14" t="s">
        <v>82</v>
      </c>
      <c r="AY388" s="259" t="s">
        <v>132</v>
      </c>
    </row>
    <row r="389" s="2" customFormat="1" ht="24.15" customHeight="1">
      <c r="A389" s="39"/>
      <c r="B389" s="40"/>
      <c r="C389" s="219" t="s">
        <v>544</v>
      </c>
      <c r="D389" s="219" t="s">
        <v>135</v>
      </c>
      <c r="E389" s="220" t="s">
        <v>442</v>
      </c>
      <c r="F389" s="221" t="s">
        <v>443</v>
      </c>
      <c r="G389" s="222" t="s">
        <v>160</v>
      </c>
      <c r="H389" s="223">
        <v>26.5</v>
      </c>
      <c r="I389" s="224"/>
      <c r="J389" s="225">
        <f>ROUND(I389*H389,2)</f>
        <v>0</v>
      </c>
      <c r="K389" s="221" t="s">
        <v>139</v>
      </c>
      <c r="L389" s="45"/>
      <c r="M389" s="226" t="s">
        <v>1</v>
      </c>
      <c r="N389" s="227" t="s">
        <v>39</v>
      </c>
      <c r="O389" s="92"/>
      <c r="P389" s="228">
        <f>O389*H389</f>
        <v>0</v>
      </c>
      <c r="Q389" s="228">
        <v>0</v>
      </c>
      <c r="R389" s="228">
        <f>Q389*H389</f>
        <v>0</v>
      </c>
      <c r="S389" s="228">
        <v>0</v>
      </c>
      <c r="T389" s="229">
        <f>S389*H389</f>
        <v>0</v>
      </c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R389" s="230" t="s">
        <v>227</v>
      </c>
      <c r="AT389" s="230" t="s">
        <v>135</v>
      </c>
      <c r="AU389" s="230" t="s">
        <v>84</v>
      </c>
      <c r="AY389" s="18" t="s">
        <v>132</v>
      </c>
      <c r="BE389" s="231">
        <f>IF(N389="základní",J389,0)</f>
        <v>0</v>
      </c>
      <c r="BF389" s="231">
        <f>IF(N389="snížená",J389,0)</f>
        <v>0</v>
      </c>
      <c r="BG389" s="231">
        <f>IF(N389="zákl. přenesená",J389,0)</f>
        <v>0</v>
      </c>
      <c r="BH389" s="231">
        <f>IF(N389="sníž. přenesená",J389,0)</f>
        <v>0</v>
      </c>
      <c r="BI389" s="231">
        <f>IF(N389="nulová",J389,0)</f>
        <v>0</v>
      </c>
      <c r="BJ389" s="18" t="s">
        <v>82</v>
      </c>
      <c r="BK389" s="231">
        <f>ROUND(I389*H389,2)</f>
        <v>0</v>
      </c>
      <c r="BL389" s="18" t="s">
        <v>227</v>
      </c>
      <c r="BM389" s="230" t="s">
        <v>910</v>
      </c>
    </row>
    <row r="390" s="2" customFormat="1">
      <c r="A390" s="39"/>
      <c r="B390" s="40"/>
      <c r="C390" s="41"/>
      <c r="D390" s="232" t="s">
        <v>142</v>
      </c>
      <c r="E390" s="41"/>
      <c r="F390" s="233" t="s">
        <v>445</v>
      </c>
      <c r="G390" s="41"/>
      <c r="H390" s="41"/>
      <c r="I390" s="234"/>
      <c r="J390" s="41"/>
      <c r="K390" s="41"/>
      <c r="L390" s="45"/>
      <c r="M390" s="235"/>
      <c r="N390" s="236"/>
      <c r="O390" s="92"/>
      <c r="P390" s="92"/>
      <c r="Q390" s="92"/>
      <c r="R390" s="92"/>
      <c r="S390" s="92"/>
      <c r="T390" s="93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T390" s="18" t="s">
        <v>142</v>
      </c>
      <c r="AU390" s="18" t="s">
        <v>84</v>
      </c>
    </row>
    <row r="391" s="2" customFormat="1">
      <c r="A391" s="39"/>
      <c r="B391" s="40"/>
      <c r="C391" s="41"/>
      <c r="D391" s="237" t="s">
        <v>143</v>
      </c>
      <c r="E391" s="41"/>
      <c r="F391" s="238" t="s">
        <v>446</v>
      </c>
      <c r="G391" s="41"/>
      <c r="H391" s="41"/>
      <c r="I391" s="234"/>
      <c r="J391" s="41"/>
      <c r="K391" s="41"/>
      <c r="L391" s="45"/>
      <c r="M391" s="235"/>
      <c r="N391" s="236"/>
      <c r="O391" s="92"/>
      <c r="P391" s="92"/>
      <c r="Q391" s="92"/>
      <c r="R391" s="92"/>
      <c r="S391" s="92"/>
      <c r="T391" s="93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T391" s="18" t="s">
        <v>143</v>
      </c>
      <c r="AU391" s="18" t="s">
        <v>84</v>
      </c>
    </row>
    <row r="392" s="14" customFormat="1">
      <c r="A392" s="14"/>
      <c r="B392" s="249"/>
      <c r="C392" s="250"/>
      <c r="D392" s="232" t="s">
        <v>145</v>
      </c>
      <c r="E392" s="251" t="s">
        <v>1</v>
      </c>
      <c r="F392" s="252" t="s">
        <v>447</v>
      </c>
      <c r="G392" s="250"/>
      <c r="H392" s="253">
        <v>26.5</v>
      </c>
      <c r="I392" s="254"/>
      <c r="J392" s="250"/>
      <c r="K392" s="250"/>
      <c r="L392" s="255"/>
      <c r="M392" s="256"/>
      <c r="N392" s="257"/>
      <c r="O392" s="257"/>
      <c r="P392" s="257"/>
      <c r="Q392" s="257"/>
      <c r="R392" s="257"/>
      <c r="S392" s="257"/>
      <c r="T392" s="258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59" t="s">
        <v>145</v>
      </c>
      <c r="AU392" s="259" t="s">
        <v>84</v>
      </c>
      <c r="AV392" s="14" t="s">
        <v>84</v>
      </c>
      <c r="AW392" s="14" t="s">
        <v>31</v>
      </c>
      <c r="AX392" s="14" t="s">
        <v>82</v>
      </c>
      <c r="AY392" s="259" t="s">
        <v>132</v>
      </c>
    </row>
    <row r="393" s="2" customFormat="1" ht="24.15" customHeight="1">
      <c r="A393" s="39"/>
      <c r="B393" s="40"/>
      <c r="C393" s="219" t="s">
        <v>552</v>
      </c>
      <c r="D393" s="219" t="s">
        <v>135</v>
      </c>
      <c r="E393" s="220" t="s">
        <v>449</v>
      </c>
      <c r="F393" s="221" t="s">
        <v>450</v>
      </c>
      <c r="G393" s="222" t="s">
        <v>160</v>
      </c>
      <c r="H393" s="223">
        <v>628.70000000000005</v>
      </c>
      <c r="I393" s="224"/>
      <c r="J393" s="225">
        <f>ROUND(I393*H393,2)</f>
        <v>0</v>
      </c>
      <c r="K393" s="221" t="s">
        <v>139</v>
      </c>
      <c r="L393" s="45"/>
      <c r="M393" s="226" t="s">
        <v>1</v>
      </c>
      <c r="N393" s="227" t="s">
        <v>39</v>
      </c>
      <c r="O393" s="92"/>
      <c r="P393" s="228">
        <f>O393*H393</f>
        <v>0</v>
      </c>
      <c r="Q393" s="228">
        <v>0</v>
      </c>
      <c r="R393" s="228">
        <f>Q393*H393</f>
        <v>0</v>
      </c>
      <c r="S393" s="228">
        <v>0</v>
      </c>
      <c r="T393" s="229">
        <f>S393*H393</f>
        <v>0</v>
      </c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R393" s="230" t="s">
        <v>227</v>
      </c>
      <c r="AT393" s="230" t="s">
        <v>135</v>
      </c>
      <c r="AU393" s="230" t="s">
        <v>84</v>
      </c>
      <c r="AY393" s="18" t="s">
        <v>132</v>
      </c>
      <c r="BE393" s="231">
        <f>IF(N393="základní",J393,0)</f>
        <v>0</v>
      </c>
      <c r="BF393" s="231">
        <f>IF(N393="snížená",J393,0)</f>
        <v>0</v>
      </c>
      <c r="BG393" s="231">
        <f>IF(N393="zákl. přenesená",J393,0)</f>
        <v>0</v>
      </c>
      <c r="BH393" s="231">
        <f>IF(N393="sníž. přenesená",J393,0)</f>
        <v>0</v>
      </c>
      <c r="BI393" s="231">
        <f>IF(N393="nulová",J393,0)</f>
        <v>0</v>
      </c>
      <c r="BJ393" s="18" t="s">
        <v>82</v>
      </c>
      <c r="BK393" s="231">
        <f>ROUND(I393*H393,2)</f>
        <v>0</v>
      </c>
      <c r="BL393" s="18" t="s">
        <v>227</v>
      </c>
      <c r="BM393" s="230" t="s">
        <v>911</v>
      </c>
    </row>
    <row r="394" s="2" customFormat="1">
      <c r="A394" s="39"/>
      <c r="B394" s="40"/>
      <c r="C394" s="41"/>
      <c r="D394" s="232" t="s">
        <v>142</v>
      </c>
      <c r="E394" s="41"/>
      <c r="F394" s="233" t="s">
        <v>452</v>
      </c>
      <c r="G394" s="41"/>
      <c r="H394" s="41"/>
      <c r="I394" s="234"/>
      <c r="J394" s="41"/>
      <c r="K394" s="41"/>
      <c r="L394" s="45"/>
      <c r="M394" s="235"/>
      <c r="N394" s="236"/>
      <c r="O394" s="92"/>
      <c r="P394" s="92"/>
      <c r="Q394" s="92"/>
      <c r="R394" s="92"/>
      <c r="S394" s="92"/>
      <c r="T394" s="93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T394" s="18" t="s">
        <v>142</v>
      </c>
      <c r="AU394" s="18" t="s">
        <v>84</v>
      </c>
    </row>
    <row r="395" s="2" customFormat="1">
      <c r="A395" s="39"/>
      <c r="B395" s="40"/>
      <c r="C395" s="41"/>
      <c r="D395" s="237" t="s">
        <v>143</v>
      </c>
      <c r="E395" s="41"/>
      <c r="F395" s="238" t="s">
        <v>453</v>
      </c>
      <c r="G395" s="41"/>
      <c r="H395" s="41"/>
      <c r="I395" s="234"/>
      <c r="J395" s="41"/>
      <c r="K395" s="41"/>
      <c r="L395" s="45"/>
      <c r="M395" s="235"/>
      <c r="N395" s="236"/>
      <c r="O395" s="92"/>
      <c r="P395" s="92"/>
      <c r="Q395" s="92"/>
      <c r="R395" s="92"/>
      <c r="S395" s="92"/>
      <c r="T395" s="93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T395" s="18" t="s">
        <v>143</v>
      </c>
      <c r="AU395" s="18" t="s">
        <v>84</v>
      </c>
    </row>
    <row r="396" s="14" customFormat="1">
      <c r="A396" s="14"/>
      <c r="B396" s="249"/>
      <c r="C396" s="250"/>
      <c r="D396" s="232" t="s">
        <v>145</v>
      </c>
      <c r="E396" s="251" t="s">
        <v>1</v>
      </c>
      <c r="F396" s="252" t="s">
        <v>159</v>
      </c>
      <c r="G396" s="250"/>
      <c r="H396" s="253">
        <v>615.39999999999998</v>
      </c>
      <c r="I396" s="254"/>
      <c r="J396" s="250"/>
      <c r="K396" s="250"/>
      <c r="L396" s="255"/>
      <c r="M396" s="256"/>
      <c r="N396" s="257"/>
      <c r="O396" s="257"/>
      <c r="P396" s="257"/>
      <c r="Q396" s="257"/>
      <c r="R396" s="257"/>
      <c r="S396" s="257"/>
      <c r="T396" s="258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59" t="s">
        <v>145</v>
      </c>
      <c r="AU396" s="259" t="s">
        <v>84</v>
      </c>
      <c r="AV396" s="14" t="s">
        <v>84</v>
      </c>
      <c r="AW396" s="14" t="s">
        <v>31</v>
      </c>
      <c r="AX396" s="14" t="s">
        <v>74</v>
      </c>
      <c r="AY396" s="259" t="s">
        <v>132</v>
      </c>
    </row>
    <row r="397" s="14" customFormat="1">
      <c r="A397" s="14"/>
      <c r="B397" s="249"/>
      <c r="C397" s="250"/>
      <c r="D397" s="232" t="s">
        <v>145</v>
      </c>
      <c r="E397" s="251" t="s">
        <v>1</v>
      </c>
      <c r="F397" s="252" t="s">
        <v>907</v>
      </c>
      <c r="G397" s="250"/>
      <c r="H397" s="253">
        <v>9.8000000000000007</v>
      </c>
      <c r="I397" s="254"/>
      <c r="J397" s="250"/>
      <c r="K397" s="250"/>
      <c r="L397" s="255"/>
      <c r="M397" s="256"/>
      <c r="N397" s="257"/>
      <c r="O397" s="257"/>
      <c r="P397" s="257"/>
      <c r="Q397" s="257"/>
      <c r="R397" s="257"/>
      <c r="S397" s="257"/>
      <c r="T397" s="258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9" t="s">
        <v>145</v>
      </c>
      <c r="AU397" s="259" t="s">
        <v>84</v>
      </c>
      <c r="AV397" s="14" t="s">
        <v>84</v>
      </c>
      <c r="AW397" s="14" t="s">
        <v>31</v>
      </c>
      <c r="AX397" s="14" t="s">
        <v>74</v>
      </c>
      <c r="AY397" s="259" t="s">
        <v>132</v>
      </c>
    </row>
    <row r="398" s="14" customFormat="1">
      <c r="A398" s="14"/>
      <c r="B398" s="249"/>
      <c r="C398" s="250"/>
      <c r="D398" s="232" t="s">
        <v>145</v>
      </c>
      <c r="E398" s="251" t="s">
        <v>1</v>
      </c>
      <c r="F398" s="252" t="s">
        <v>908</v>
      </c>
      <c r="G398" s="250"/>
      <c r="H398" s="253">
        <v>3.5</v>
      </c>
      <c r="I398" s="254"/>
      <c r="J398" s="250"/>
      <c r="K398" s="250"/>
      <c r="L398" s="255"/>
      <c r="M398" s="256"/>
      <c r="N398" s="257"/>
      <c r="O398" s="257"/>
      <c r="P398" s="257"/>
      <c r="Q398" s="257"/>
      <c r="R398" s="257"/>
      <c r="S398" s="257"/>
      <c r="T398" s="258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9" t="s">
        <v>145</v>
      </c>
      <c r="AU398" s="259" t="s">
        <v>84</v>
      </c>
      <c r="AV398" s="14" t="s">
        <v>84</v>
      </c>
      <c r="AW398" s="14" t="s">
        <v>31</v>
      </c>
      <c r="AX398" s="14" t="s">
        <v>74</v>
      </c>
      <c r="AY398" s="259" t="s">
        <v>132</v>
      </c>
    </row>
    <row r="399" s="15" customFormat="1">
      <c r="A399" s="15"/>
      <c r="B399" s="264"/>
      <c r="C399" s="265"/>
      <c r="D399" s="232" t="s">
        <v>145</v>
      </c>
      <c r="E399" s="266" t="s">
        <v>1</v>
      </c>
      <c r="F399" s="267" t="s">
        <v>251</v>
      </c>
      <c r="G399" s="265"/>
      <c r="H399" s="268">
        <v>628.70000000000005</v>
      </c>
      <c r="I399" s="269"/>
      <c r="J399" s="265"/>
      <c r="K399" s="265"/>
      <c r="L399" s="270"/>
      <c r="M399" s="271"/>
      <c r="N399" s="272"/>
      <c r="O399" s="272"/>
      <c r="P399" s="272"/>
      <c r="Q399" s="272"/>
      <c r="R399" s="272"/>
      <c r="S399" s="272"/>
      <c r="T399" s="273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T399" s="274" t="s">
        <v>145</v>
      </c>
      <c r="AU399" s="274" t="s">
        <v>84</v>
      </c>
      <c r="AV399" s="15" t="s">
        <v>227</v>
      </c>
      <c r="AW399" s="15" t="s">
        <v>31</v>
      </c>
      <c r="AX399" s="15" t="s">
        <v>82</v>
      </c>
      <c r="AY399" s="274" t="s">
        <v>132</v>
      </c>
    </row>
    <row r="400" s="2" customFormat="1" ht="24.15" customHeight="1">
      <c r="A400" s="39"/>
      <c r="B400" s="40"/>
      <c r="C400" s="219" t="s">
        <v>561</v>
      </c>
      <c r="D400" s="219" t="s">
        <v>135</v>
      </c>
      <c r="E400" s="220" t="s">
        <v>455</v>
      </c>
      <c r="F400" s="221" t="s">
        <v>456</v>
      </c>
      <c r="G400" s="222" t="s">
        <v>160</v>
      </c>
      <c r="H400" s="223">
        <v>628.70000000000005</v>
      </c>
      <c r="I400" s="224"/>
      <c r="J400" s="225">
        <f>ROUND(I400*H400,2)</f>
        <v>0</v>
      </c>
      <c r="K400" s="221" t="s">
        <v>139</v>
      </c>
      <c r="L400" s="45"/>
      <c r="M400" s="226" t="s">
        <v>1</v>
      </c>
      <c r="N400" s="227" t="s">
        <v>39</v>
      </c>
      <c r="O400" s="92"/>
      <c r="P400" s="228">
        <f>O400*H400</f>
        <v>0</v>
      </c>
      <c r="Q400" s="228">
        <v>0</v>
      </c>
      <c r="R400" s="228">
        <f>Q400*H400</f>
        <v>0</v>
      </c>
      <c r="S400" s="228">
        <v>0</v>
      </c>
      <c r="T400" s="229">
        <f>S400*H400</f>
        <v>0</v>
      </c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R400" s="230" t="s">
        <v>227</v>
      </c>
      <c r="AT400" s="230" t="s">
        <v>135</v>
      </c>
      <c r="AU400" s="230" t="s">
        <v>84</v>
      </c>
      <c r="AY400" s="18" t="s">
        <v>132</v>
      </c>
      <c r="BE400" s="231">
        <f>IF(N400="základní",J400,0)</f>
        <v>0</v>
      </c>
      <c r="BF400" s="231">
        <f>IF(N400="snížená",J400,0)</f>
        <v>0</v>
      </c>
      <c r="BG400" s="231">
        <f>IF(N400="zákl. přenesená",J400,0)</f>
        <v>0</v>
      </c>
      <c r="BH400" s="231">
        <f>IF(N400="sníž. přenesená",J400,0)</f>
        <v>0</v>
      </c>
      <c r="BI400" s="231">
        <f>IF(N400="nulová",J400,0)</f>
        <v>0</v>
      </c>
      <c r="BJ400" s="18" t="s">
        <v>82</v>
      </c>
      <c r="BK400" s="231">
        <f>ROUND(I400*H400,2)</f>
        <v>0</v>
      </c>
      <c r="BL400" s="18" t="s">
        <v>227</v>
      </c>
      <c r="BM400" s="230" t="s">
        <v>912</v>
      </c>
    </row>
    <row r="401" s="2" customFormat="1">
      <c r="A401" s="39"/>
      <c r="B401" s="40"/>
      <c r="C401" s="41"/>
      <c r="D401" s="232" t="s">
        <v>142</v>
      </c>
      <c r="E401" s="41"/>
      <c r="F401" s="233" t="s">
        <v>458</v>
      </c>
      <c r="G401" s="41"/>
      <c r="H401" s="41"/>
      <c r="I401" s="234"/>
      <c r="J401" s="41"/>
      <c r="K401" s="41"/>
      <c r="L401" s="45"/>
      <c r="M401" s="235"/>
      <c r="N401" s="236"/>
      <c r="O401" s="92"/>
      <c r="P401" s="92"/>
      <c r="Q401" s="92"/>
      <c r="R401" s="92"/>
      <c r="S401" s="92"/>
      <c r="T401" s="93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T401" s="18" t="s">
        <v>142</v>
      </c>
      <c r="AU401" s="18" t="s">
        <v>84</v>
      </c>
    </row>
    <row r="402" s="2" customFormat="1">
      <c r="A402" s="39"/>
      <c r="B402" s="40"/>
      <c r="C402" s="41"/>
      <c r="D402" s="237" t="s">
        <v>143</v>
      </c>
      <c r="E402" s="41"/>
      <c r="F402" s="238" t="s">
        <v>459</v>
      </c>
      <c r="G402" s="41"/>
      <c r="H402" s="41"/>
      <c r="I402" s="234"/>
      <c r="J402" s="41"/>
      <c r="K402" s="41"/>
      <c r="L402" s="45"/>
      <c r="M402" s="235"/>
      <c r="N402" s="236"/>
      <c r="O402" s="92"/>
      <c r="P402" s="92"/>
      <c r="Q402" s="92"/>
      <c r="R402" s="92"/>
      <c r="S402" s="92"/>
      <c r="T402" s="93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T402" s="18" t="s">
        <v>143</v>
      </c>
      <c r="AU402" s="18" t="s">
        <v>84</v>
      </c>
    </row>
    <row r="403" s="14" customFormat="1">
      <c r="A403" s="14"/>
      <c r="B403" s="249"/>
      <c r="C403" s="250"/>
      <c r="D403" s="232" t="s">
        <v>145</v>
      </c>
      <c r="E403" s="251" t="s">
        <v>1</v>
      </c>
      <c r="F403" s="252" t="s">
        <v>159</v>
      </c>
      <c r="G403" s="250"/>
      <c r="H403" s="253">
        <v>615.39999999999998</v>
      </c>
      <c r="I403" s="254"/>
      <c r="J403" s="250"/>
      <c r="K403" s="250"/>
      <c r="L403" s="255"/>
      <c r="M403" s="256"/>
      <c r="N403" s="257"/>
      <c r="O403" s="257"/>
      <c r="P403" s="257"/>
      <c r="Q403" s="257"/>
      <c r="R403" s="257"/>
      <c r="S403" s="257"/>
      <c r="T403" s="258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59" t="s">
        <v>145</v>
      </c>
      <c r="AU403" s="259" t="s">
        <v>84</v>
      </c>
      <c r="AV403" s="14" t="s">
        <v>84</v>
      </c>
      <c r="AW403" s="14" t="s">
        <v>31</v>
      </c>
      <c r="AX403" s="14" t="s">
        <v>74</v>
      </c>
      <c r="AY403" s="259" t="s">
        <v>132</v>
      </c>
    </row>
    <row r="404" s="14" customFormat="1">
      <c r="A404" s="14"/>
      <c r="B404" s="249"/>
      <c r="C404" s="250"/>
      <c r="D404" s="232" t="s">
        <v>145</v>
      </c>
      <c r="E404" s="251" t="s">
        <v>1</v>
      </c>
      <c r="F404" s="252" t="s">
        <v>907</v>
      </c>
      <c r="G404" s="250"/>
      <c r="H404" s="253">
        <v>9.8000000000000007</v>
      </c>
      <c r="I404" s="254"/>
      <c r="J404" s="250"/>
      <c r="K404" s="250"/>
      <c r="L404" s="255"/>
      <c r="M404" s="256"/>
      <c r="N404" s="257"/>
      <c r="O404" s="257"/>
      <c r="P404" s="257"/>
      <c r="Q404" s="257"/>
      <c r="R404" s="257"/>
      <c r="S404" s="257"/>
      <c r="T404" s="258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59" t="s">
        <v>145</v>
      </c>
      <c r="AU404" s="259" t="s">
        <v>84</v>
      </c>
      <c r="AV404" s="14" t="s">
        <v>84</v>
      </c>
      <c r="AW404" s="14" t="s">
        <v>31</v>
      </c>
      <c r="AX404" s="14" t="s">
        <v>74</v>
      </c>
      <c r="AY404" s="259" t="s">
        <v>132</v>
      </c>
    </row>
    <row r="405" s="14" customFormat="1">
      <c r="A405" s="14"/>
      <c r="B405" s="249"/>
      <c r="C405" s="250"/>
      <c r="D405" s="232" t="s">
        <v>145</v>
      </c>
      <c r="E405" s="251" t="s">
        <v>1</v>
      </c>
      <c r="F405" s="252" t="s">
        <v>908</v>
      </c>
      <c r="G405" s="250"/>
      <c r="H405" s="253">
        <v>3.5</v>
      </c>
      <c r="I405" s="254"/>
      <c r="J405" s="250"/>
      <c r="K405" s="250"/>
      <c r="L405" s="255"/>
      <c r="M405" s="256"/>
      <c r="N405" s="257"/>
      <c r="O405" s="257"/>
      <c r="P405" s="257"/>
      <c r="Q405" s="257"/>
      <c r="R405" s="257"/>
      <c r="S405" s="257"/>
      <c r="T405" s="258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9" t="s">
        <v>145</v>
      </c>
      <c r="AU405" s="259" t="s">
        <v>84</v>
      </c>
      <c r="AV405" s="14" t="s">
        <v>84</v>
      </c>
      <c r="AW405" s="14" t="s">
        <v>31</v>
      </c>
      <c r="AX405" s="14" t="s">
        <v>74</v>
      </c>
      <c r="AY405" s="259" t="s">
        <v>132</v>
      </c>
    </row>
    <row r="406" s="15" customFormat="1">
      <c r="A406" s="15"/>
      <c r="B406" s="264"/>
      <c r="C406" s="265"/>
      <c r="D406" s="232" t="s">
        <v>145</v>
      </c>
      <c r="E406" s="266" t="s">
        <v>1</v>
      </c>
      <c r="F406" s="267" t="s">
        <v>251</v>
      </c>
      <c r="G406" s="265"/>
      <c r="H406" s="268">
        <v>628.70000000000005</v>
      </c>
      <c r="I406" s="269"/>
      <c r="J406" s="265"/>
      <c r="K406" s="265"/>
      <c r="L406" s="270"/>
      <c r="M406" s="271"/>
      <c r="N406" s="272"/>
      <c r="O406" s="272"/>
      <c r="P406" s="272"/>
      <c r="Q406" s="272"/>
      <c r="R406" s="272"/>
      <c r="S406" s="272"/>
      <c r="T406" s="273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T406" s="274" t="s">
        <v>145</v>
      </c>
      <c r="AU406" s="274" t="s">
        <v>84</v>
      </c>
      <c r="AV406" s="15" t="s">
        <v>227</v>
      </c>
      <c r="AW406" s="15" t="s">
        <v>31</v>
      </c>
      <c r="AX406" s="15" t="s">
        <v>82</v>
      </c>
      <c r="AY406" s="274" t="s">
        <v>132</v>
      </c>
    </row>
    <row r="407" s="2" customFormat="1" ht="33" customHeight="1">
      <c r="A407" s="39"/>
      <c r="B407" s="40"/>
      <c r="C407" s="219" t="s">
        <v>567</v>
      </c>
      <c r="D407" s="219" t="s">
        <v>135</v>
      </c>
      <c r="E407" s="220" t="s">
        <v>461</v>
      </c>
      <c r="F407" s="221" t="s">
        <v>462</v>
      </c>
      <c r="G407" s="222" t="s">
        <v>160</v>
      </c>
      <c r="H407" s="223">
        <v>628.70000000000005</v>
      </c>
      <c r="I407" s="224"/>
      <c r="J407" s="225">
        <f>ROUND(I407*H407,2)</f>
        <v>0</v>
      </c>
      <c r="K407" s="221" t="s">
        <v>139</v>
      </c>
      <c r="L407" s="45"/>
      <c r="M407" s="226" t="s">
        <v>1</v>
      </c>
      <c r="N407" s="227" t="s">
        <v>39</v>
      </c>
      <c r="O407" s="92"/>
      <c r="P407" s="228">
        <f>O407*H407</f>
        <v>0</v>
      </c>
      <c r="Q407" s="228">
        <v>0</v>
      </c>
      <c r="R407" s="228">
        <f>Q407*H407</f>
        <v>0</v>
      </c>
      <c r="S407" s="228">
        <v>0</v>
      </c>
      <c r="T407" s="229">
        <f>S407*H407</f>
        <v>0</v>
      </c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R407" s="230" t="s">
        <v>227</v>
      </c>
      <c r="AT407" s="230" t="s">
        <v>135</v>
      </c>
      <c r="AU407" s="230" t="s">
        <v>84</v>
      </c>
      <c r="AY407" s="18" t="s">
        <v>132</v>
      </c>
      <c r="BE407" s="231">
        <f>IF(N407="základní",J407,0)</f>
        <v>0</v>
      </c>
      <c r="BF407" s="231">
        <f>IF(N407="snížená",J407,0)</f>
        <v>0</v>
      </c>
      <c r="BG407" s="231">
        <f>IF(N407="zákl. přenesená",J407,0)</f>
        <v>0</v>
      </c>
      <c r="BH407" s="231">
        <f>IF(N407="sníž. přenesená",J407,0)</f>
        <v>0</v>
      </c>
      <c r="BI407" s="231">
        <f>IF(N407="nulová",J407,0)</f>
        <v>0</v>
      </c>
      <c r="BJ407" s="18" t="s">
        <v>82</v>
      </c>
      <c r="BK407" s="231">
        <f>ROUND(I407*H407,2)</f>
        <v>0</v>
      </c>
      <c r="BL407" s="18" t="s">
        <v>227</v>
      </c>
      <c r="BM407" s="230" t="s">
        <v>913</v>
      </c>
    </row>
    <row r="408" s="2" customFormat="1">
      <c r="A408" s="39"/>
      <c r="B408" s="40"/>
      <c r="C408" s="41"/>
      <c r="D408" s="232" t="s">
        <v>142</v>
      </c>
      <c r="E408" s="41"/>
      <c r="F408" s="233" t="s">
        <v>464</v>
      </c>
      <c r="G408" s="41"/>
      <c r="H408" s="41"/>
      <c r="I408" s="234"/>
      <c r="J408" s="41"/>
      <c r="K408" s="41"/>
      <c r="L408" s="45"/>
      <c r="M408" s="235"/>
      <c r="N408" s="236"/>
      <c r="O408" s="92"/>
      <c r="P408" s="92"/>
      <c r="Q408" s="92"/>
      <c r="R408" s="92"/>
      <c r="S408" s="92"/>
      <c r="T408" s="93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T408" s="18" t="s">
        <v>142</v>
      </c>
      <c r="AU408" s="18" t="s">
        <v>84</v>
      </c>
    </row>
    <row r="409" s="2" customFormat="1">
      <c r="A409" s="39"/>
      <c r="B409" s="40"/>
      <c r="C409" s="41"/>
      <c r="D409" s="237" t="s">
        <v>143</v>
      </c>
      <c r="E409" s="41"/>
      <c r="F409" s="238" t="s">
        <v>465</v>
      </c>
      <c r="G409" s="41"/>
      <c r="H409" s="41"/>
      <c r="I409" s="234"/>
      <c r="J409" s="41"/>
      <c r="K409" s="41"/>
      <c r="L409" s="45"/>
      <c r="M409" s="235"/>
      <c r="N409" s="236"/>
      <c r="O409" s="92"/>
      <c r="P409" s="92"/>
      <c r="Q409" s="92"/>
      <c r="R409" s="92"/>
      <c r="S409" s="92"/>
      <c r="T409" s="93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T409" s="18" t="s">
        <v>143</v>
      </c>
      <c r="AU409" s="18" t="s">
        <v>84</v>
      </c>
    </row>
    <row r="410" s="13" customFormat="1">
      <c r="A410" s="13"/>
      <c r="B410" s="239"/>
      <c r="C410" s="240"/>
      <c r="D410" s="232" t="s">
        <v>145</v>
      </c>
      <c r="E410" s="241" t="s">
        <v>1</v>
      </c>
      <c r="F410" s="242" t="s">
        <v>231</v>
      </c>
      <c r="G410" s="240"/>
      <c r="H410" s="241" t="s">
        <v>1</v>
      </c>
      <c r="I410" s="243"/>
      <c r="J410" s="240"/>
      <c r="K410" s="240"/>
      <c r="L410" s="244"/>
      <c r="M410" s="245"/>
      <c r="N410" s="246"/>
      <c r="O410" s="246"/>
      <c r="P410" s="246"/>
      <c r="Q410" s="246"/>
      <c r="R410" s="246"/>
      <c r="S410" s="246"/>
      <c r="T410" s="247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48" t="s">
        <v>145</v>
      </c>
      <c r="AU410" s="248" t="s">
        <v>84</v>
      </c>
      <c r="AV410" s="13" t="s">
        <v>82</v>
      </c>
      <c r="AW410" s="13" t="s">
        <v>31</v>
      </c>
      <c r="AX410" s="13" t="s">
        <v>74</v>
      </c>
      <c r="AY410" s="248" t="s">
        <v>132</v>
      </c>
    </row>
    <row r="411" s="14" customFormat="1">
      <c r="A411" s="14"/>
      <c r="B411" s="249"/>
      <c r="C411" s="250"/>
      <c r="D411" s="232" t="s">
        <v>145</v>
      </c>
      <c r="E411" s="251" t="s">
        <v>159</v>
      </c>
      <c r="F411" s="252" t="s">
        <v>698</v>
      </c>
      <c r="G411" s="250"/>
      <c r="H411" s="253">
        <v>615.39999999999998</v>
      </c>
      <c r="I411" s="254"/>
      <c r="J411" s="250"/>
      <c r="K411" s="250"/>
      <c r="L411" s="255"/>
      <c r="M411" s="256"/>
      <c r="N411" s="257"/>
      <c r="O411" s="257"/>
      <c r="P411" s="257"/>
      <c r="Q411" s="257"/>
      <c r="R411" s="257"/>
      <c r="S411" s="257"/>
      <c r="T411" s="258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59" t="s">
        <v>145</v>
      </c>
      <c r="AU411" s="259" t="s">
        <v>84</v>
      </c>
      <c r="AV411" s="14" t="s">
        <v>84</v>
      </c>
      <c r="AW411" s="14" t="s">
        <v>31</v>
      </c>
      <c r="AX411" s="14" t="s">
        <v>74</v>
      </c>
      <c r="AY411" s="259" t="s">
        <v>132</v>
      </c>
    </row>
    <row r="412" s="14" customFormat="1">
      <c r="A412" s="14"/>
      <c r="B412" s="249"/>
      <c r="C412" s="250"/>
      <c r="D412" s="232" t="s">
        <v>145</v>
      </c>
      <c r="E412" s="251" t="s">
        <v>1</v>
      </c>
      <c r="F412" s="252" t="s">
        <v>907</v>
      </c>
      <c r="G412" s="250"/>
      <c r="H412" s="253">
        <v>9.8000000000000007</v>
      </c>
      <c r="I412" s="254"/>
      <c r="J412" s="250"/>
      <c r="K412" s="250"/>
      <c r="L412" s="255"/>
      <c r="M412" s="256"/>
      <c r="N412" s="257"/>
      <c r="O412" s="257"/>
      <c r="P412" s="257"/>
      <c r="Q412" s="257"/>
      <c r="R412" s="257"/>
      <c r="S412" s="257"/>
      <c r="T412" s="258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59" t="s">
        <v>145</v>
      </c>
      <c r="AU412" s="259" t="s">
        <v>84</v>
      </c>
      <c r="AV412" s="14" t="s">
        <v>84</v>
      </c>
      <c r="AW412" s="14" t="s">
        <v>31</v>
      </c>
      <c r="AX412" s="14" t="s">
        <v>74</v>
      </c>
      <c r="AY412" s="259" t="s">
        <v>132</v>
      </c>
    </row>
    <row r="413" s="14" customFormat="1">
      <c r="A413" s="14"/>
      <c r="B413" s="249"/>
      <c r="C413" s="250"/>
      <c r="D413" s="232" t="s">
        <v>145</v>
      </c>
      <c r="E413" s="251" t="s">
        <v>1</v>
      </c>
      <c r="F413" s="252" t="s">
        <v>908</v>
      </c>
      <c r="G413" s="250"/>
      <c r="H413" s="253">
        <v>3.5</v>
      </c>
      <c r="I413" s="254"/>
      <c r="J413" s="250"/>
      <c r="K413" s="250"/>
      <c r="L413" s="255"/>
      <c r="M413" s="256"/>
      <c r="N413" s="257"/>
      <c r="O413" s="257"/>
      <c r="P413" s="257"/>
      <c r="Q413" s="257"/>
      <c r="R413" s="257"/>
      <c r="S413" s="257"/>
      <c r="T413" s="258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9" t="s">
        <v>145</v>
      </c>
      <c r="AU413" s="259" t="s">
        <v>84</v>
      </c>
      <c r="AV413" s="14" t="s">
        <v>84</v>
      </c>
      <c r="AW413" s="14" t="s">
        <v>31</v>
      </c>
      <c r="AX413" s="14" t="s">
        <v>74</v>
      </c>
      <c r="AY413" s="259" t="s">
        <v>132</v>
      </c>
    </row>
    <row r="414" s="15" customFormat="1">
      <c r="A414" s="15"/>
      <c r="B414" s="264"/>
      <c r="C414" s="265"/>
      <c r="D414" s="232" t="s">
        <v>145</v>
      </c>
      <c r="E414" s="266" t="s">
        <v>1</v>
      </c>
      <c r="F414" s="267" t="s">
        <v>251</v>
      </c>
      <c r="G414" s="265"/>
      <c r="H414" s="268">
        <v>628.70000000000005</v>
      </c>
      <c r="I414" s="269"/>
      <c r="J414" s="265"/>
      <c r="K414" s="265"/>
      <c r="L414" s="270"/>
      <c r="M414" s="271"/>
      <c r="N414" s="272"/>
      <c r="O414" s="272"/>
      <c r="P414" s="272"/>
      <c r="Q414" s="272"/>
      <c r="R414" s="272"/>
      <c r="S414" s="272"/>
      <c r="T414" s="273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T414" s="274" t="s">
        <v>145</v>
      </c>
      <c r="AU414" s="274" t="s">
        <v>84</v>
      </c>
      <c r="AV414" s="15" t="s">
        <v>227</v>
      </c>
      <c r="AW414" s="15" t="s">
        <v>31</v>
      </c>
      <c r="AX414" s="15" t="s">
        <v>82</v>
      </c>
      <c r="AY414" s="274" t="s">
        <v>132</v>
      </c>
    </row>
    <row r="415" s="2" customFormat="1" ht="24.15" customHeight="1">
      <c r="A415" s="39"/>
      <c r="B415" s="40"/>
      <c r="C415" s="219" t="s">
        <v>574</v>
      </c>
      <c r="D415" s="219" t="s">
        <v>135</v>
      </c>
      <c r="E415" s="220" t="s">
        <v>914</v>
      </c>
      <c r="F415" s="221" t="s">
        <v>915</v>
      </c>
      <c r="G415" s="222" t="s">
        <v>160</v>
      </c>
      <c r="H415" s="223">
        <v>2417</v>
      </c>
      <c r="I415" s="224"/>
      <c r="J415" s="225">
        <f>ROUND(I415*H415,2)</f>
        <v>0</v>
      </c>
      <c r="K415" s="221" t="s">
        <v>139</v>
      </c>
      <c r="L415" s="45"/>
      <c r="M415" s="226" t="s">
        <v>1</v>
      </c>
      <c r="N415" s="227" t="s">
        <v>39</v>
      </c>
      <c r="O415" s="92"/>
      <c r="P415" s="228">
        <f>O415*H415</f>
        <v>0</v>
      </c>
      <c r="Q415" s="228">
        <v>0.089219999999999994</v>
      </c>
      <c r="R415" s="228">
        <f>Q415*H415</f>
        <v>215.64473999999999</v>
      </c>
      <c r="S415" s="228">
        <v>0</v>
      </c>
      <c r="T415" s="229">
        <f>S415*H415</f>
        <v>0</v>
      </c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R415" s="230" t="s">
        <v>227</v>
      </c>
      <c r="AT415" s="230" t="s">
        <v>135</v>
      </c>
      <c r="AU415" s="230" t="s">
        <v>84</v>
      </c>
      <c r="AY415" s="18" t="s">
        <v>132</v>
      </c>
      <c r="BE415" s="231">
        <f>IF(N415="základní",J415,0)</f>
        <v>0</v>
      </c>
      <c r="BF415" s="231">
        <f>IF(N415="snížená",J415,0)</f>
        <v>0</v>
      </c>
      <c r="BG415" s="231">
        <f>IF(N415="zákl. přenesená",J415,0)</f>
        <v>0</v>
      </c>
      <c r="BH415" s="231">
        <f>IF(N415="sníž. přenesená",J415,0)</f>
        <v>0</v>
      </c>
      <c r="BI415" s="231">
        <f>IF(N415="nulová",J415,0)</f>
        <v>0</v>
      </c>
      <c r="BJ415" s="18" t="s">
        <v>82</v>
      </c>
      <c r="BK415" s="231">
        <f>ROUND(I415*H415,2)</f>
        <v>0</v>
      </c>
      <c r="BL415" s="18" t="s">
        <v>227</v>
      </c>
      <c r="BM415" s="230" t="s">
        <v>916</v>
      </c>
    </row>
    <row r="416" s="2" customFormat="1">
      <c r="A416" s="39"/>
      <c r="B416" s="40"/>
      <c r="C416" s="41"/>
      <c r="D416" s="232" t="s">
        <v>142</v>
      </c>
      <c r="E416" s="41"/>
      <c r="F416" s="233" t="s">
        <v>917</v>
      </c>
      <c r="G416" s="41"/>
      <c r="H416" s="41"/>
      <c r="I416" s="234"/>
      <c r="J416" s="41"/>
      <c r="K416" s="41"/>
      <c r="L416" s="45"/>
      <c r="M416" s="235"/>
      <c r="N416" s="236"/>
      <c r="O416" s="92"/>
      <c r="P416" s="92"/>
      <c r="Q416" s="92"/>
      <c r="R416" s="92"/>
      <c r="S416" s="92"/>
      <c r="T416" s="93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T416" s="18" t="s">
        <v>142</v>
      </c>
      <c r="AU416" s="18" t="s">
        <v>84</v>
      </c>
    </row>
    <row r="417" s="2" customFormat="1">
      <c r="A417" s="39"/>
      <c r="B417" s="40"/>
      <c r="C417" s="41"/>
      <c r="D417" s="237" t="s">
        <v>143</v>
      </c>
      <c r="E417" s="41"/>
      <c r="F417" s="238" t="s">
        <v>918</v>
      </c>
      <c r="G417" s="41"/>
      <c r="H417" s="41"/>
      <c r="I417" s="234"/>
      <c r="J417" s="41"/>
      <c r="K417" s="41"/>
      <c r="L417" s="45"/>
      <c r="M417" s="235"/>
      <c r="N417" s="236"/>
      <c r="O417" s="92"/>
      <c r="P417" s="92"/>
      <c r="Q417" s="92"/>
      <c r="R417" s="92"/>
      <c r="S417" s="92"/>
      <c r="T417" s="93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T417" s="18" t="s">
        <v>143</v>
      </c>
      <c r="AU417" s="18" t="s">
        <v>84</v>
      </c>
    </row>
    <row r="418" s="14" customFormat="1">
      <c r="A418" s="14"/>
      <c r="B418" s="249"/>
      <c r="C418" s="250"/>
      <c r="D418" s="232" t="s">
        <v>145</v>
      </c>
      <c r="E418" s="251" t="s">
        <v>1</v>
      </c>
      <c r="F418" s="252" t="s">
        <v>919</v>
      </c>
      <c r="G418" s="250"/>
      <c r="H418" s="253">
        <v>2417</v>
      </c>
      <c r="I418" s="254"/>
      <c r="J418" s="250"/>
      <c r="K418" s="250"/>
      <c r="L418" s="255"/>
      <c r="M418" s="256"/>
      <c r="N418" s="257"/>
      <c r="O418" s="257"/>
      <c r="P418" s="257"/>
      <c r="Q418" s="257"/>
      <c r="R418" s="257"/>
      <c r="S418" s="257"/>
      <c r="T418" s="258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59" t="s">
        <v>145</v>
      </c>
      <c r="AU418" s="259" t="s">
        <v>84</v>
      </c>
      <c r="AV418" s="14" t="s">
        <v>84</v>
      </c>
      <c r="AW418" s="14" t="s">
        <v>31</v>
      </c>
      <c r="AX418" s="14" t="s">
        <v>82</v>
      </c>
      <c r="AY418" s="259" t="s">
        <v>132</v>
      </c>
    </row>
    <row r="419" s="2" customFormat="1" ht="21.75" customHeight="1">
      <c r="A419" s="39"/>
      <c r="B419" s="40"/>
      <c r="C419" s="275" t="s">
        <v>586</v>
      </c>
      <c r="D419" s="275" t="s">
        <v>374</v>
      </c>
      <c r="E419" s="276" t="s">
        <v>920</v>
      </c>
      <c r="F419" s="277" t="s">
        <v>921</v>
      </c>
      <c r="G419" s="278" t="s">
        <v>160</v>
      </c>
      <c r="H419" s="279">
        <v>2452.2750000000001</v>
      </c>
      <c r="I419" s="280"/>
      <c r="J419" s="281">
        <f>ROUND(I419*H419,2)</f>
        <v>0</v>
      </c>
      <c r="K419" s="277" t="s">
        <v>139</v>
      </c>
      <c r="L419" s="282"/>
      <c r="M419" s="283" t="s">
        <v>1</v>
      </c>
      <c r="N419" s="284" t="s">
        <v>39</v>
      </c>
      <c r="O419" s="92"/>
      <c r="P419" s="228">
        <f>O419*H419</f>
        <v>0</v>
      </c>
      <c r="Q419" s="228">
        <v>0.13100000000000001</v>
      </c>
      <c r="R419" s="228">
        <f>Q419*H419</f>
        <v>321.24802500000004</v>
      </c>
      <c r="S419" s="228">
        <v>0</v>
      </c>
      <c r="T419" s="229">
        <f>S419*H419</f>
        <v>0</v>
      </c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R419" s="230" t="s">
        <v>270</v>
      </c>
      <c r="AT419" s="230" t="s">
        <v>374</v>
      </c>
      <c r="AU419" s="230" t="s">
        <v>84</v>
      </c>
      <c r="AY419" s="18" t="s">
        <v>132</v>
      </c>
      <c r="BE419" s="231">
        <f>IF(N419="základní",J419,0)</f>
        <v>0</v>
      </c>
      <c r="BF419" s="231">
        <f>IF(N419="snížená",J419,0)</f>
        <v>0</v>
      </c>
      <c r="BG419" s="231">
        <f>IF(N419="zákl. přenesená",J419,0)</f>
        <v>0</v>
      </c>
      <c r="BH419" s="231">
        <f>IF(N419="sníž. přenesená",J419,0)</f>
        <v>0</v>
      </c>
      <c r="BI419" s="231">
        <f>IF(N419="nulová",J419,0)</f>
        <v>0</v>
      </c>
      <c r="BJ419" s="18" t="s">
        <v>82</v>
      </c>
      <c r="BK419" s="231">
        <f>ROUND(I419*H419,2)</f>
        <v>0</v>
      </c>
      <c r="BL419" s="18" t="s">
        <v>227</v>
      </c>
      <c r="BM419" s="230" t="s">
        <v>922</v>
      </c>
    </row>
    <row r="420" s="2" customFormat="1">
      <c r="A420" s="39"/>
      <c r="B420" s="40"/>
      <c r="C420" s="41"/>
      <c r="D420" s="232" t="s">
        <v>142</v>
      </c>
      <c r="E420" s="41"/>
      <c r="F420" s="233" t="s">
        <v>921</v>
      </c>
      <c r="G420" s="41"/>
      <c r="H420" s="41"/>
      <c r="I420" s="234"/>
      <c r="J420" s="41"/>
      <c r="K420" s="41"/>
      <c r="L420" s="45"/>
      <c r="M420" s="235"/>
      <c r="N420" s="236"/>
      <c r="O420" s="92"/>
      <c r="P420" s="92"/>
      <c r="Q420" s="92"/>
      <c r="R420" s="92"/>
      <c r="S420" s="92"/>
      <c r="T420" s="93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T420" s="18" t="s">
        <v>142</v>
      </c>
      <c r="AU420" s="18" t="s">
        <v>84</v>
      </c>
    </row>
    <row r="421" s="13" customFormat="1">
      <c r="A421" s="13"/>
      <c r="B421" s="239"/>
      <c r="C421" s="240"/>
      <c r="D421" s="232" t="s">
        <v>145</v>
      </c>
      <c r="E421" s="241" t="s">
        <v>1</v>
      </c>
      <c r="F421" s="242" t="s">
        <v>231</v>
      </c>
      <c r="G421" s="240"/>
      <c r="H421" s="241" t="s">
        <v>1</v>
      </c>
      <c r="I421" s="243"/>
      <c r="J421" s="240"/>
      <c r="K421" s="240"/>
      <c r="L421" s="244"/>
      <c r="M421" s="245"/>
      <c r="N421" s="246"/>
      <c r="O421" s="246"/>
      <c r="P421" s="246"/>
      <c r="Q421" s="246"/>
      <c r="R421" s="246"/>
      <c r="S421" s="246"/>
      <c r="T421" s="247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48" t="s">
        <v>145</v>
      </c>
      <c r="AU421" s="248" t="s">
        <v>84</v>
      </c>
      <c r="AV421" s="13" t="s">
        <v>82</v>
      </c>
      <c r="AW421" s="13" t="s">
        <v>31</v>
      </c>
      <c r="AX421" s="13" t="s">
        <v>74</v>
      </c>
      <c r="AY421" s="248" t="s">
        <v>132</v>
      </c>
    </row>
    <row r="422" s="14" customFormat="1">
      <c r="A422" s="14"/>
      <c r="B422" s="249"/>
      <c r="C422" s="250"/>
      <c r="D422" s="232" t="s">
        <v>145</v>
      </c>
      <c r="E422" s="251" t="s">
        <v>715</v>
      </c>
      <c r="F422" s="252" t="s">
        <v>923</v>
      </c>
      <c r="G422" s="250"/>
      <c r="H422" s="253">
        <v>2335.5</v>
      </c>
      <c r="I422" s="254"/>
      <c r="J422" s="250"/>
      <c r="K422" s="250"/>
      <c r="L422" s="255"/>
      <c r="M422" s="256"/>
      <c r="N422" s="257"/>
      <c r="O422" s="257"/>
      <c r="P422" s="257"/>
      <c r="Q422" s="257"/>
      <c r="R422" s="257"/>
      <c r="S422" s="257"/>
      <c r="T422" s="258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59" t="s">
        <v>145</v>
      </c>
      <c r="AU422" s="259" t="s">
        <v>84</v>
      </c>
      <c r="AV422" s="14" t="s">
        <v>84</v>
      </c>
      <c r="AW422" s="14" t="s">
        <v>31</v>
      </c>
      <c r="AX422" s="14" t="s">
        <v>82</v>
      </c>
      <c r="AY422" s="259" t="s">
        <v>132</v>
      </c>
    </row>
    <row r="423" s="14" customFormat="1">
      <c r="A423" s="14"/>
      <c r="B423" s="249"/>
      <c r="C423" s="250"/>
      <c r="D423" s="232" t="s">
        <v>145</v>
      </c>
      <c r="E423" s="250"/>
      <c r="F423" s="252" t="s">
        <v>924</v>
      </c>
      <c r="G423" s="250"/>
      <c r="H423" s="253">
        <v>2452.2750000000001</v>
      </c>
      <c r="I423" s="254"/>
      <c r="J423" s="250"/>
      <c r="K423" s="250"/>
      <c r="L423" s="255"/>
      <c r="M423" s="256"/>
      <c r="N423" s="257"/>
      <c r="O423" s="257"/>
      <c r="P423" s="257"/>
      <c r="Q423" s="257"/>
      <c r="R423" s="257"/>
      <c r="S423" s="257"/>
      <c r="T423" s="258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59" t="s">
        <v>145</v>
      </c>
      <c r="AU423" s="259" t="s">
        <v>84</v>
      </c>
      <c r="AV423" s="14" t="s">
        <v>84</v>
      </c>
      <c r="AW423" s="14" t="s">
        <v>4</v>
      </c>
      <c r="AX423" s="14" t="s">
        <v>82</v>
      </c>
      <c r="AY423" s="259" t="s">
        <v>132</v>
      </c>
    </row>
    <row r="424" s="2" customFormat="1" ht="24.15" customHeight="1">
      <c r="A424" s="39"/>
      <c r="B424" s="40"/>
      <c r="C424" s="275" t="s">
        <v>597</v>
      </c>
      <c r="D424" s="275" t="s">
        <v>374</v>
      </c>
      <c r="E424" s="276" t="s">
        <v>925</v>
      </c>
      <c r="F424" s="277" t="s">
        <v>926</v>
      </c>
      <c r="G424" s="278" t="s">
        <v>160</v>
      </c>
      <c r="H424" s="279">
        <v>85.575000000000003</v>
      </c>
      <c r="I424" s="280"/>
      <c r="J424" s="281">
        <f>ROUND(I424*H424,2)</f>
        <v>0</v>
      </c>
      <c r="K424" s="277" t="s">
        <v>139</v>
      </c>
      <c r="L424" s="282"/>
      <c r="M424" s="283" t="s">
        <v>1</v>
      </c>
      <c r="N424" s="284" t="s">
        <v>39</v>
      </c>
      <c r="O424" s="92"/>
      <c r="P424" s="228">
        <f>O424*H424</f>
        <v>0</v>
      </c>
      <c r="Q424" s="228">
        <v>0.13100000000000001</v>
      </c>
      <c r="R424" s="228">
        <f>Q424*H424</f>
        <v>11.210325000000001</v>
      </c>
      <c r="S424" s="228">
        <v>0</v>
      </c>
      <c r="T424" s="229">
        <f>S424*H424</f>
        <v>0</v>
      </c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R424" s="230" t="s">
        <v>270</v>
      </c>
      <c r="AT424" s="230" t="s">
        <v>374</v>
      </c>
      <c r="AU424" s="230" t="s">
        <v>84</v>
      </c>
      <c r="AY424" s="18" t="s">
        <v>132</v>
      </c>
      <c r="BE424" s="231">
        <f>IF(N424="základní",J424,0)</f>
        <v>0</v>
      </c>
      <c r="BF424" s="231">
        <f>IF(N424="snížená",J424,0)</f>
        <v>0</v>
      </c>
      <c r="BG424" s="231">
        <f>IF(N424="zákl. přenesená",J424,0)</f>
        <v>0</v>
      </c>
      <c r="BH424" s="231">
        <f>IF(N424="sníž. přenesená",J424,0)</f>
        <v>0</v>
      </c>
      <c r="BI424" s="231">
        <f>IF(N424="nulová",J424,0)</f>
        <v>0</v>
      </c>
      <c r="BJ424" s="18" t="s">
        <v>82</v>
      </c>
      <c r="BK424" s="231">
        <f>ROUND(I424*H424,2)</f>
        <v>0</v>
      </c>
      <c r="BL424" s="18" t="s">
        <v>227</v>
      </c>
      <c r="BM424" s="230" t="s">
        <v>927</v>
      </c>
    </row>
    <row r="425" s="2" customFormat="1">
      <c r="A425" s="39"/>
      <c r="B425" s="40"/>
      <c r="C425" s="41"/>
      <c r="D425" s="232" t="s">
        <v>142</v>
      </c>
      <c r="E425" s="41"/>
      <c r="F425" s="233" t="s">
        <v>926</v>
      </c>
      <c r="G425" s="41"/>
      <c r="H425" s="41"/>
      <c r="I425" s="234"/>
      <c r="J425" s="41"/>
      <c r="K425" s="41"/>
      <c r="L425" s="45"/>
      <c r="M425" s="235"/>
      <c r="N425" s="236"/>
      <c r="O425" s="92"/>
      <c r="P425" s="92"/>
      <c r="Q425" s="92"/>
      <c r="R425" s="92"/>
      <c r="S425" s="92"/>
      <c r="T425" s="93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T425" s="18" t="s">
        <v>142</v>
      </c>
      <c r="AU425" s="18" t="s">
        <v>84</v>
      </c>
    </row>
    <row r="426" s="13" customFormat="1">
      <c r="A426" s="13"/>
      <c r="B426" s="239"/>
      <c r="C426" s="240"/>
      <c r="D426" s="232" t="s">
        <v>145</v>
      </c>
      <c r="E426" s="241" t="s">
        <v>1</v>
      </c>
      <c r="F426" s="242" t="s">
        <v>231</v>
      </c>
      <c r="G426" s="240"/>
      <c r="H426" s="241" t="s">
        <v>1</v>
      </c>
      <c r="I426" s="243"/>
      <c r="J426" s="240"/>
      <c r="K426" s="240"/>
      <c r="L426" s="244"/>
      <c r="M426" s="245"/>
      <c r="N426" s="246"/>
      <c r="O426" s="246"/>
      <c r="P426" s="246"/>
      <c r="Q426" s="246"/>
      <c r="R426" s="246"/>
      <c r="S426" s="246"/>
      <c r="T426" s="247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48" t="s">
        <v>145</v>
      </c>
      <c r="AU426" s="248" t="s">
        <v>84</v>
      </c>
      <c r="AV426" s="13" t="s">
        <v>82</v>
      </c>
      <c r="AW426" s="13" t="s">
        <v>31</v>
      </c>
      <c r="AX426" s="13" t="s">
        <v>74</v>
      </c>
      <c r="AY426" s="248" t="s">
        <v>132</v>
      </c>
    </row>
    <row r="427" s="14" customFormat="1">
      <c r="A427" s="14"/>
      <c r="B427" s="249"/>
      <c r="C427" s="250"/>
      <c r="D427" s="232" t="s">
        <v>145</v>
      </c>
      <c r="E427" s="251" t="s">
        <v>717</v>
      </c>
      <c r="F427" s="252" t="s">
        <v>928</v>
      </c>
      <c r="G427" s="250"/>
      <c r="H427" s="253">
        <v>81.5</v>
      </c>
      <c r="I427" s="254"/>
      <c r="J427" s="250"/>
      <c r="K427" s="250"/>
      <c r="L427" s="255"/>
      <c r="M427" s="256"/>
      <c r="N427" s="257"/>
      <c r="O427" s="257"/>
      <c r="P427" s="257"/>
      <c r="Q427" s="257"/>
      <c r="R427" s="257"/>
      <c r="S427" s="257"/>
      <c r="T427" s="258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59" t="s">
        <v>145</v>
      </c>
      <c r="AU427" s="259" t="s">
        <v>84</v>
      </c>
      <c r="AV427" s="14" t="s">
        <v>84</v>
      </c>
      <c r="AW427" s="14" t="s">
        <v>31</v>
      </c>
      <c r="AX427" s="14" t="s">
        <v>82</v>
      </c>
      <c r="AY427" s="259" t="s">
        <v>132</v>
      </c>
    </row>
    <row r="428" s="14" customFormat="1">
      <c r="A428" s="14"/>
      <c r="B428" s="249"/>
      <c r="C428" s="250"/>
      <c r="D428" s="232" t="s">
        <v>145</v>
      </c>
      <c r="E428" s="250"/>
      <c r="F428" s="252" t="s">
        <v>929</v>
      </c>
      <c r="G428" s="250"/>
      <c r="H428" s="253">
        <v>85.575000000000003</v>
      </c>
      <c r="I428" s="254"/>
      <c r="J428" s="250"/>
      <c r="K428" s="250"/>
      <c r="L428" s="255"/>
      <c r="M428" s="256"/>
      <c r="N428" s="257"/>
      <c r="O428" s="257"/>
      <c r="P428" s="257"/>
      <c r="Q428" s="257"/>
      <c r="R428" s="257"/>
      <c r="S428" s="257"/>
      <c r="T428" s="258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59" t="s">
        <v>145</v>
      </c>
      <c r="AU428" s="259" t="s">
        <v>84</v>
      </c>
      <c r="AV428" s="14" t="s">
        <v>84</v>
      </c>
      <c r="AW428" s="14" t="s">
        <v>4</v>
      </c>
      <c r="AX428" s="14" t="s">
        <v>82</v>
      </c>
      <c r="AY428" s="259" t="s">
        <v>132</v>
      </c>
    </row>
    <row r="429" s="2" customFormat="1" ht="37.8" customHeight="1">
      <c r="A429" s="39"/>
      <c r="B429" s="40"/>
      <c r="C429" s="219" t="s">
        <v>605</v>
      </c>
      <c r="D429" s="219" t="s">
        <v>135</v>
      </c>
      <c r="E429" s="220" t="s">
        <v>930</v>
      </c>
      <c r="F429" s="221" t="s">
        <v>931</v>
      </c>
      <c r="G429" s="222" t="s">
        <v>160</v>
      </c>
      <c r="H429" s="223">
        <v>2417</v>
      </c>
      <c r="I429" s="224"/>
      <c r="J429" s="225">
        <f>ROUND(I429*H429,2)</f>
        <v>0</v>
      </c>
      <c r="K429" s="221" t="s">
        <v>139</v>
      </c>
      <c r="L429" s="45"/>
      <c r="M429" s="226" t="s">
        <v>1</v>
      </c>
      <c r="N429" s="227" t="s">
        <v>39</v>
      </c>
      <c r="O429" s="92"/>
      <c r="P429" s="228">
        <f>O429*H429</f>
        <v>0</v>
      </c>
      <c r="Q429" s="228">
        <v>0</v>
      </c>
      <c r="R429" s="228">
        <f>Q429*H429</f>
        <v>0</v>
      </c>
      <c r="S429" s="228">
        <v>0</v>
      </c>
      <c r="T429" s="229">
        <f>S429*H429</f>
        <v>0</v>
      </c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R429" s="230" t="s">
        <v>227</v>
      </c>
      <c r="AT429" s="230" t="s">
        <v>135</v>
      </c>
      <c r="AU429" s="230" t="s">
        <v>84</v>
      </c>
      <c r="AY429" s="18" t="s">
        <v>132</v>
      </c>
      <c r="BE429" s="231">
        <f>IF(N429="základní",J429,0)</f>
        <v>0</v>
      </c>
      <c r="BF429" s="231">
        <f>IF(N429="snížená",J429,0)</f>
        <v>0</v>
      </c>
      <c r="BG429" s="231">
        <f>IF(N429="zákl. přenesená",J429,0)</f>
        <v>0</v>
      </c>
      <c r="BH429" s="231">
        <f>IF(N429="sníž. přenesená",J429,0)</f>
        <v>0</v>
      </c>
      <c r="BI429" s="231">
        <f>IF(N429="nulová",J429,0)</f>
        <v>0</v>
      </c>
      <c r="BJ429" s="18" t="s">
        <v>82</v>
      </c>
      <c r="BK429" s="231">
        <f>ROUND(I429*H429,2)</f>
        <v>0</v>
      </c>
      <c r="BL429" s="18" t="s">
        <v>227</v>
      </c>
      <c r="BM429" s="230" t="s">
        <v>932</v>
      </c>
    </row>
    <row r="430" s="2" customFormat="1">
      <c r="A430" s="39"/>
      <c r="B430" s="40"/>
      <c r="C430" s="41"/>
      <c r="D430" s="232" t="s">
        <v>142</v>
      </c>
      <c r="E430" s="41"/>
      <c r="F430" s="233" t="s">
        <v>933</v>
      </c>
      <c r="G430" s="41"/>
      <c r="H430" s="41"/>
      <c r="I430" s="234"/>
      <c r="J430" s="41"/>
      <c r="K430" s="41"/>
      <c r="L430" s="45"/>
      <c r="M430" s="235"/>
      <c r="N430" s="236"/>
      <c r="O430" s="92"/>
      <c r="P430" s="92"/>
      <c r="Q430" s="92"/>
      <c r="R430" s="92"/>
      <c r="S430" s="92"/>
      <c r="T430" s="93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T430" s="18" t="s">
        <v>142</v>
      </c>
      <c r="AU430" s="18" t="s">
        <v>84</v>
      </c>
    </row>
    <row r="431" s="2" customFormat="1">
      <c r="A431" s="39"/>
      <c r="B431" s="40"/>
      <c r="C431" s="41"/>
      <c r="D431" s="237" t="s">
        <v>143</v>
      </c>
      <c r="E431" s="41"/>
      <c r="F431" s="238" t="s">
        <v>934</v>
      </c>
      <c r="G431" s="41"/>
      <c r="H431" s="41"/>
      <c r="I431" s="234"/>
      <c r="J431" s="41"/>
      <c r="K431" s="41"/>
      <c r="L431" s="45"/>
      <c r="M431" s="235"/>
      <c r="N431" s="236"/>
      <c r="O431" s="92"/>
      <c r="P431" s="92"/>
      <c r="Q431" s="92"/>
      <c r="R431" s="92"/>
      <c r="S431" s="92"/>
      <c r="T431" s="93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T431" s="18" t="s">
        <v>143</v>
      </c>
      <c r="AU431" s="18" t="s">
        <v>84</v>
      </c>
    </row>
    <row r="432" s="14" customFormat="1">
      <c r="A432" s="14"/>
      <c r="B432" s="249"/>
      <c r="C432" s="250"/>
      <c r="D432" s="232" t="s">
        <v>145</v>
      </c>
      <c r="E432" s="251" t="s">
        <v>1</v>
      </c>
      <c r="F432" s="252" t="s">
        <v>919</v>
      </c>
      <c r="G432" s="250"/>
      <c r="H432" s="253">
        <v>2417</v>
      </c>
      <c r="I432" s="254"/>
      <c r="J432" s="250"/>
      <c r="K432" s="250"/>
      <c r="L432" s="255"/>
      <c r="M432" s="256"/>
      <c r="N432" s="257"/>
      <c r="O432" s="257"/>
      <c r="P432" s="257"/>
      <c r="Q432" s="257"/>
      <c r="R432" s="257"/>
      <c r="S432" s="257"/>
      <c r="T432" s="258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59" t="s">
        <v>145</v>
      </c>
      <c r="AU432" s="259" t="s">
        <v>84</v>
      </c>
      <c r="AV432" s="14" t="s">
        <v>84</v>
      </c>
      <c r="AW432" s="14" t="s">
        <v>31</v>
      </c>
      <c r="AX432" s="14" t="s">
        <v>82</v>
      </c>
      <c r="AY432" s="259" t="s">
        <v>132</v>
      </c>
    </row>
    <row r="433" s="2" customFormat="1" ht="24.15" customHeight="1">
      <c r="A433" s="39"/>
      <c r="B433" s="40"/>
      <c r="C433" s="219" t="s">
        <v>611</v>
      </c>
      <c r="D433" s="219" t="s">
        <v>135</v>
      </c>
      <c r="E433" s="220" t="s">
        <v>467</v>
      </c>
      <c r="F433" s="221" t="s">
        <v>468</v>
      </c>
      <c r="G433" s="222" t="s">
        <v>160</v>
      </c>
      <c r="H433" s="223">
        <v>268</v>
      </c>
      <c r="I433" s="224"/>
      <c r="J433" s="225">
        <f>ROUND(I433*H433,2)</f>
        <v>0</v>
      </c>
      <c r="K433" s="221" t="s">
        <v>139</v>
      </c>
      <c r="L433" s="45"/>
      <c r="M433" s="226" t="s">
        <v>1</v>
      </c>
      <c r="N433" s="227" t="s">
        <v>39</v>
      </c>
      <c r="O433" s="92"/>
      <c r="P433" s="228">
        <f>O433*H433</f>
        <v>0</v>
      </c>
      <c r="Q433" s="228">
        <v>0.11162</v>
      </c>
      <c r="R433" s="228">
        <f>Q433*H433</f>
        <v>29.914159999999999</v>
      </c>
      <c r="S433" s="228">
        <v>0</v>
      </c>
      <c r="T433" s="229">
        <f>S433*H433</f>
        <v>0</v>
      </c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R433" s="230" t="s">
        <v>227</v>
      </c>
      <c r="AT433" s="230" t="s">
        <v>135</v>
      </c>
      <c r="AU433" s="230" t="s">
        <v>84</v>
      </c>
      <c r="AY433" s="18" t="s">
        <v>132</v>
      </c>
      <c r="BE433" s="231">
        <f>IF(N433="základní",J433,0)</f>
        <v>0</v>
      </c>
      <c r="BF433" s="231">
        <f>IF(N433="snížená",J433,0)</f>
        <v>0</v>
      </c>
      <c r="BG433" s="231">
        <f>IF(N433="zákl. přenesená",J433,0)</f>
        <v>0</v>
      </c>
      <c r="BH433" s="231">
        <f>IF(N433="sníž. přenesená",J433,0)</f>
        <v>0</v>
      </c>
      <c r="BI433" s="231">
        <f>IF(N433="nulová",J433,0)</f>
        <v>0</v>
      </c>
      <c r="BJ433" s="18" t="s">
        <v>82</v>
      </c>
      <c r="BK433" s="231">
        <f>ROUND(I433*H433,2)</f>
        <v>0</v>
      </c>
      <c r="BL433" s="18" t="s">
        <v>227</v>
      </c>
      <c r="BM433" s="230" t="s">
        <v>935</v>
      </c>
    </row>
    <row r="434" s="2" customFormat="1">
      <c r="A434" s="39"/>
      <c r="B434" s="40"/>
      <c r="C434" s="41"/>
      <c r="D434" s="232" t="s">
        <v>142</v>
      </c>
      <c r="E434" s="41"/>
      <c r="F434" s="233" t="s">
        <v>470</v>
      </c>
      <c r="G434" s="41"/>
      <c r="H434" s="41"/>
      <c r="I434" s="234"/>
      <c r="J434" s="41"/>
      <c r="K434" s="41"/>
      <c r="L434" s="45"/>
      <c r="M434" s="235"/>
      <c r="N434" s="236"/>
      <c r="O434" s="92"/>
      <c r="P434" s="92"/>
      <c r="Q434" s="92"/>
      <c r="R434" s="92"/>
      <c r="S434" s="92"/>
      <c r="T434" s="93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T434" s="18" t="s">
        <v>142</v>
      </c>
      <c r="AU434" s="18" t="s">
        <v>84</v>
      </c>
    </row>
    <row r="435" s="2" customFormat="1">
      <c r="A435" s="39"/>
      <c r="B435" s="40"/>
      <c r="C435" s="41"/>
      <c r="D435" s="237" t="s">
        <v>143</v>
      </c>
      <c r="E435" s="41"/>
      <c r="F435" s="238" t="s">
        <v>471</v>
      </c>
      <c r="G435" s="41"/>
      <c r="H435" s="41"/>
      <c r="I435" s="234"/>
      <c r="J435" s="41"/>
      <c r="K435" s="41"/>
      <c r="L435" s="45"/>
      <c r="M435" s="235"/>
      <c r="N435" s="236"/>
      <c r="O435" s="92"/>
      <c r="P435" s="92"/>
      <c r="Q435" s="92"/>
      <c r="R435" s="92"/>
      <c r="S435" s="92"/>
      <c r="T435" s="93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T435" s="18" t="s">
        <v>143</v>
      </c>
      <c r="AU435" s="18" t="s">
        <v>84</v>
      </c>
    </row>
    <row r="436" s="14" customFormat="1">
      <c r="A436" s="14"/>
      <c r="B436" s="249"/>
      <c r="C436" s="250"/>
      <c r="D436" s="232" t="s">
        <v>145</v>
      </c>
      <c r="E436" s="251" t="s">
        <v>1</v>
      </c>
      <c r="F436" s="252" t="s">
        <v>472</v>
      </c>
      <c r="G436" s="250"/>
      <c r="H436" s="253">
        <v>268</v>
      </c>
      <c r="I436" s="254"/>
      <c r="J436" s="250"/>
      <c r="K436" s="250"/>
      <c r="L436" s="255"/>
      <c r="M436" s="256"/>
      <c r="N436" s="257"/>
      <c r="O436" s="257"/>
      <c r="P436" s="257"/>
      <c r="Q436" s="257"/>
      <c r="R436" s="257"/>
      <c r="S436" s="257"/>
      <c r="T436" s="258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59" t="s">
        <v>145</v>
      </c>
      <c r="AU436" s="259" t="s">
        <v>84</v>
      </c>
      <c r="AV436" s="14" t="s">
        <v>84</v>
      </c>
      <c r="AW436" s="14" t="s">
        <v>31</v>
      </c>
      <c r="AX436" s="14" t="s">
        <v>82</v>
      </c>
      <c r="AY436" s="259" t="s">
        <v>132</v>
      </c>
    </row>
    <row r="437" s="2" customFormat="1" ht="21.75" customHeight="1">
      <c r="A437" s="39"/>
      <c r="B437" s="40"/>
      <c r="C437" s="275" t="s">
        <v>616</v>
      </c>
      <c r="D437" s="275" t="s">
        <v>374</v>
      </c>
      <c r="E437" s="276" t="s">
        <v>474</v>
      </c>
      <c r="F437" s="277" t="s">
        <v>475</v>
      </c>
      <c r="G437" s="278" t="s">
        <v>160</v>
      </c>
      <c r="H437" s="279">
        <v>26.911999999999999</v>
      </c>
      <c r="I437" s="280"/>
      <c r="J437" s="281">
        <f>ROUND(I437*H437,2)</f>
        <v>0</v>
      </c>
      <c r="K437" s="277" t="s">
        <v>139</v>
      </c>
      <c r="L437" s="282"/>
      <c r="M437" s="283" t="s">
        <v>1</v>
      </c>
      <c r="N437" s="284" t="s">
        <v>39</v>
      </c>
      <c r="O437" s="92"/>
      <c r="P437" s="228">
        <f>O437*H437</f>
        <v>0</v>
      </c>
      <c r="Q437" s="228">
        <v>0.17599999999999999</v>
      </c>
      <c r="R437" s="228">
        <f>Q437*H437</f>
        <v>4.7365119999999994</v>
      </c>
      <c r="S437" s="228">
        <v>0</v>
      </c>
      <c r="T437" s="229">
        <f>S437*H437</f>
        <v>0</v>
      </c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R437" s="230" t="s">
        <v>270</v>
      </c>
      <c r="AT437" s="230" t="s">
        <v>374</v>
      </c>
      <c r="AU437" s="230" t="s">
        <v>84</v>
      </c>
      <c r="AY437" s="18" t="s">
        <v>132</v>
      </c>
      <c r="BE437" s="231">
        <f>IF(N437="základní",J437,0)</f>
        <v>0</v>
      </c>
      <c r="BF437" s="231">
        <f>IF(N437="snížená",J437,0)</f>
        <v>0</v>
      </c>
      <c r="BG437" s="231">
        <f>IF(N437="zákl. přenesená",J437,0)</f>
        <v>0</v>
      </c>
      <c r="BH437" s="231">
        <f>IF(N437="sníž. přenesená",J437,0)</f>
        <v>0</v>
      </c>
      <c r="BI437" s="231">
        <f>IF(N437="nulová",J437,0)</f>
        <v>0</v>
      </c>
      <c r="BJ437" s="18" t="s">
        <v>82</v>
      </c>
      <c r="BK437" s="231">
        <f>ROUND(I437*H437,2)</f>
        <v>0</v>
      </c>
      <c r="BL437" s="18" t="s">
        <v>227</v>
      </c>
      <c r="BM437" s="230" t="s">
        <v>936</v>
      </c>
    </row>
    <row r="438" s="2" customFormat="1">
      <c r="A438" s="39"/>
      <c r="B438" s="40"/>
      <c r="C438" s="41"/>
      <c r="D438" s="232" t="s">
        <v>142</v>
      </c>
      <c r="E438" s="41"/>
      <c r="F438" s="233" t="s">
        <v>475</v>
      </c>
      <c r="G438" s="41"/>
      <c r="H438" s="41"/>
      <c r="I438" s="234"/>
      <c r="J438" s="41"/>
      <c r="K438" s="41"/>
      <c r="L438" s="45"/>
      <c r="M438" s="235"/>
      <c r="N438" s="236"/>
      <c r="O438" s="92"/>
      <c r="P438" s="92"/>
      <c r="Q438" s="92"/>
      <c r="R438" s="92"/>
      <c r="S438" s="92"/>
      <c r="T438" s="93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T438" s="18" t="s">
        <v>142</v>
      </c>
      <c r="AU438" s="18" t="s">
        <v>84</v>
      </c>
    </row>
    <row r="439" s="13" customFormat="1">
      <c r="A439" s="13"/>
      <c r="B439" s="239"/>
      <c r="C439" s="240"/>
      <c r="D439" s="232" t="s">
        <v>145</v>
      </c>
      <c r="E439" s="241" t="s">
        <v>1</v>
      </c>
      <c r="F439" s="242" t="s">
        <v>231</v>
      </c>
      <c r="G439" s="240"/>
      <c r="H439" s="241" t="s">
        <v>1</v>
      </c>
      <c r="I439" s="243"/>
      <c r="J439" s="240"/>
      <c r="K439" s="240"/>
      <c r="L439" s="244"/>
      <c r="M439" s="245"/>
      <c r="N439" s="246"/>
      <c r="O439" s="246"/>
      <c r="P439" s="246"/>
      <c r="Q439" s="246"/>
      <c r="R439" s="246"/>
      <c r="S439" s="246"/>
      <c r="T439" s="247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48" t="s">
        <v>145</v>
      </c>
      <c r="AU439" s="248" t="s">
        <v>84</v>
      </c>
      <c r="AV439" s="13" t="s">
        <v>82</v>
      </c>
      <c r="AW439" s="13" t="s">
        <v>31</v>
      </c>
      <c r="AX439" s="13" t="s">
        <v>74</v>
      </c>
      <c r="AY439" s="248" t="s">
        <v>132</v>
      </c>
    </row>
    <row r="440" s="14" customFormat="1">
      <c r="A440" s="14"/>
      <c r="B440" s="249"/>
      <c r="C440" s="250"/>
      <c r="D440" s="232" t="s">
        <v>145</v>
      </c>
      <c r="E440" s="251" t="s">
        <v>185</v>
      </c>
      <c r="F440" s="252" t="s">
        <v>937</v>
      </c>
      <c r="G440" s="250"/>
      <c r="H440" s="253">
        <v>25.629999999999999</v>
      </c>
      <c r="I440" s="254"/>
      <c r="J440" s="250"/>
      <c r="K440" s="250"/>
      <c r="L440" s="255"/>
      <c r="M440" s="256"/>
      <c r="N440" s="257"/>
      <c r="O440" s="257"/>
      <c r="P440" s="257"/>
      <c r="Q440" s="257"/>
      <c r="R440" s="257"/>
      <c r="S440" s="257"/>
      <c r="T440" s="258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59" t="s">
        <v>145</v>
      </c>
      <c r="AU440" s="259" t="s">
        <v>84</v>
      </c>
      <c r="AV440" s="14" t="s">
        <v>84</v>
      </c>
      <c r="AW440" s="14" t="s">
        <v>31</v>
      </c>
      <c r="AX440" s="14" t="s">
        <v>82</v>
      </c>
      <c r="AY440" s="259" t="s">
        <v>132</v>
      </c>
    </row>
    <row r="441" s="14" customFormat="1">
      <c r="A441" s="14"/>
      <c r="B441" s="249"/>
      <c r="C441" s="250"/>
      <c r="D441" s="232" t="s">
        <v>145</v>
      </c>
      <c r="E441" s="250"/>
      <c r="F441" s="252" t="s">
        <v>938</v>
      </c>
      <c r="G441" s="250"/>
      <c r="H441" s="253">
        <v>26.911999999999999</v>
      </c>
      <c r="I441" s="254"/>
      <c r="J441" s="250"/>
      <c r="K441" s="250"/>
      <c r="L441" s="255"/>
      <c r="M441" s="256"/>
      <c r="N441" s="257"/>
      <c r="O441" s="257"/>
      <c r="P441" s="257"/>
      <c r="Q441" s="257"/>
      <c r="R441" s="257"/>
      <c r="S441" s="257"/>
      <c r="T441" s="258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9" t="s">
        <v>145</v>
      </c>
      <c r="AU441" s="259" t="s">
        <v>84</v>
      </c>
      <c r="AV441" s="14" t="s">
        <v>84</v>
      </c>
      <c r="AW441" s="14" t="s">
        <v>4</v>
      </c>
      <c r="AX441" s="14" t="s">
        <v>82</v>
      </c>
      <c r="AY441" s="259" t="s">
        <v>132</v>
      </c>
    </row>
    <row r="442" s="2" customFormat="1" ht="21.75" customHeight="1">
      <c r="A442" s="39"/>
      <c r="B442" s="40"/>
      <c r="C442" s="275" t="s">
        <v>623</v>
      </c>
      <c r="D442" s="275" t="s">
        <v>374</v>
      </c>
      <c r="E442" s="276" t="s">
        <v>479</v>
      </c>
      <c r="F442" s="277" t="s">
        <v>480</v>
      </c>
      <c r="G442" s="278" t="s">
        <v>160</v>
      </c>
      <c r="H442" s="279">
        <v>10.049</v>
      </c>
      <c r="I442" s="280"/>
      <c r="J442" s="281">
        <f>ROUND(I442*H442,2)</f>
        <v>0</v>
      </c>
      <c r="K442" s="277" t="s">
        <v>139</v>
      </c>
      <c r="L442" s="282"/>
      <c r="M442" s="283" t="s">
        <v>1</v>
      </c>
      <c r="N442" s="284" t="s">
        <v>39</v>
      </c>
      <c r="O442" s="92"/>
      <c r="P442" s="228">
        <f>O442*H442</f>
        <v>0</v>
      </c>
      <c r="Q442" s="228">
        <v>0.17599999999999999</v>
      </c>
      <c r="R442" s="228">
        <f>Q442*H442</f>
        <v>1.7686239999999998</v>
      </c>
      <c r="S442" s="228">
        <v>0</v>
      </c>
      <c r="T442" s="229">
        <f>S442*H442</f>
        <v>0</v>
      </c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R442" s="230" t="s">
        <v>270</v>
      </c>
      <c r="AT442" s="230" t="s">
        <v>374</v>
      </c>
      <c r="AU442" s="230" t="s">
        <v>84</v>
      </c>
      <c r="AY442" s="18" t="s">
        <v>132</v>
      </c>
      <c r="BE442" s="231">
        <f>IF(N442="základní",J442,0)</f>
        <v>0</v>
      </c>
      <c r="BF442" s="231">
        <f>IF(N442="snížená",J442,0)</f>
        <v>0</v>
      </c>
      <c r="BG442" s="231">
        <f>IF(N442="zákl. přenesená",J442,0)</f>
        <v>0</v>
      </c>
      <c r="BH442" s="231">
        <f>IF(N442="sníž. přenesená",J442,0)</f>
        <v>0</v>
      </c>
      <c r="BI442" s="231">
        <f>IF(N442="nulová",J442,0)</f>
        <v>0</v>
      </c>
      <c r="BJ442" s="18" t="s">
        <v>82</v>
      </c>
      <c r="BK442" s="231">
        <f>ROUND(I442*H442,2)</f>
        <v>0</v>
      </c>
      <c r="BL442" s="18" t="s">
        <v>227</v>
      </c>
      <c r="BM442" s="230" t="s">
        <v>939</v>
      </c>
    </row>
    <row r="443" s="2" customFormat="1">
      <c r="A443" s="39"/>
      <c r="B443" s="40"/>
      <c r="C443" s="41"/>
      <c r="D443" s="232" t="s">
        <v>142</v>
      </c>
      <c r="E443" s="41"/>
      <c r="F443" s="233" t="s">
        <v>480</v>
      </c>
      <c r="G443" s="41"/>
      <c r="H443" s="41"/>
      <c r="I443" s="234"/>
      <c r="J443" s="41"/>
      <c r="K443" s="41"/>
      <c r="L443" s="45"/>
      <c r="M443" s="235"/>
      <c r="N443" s="236"/>
      <c r="O443" s="92"/>
      <c r="P443" s="92"/>
      <c r="Q443" s="92"/>
      <c r="R443" s="92"/>
      <c r="S443" s="92"/>
      <c r="T443" s="93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T443" s="18" t="s">
        <v>142</v>
      </c>
      <c r="AU443" s="18" t="s">
        <v>84</v>
      </c>
    </row>
    <row r="444" s="13" customFormat="1">
      <c r="A444" s="13"/>
      <c r="B444" s="239"/>
      <c r="C444" s="240"/>
      <c r="D444" s="232" t="s">
        <v>145</v>
      </c>
      <c r="E444" s="241" t="s">
        <v>1</v>
      </c>
      <c r="F444" s="242" t="s">
        <v>231</v>
      </c>
      <c r="G444" s="240"/>
      <c r="H444" s="241" t="s">
        <v>1</v>
      </c>
      <c r="I444" s="243"/>
      <c r="J444" s="240"/>
      <c r="K444" s="240"/>
      <c r="L444" s="244"/>
      <c r="M444" s="245"/>
      <c r="N444" s="246"/>
      <c r="O444" s="246"/>
      <c r="P444" s="246"/>
      <c r="Q444" s="246"/>
      <c r="R444" s="246"/>
      <c r="S444" s="246"/>
      <c r="T444" s="247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48" t="s">
        <v>145</v>
      </c>
      <c r="AU444" s="248" t="s">
        <v>84</v>
      </c>
      <c r="AV444" s="13" t="s">
        <v>82</v>
      </c>
      <c r="AW444" s="13" t="s">
        <v>31</v>
      </c>
      <c r="AX444" s="13" t="s">
        <v>74</v>
      </c>
      <c r="AY444" s="248" t="s">
        <v>132</v>
      </c>
    </row>
    <row r="445" s="14" customFormat="1">
      <c r="A445" s="14"/>
      <c r="B445" s="249"/>
      <c r="C445" s="250"/>
      <c r="D445" s="232" t="s">
        <v>145</v>
      </c>
      <c r="E445" s="251" t="s">
        <v>179</v>
      </c>
      <c r="F445" s="252" t="s">
        <v>940</v>
      </c>
      <c r="G445" s="250"/>
      <c r="H445" s="253">
        <v>8.6999999999999993</v>
      </c>
      <c r="I445" s="254"/>
      <c r="J445" s="250"/>
      <c r="K445" s="250"/>
      <c r="L445" s="255"/>
      <c r="M445" s="256"/>
      <c r="N445" s="257"/>
      <c r="O445" s="257"/>
      <c r="P445" s="257"/>
      <c r="Q445" s="257"/>
      <c r="R445" s="257"/>
      <c r="S445" s="257"/>
      <c r="T445" s="258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59" t="s">
        <v>145</v>
      </c>
      <c r="AU445" s="259" t="s">
        <v>84</v>
      </c>
      <c r="AV445" s="14" t="s">
        <v>84</v>
      </c>
      <c r="AW445" s="14" t="s">
        <v>31</v>
      </c>
      <c r="AX445" s="14" t="s">
        <v>74</v>
      </c>
      <c r="AY445" s="259" t="s">
        <v>132</v>
      </c>
    </row>
    <row r="446" s="14" customFormat="1">
      <c r="A446" s="14"/>
      <c r="B446" s="249"/>
      <c r="C446" s="250"/>
      <c r="D446" s="232" t="s">
        <v>145</v>
      </c>
      <c r="E446" s="251" t="s">
        <v>181</v>
      </c>
      <c r="F446" s="252" t="s">
        <v>941</v>
      </c>
      <c r="G446" s="250"/>
      <c r="H446" s="253">
        <v>0.87</v>
      </c>
      <c r="I446" s="254"/>
      <c r="J446" s="250"/>
      <c r="K446" s="250"/>
      <c r="L446" s="255"/>
      <c r="M446" s="256"/>
      <c r="N446" s="257"/>
      <c r="O446" s="257"/>
      <c r="P446" s="257"/>
      <c r="Q446" s="257"/>
      <c r="R446" s="257"/>
      <c r="S446" s="257"/>
      <c r="T446" s="258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59" t="s">
        <v>145</v>
      </c>
      <c r="AU446" s="259" t="s">
        <v>84</v>
      </c>
      <c r="AV446" s="14" t="s">
        <v>84</v>
      </c>
      <c r="AW446" s="14" t="s">
        <v>31</v>
      </c>
      <c r="AX446" s="14" t="s">
        <v>74</v>
      </c>
      <c r="AY446" s="259" t="s">
        <v>132</v>
      </c>
    </row>
    <row r="447" s="15" customFormat="1">
      <c r="A447" s="15"/>
      <c r="B447" s="264"/>
      <c r="C447" s="265"/>
      <c r="D447" s="232" t="s">
        <v>145</v>
      </c>
      <c r="E447" s="266" t="s">
        <v>1</v>
      </c>
      <c r="F447" s="267" t="s">
        <v>251</v>
      </c>
      <c r="G447" s="265"/>
      <c r="H447" s="268">
        <v>9.5700000000000003</v>
      </c>
      <c r="I447" s="269"/>
      <c r="J447" s="265"/>
      <c r="K447" s="265"/>
      <c r="L447" s="270"/>
      <c r="M447" s="271"/>
      <c r="N447" s="272"/>
      <c r="O447" s="272"/>
      <c r="P447" s="272"/>
      <c r="Q447" s="272"/>
      <c r="R447" s="272"/>
      <c r="S447" s="272"/>
      <c r="T447" s="273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T447" s="274" t="s">
        <v>145</v>
      </c>
      <c r="AU447" s="274" t="s">
        <v>84</v>
      </c>
      <c r="AV447" s="15" t="s">
        <v>227</v>
      </c>
      <c r="AW447" s="15" t="s">
        <v>31</v>
      </c>
      <c r="AX447" s="15" t="s">
        <v>82</v>
      </c>
      <c r="AY447" s="274" t="s">
        <v>132</v>
      </c>
    </row>
    <row r="448" s="14" customFormat="1">
      <c r="A448" s="14"/>
      <c r="B448" s="249"/>
      <c r="C448" s="250"/>
      <c r="D448" s="232" t="s">
        <v>145</v>
      </c>
      <c r="E448" s="250"/>
      <c r="F448" s="252" t="s">
        <v>942</v>
      </c>
      <c r="G448" s="250"/>
      <c r="H448" s="253">
        <v>10.049</v>
      </c>
      <c r="I448" s="254"/>
      <c r="J448" s="250"/>
      <c r="K448" s="250"/>
      <c r="L448" s="255"/>
      <c r="M448" s="256"/>
      <c r="N448" s="257"/>
      <c r="O448" s="257"/>
      <c r="P448" s="257"/>
      <c r="Q448" s="257"/>
      <c r="R448" s="257"/>
      <c r="S448" s="257"/>
      <c r="T448" s="258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59" t="s">
        <v>145</v>
      </c>
      <c r="AU448" s="259" t="s">
        <v>84</v>
      </c>
      <c r="AV448" s="14" t="s">
        <v>84</v>
      </c>
      <c r="AW448" s="14" t="s">
        <v>4</v>
      </c>
      <c r="AX448" s="14" t="s">
        <v>82</v>
      </c>
      <c r="AY448" s="259" t="s">
        <v>132</v>
      </c>
    </row>
    <row r="449" s="2" customFormat="1" ht="24.15" customHeight="1">
      <c r="A449" s="39"/>
      <c r="B449" s="40"/>
      <c r="C449" s="275" t="s">
        <v>630</v>
      </c>
      <c r="D449" s="275" t="s">
        <v>374</v>
      </c>
      <c r="E449" s="276" t="s">
        <v>486</v>
      </c>
      <c r="F449" s="277" t="s">
        <v>487</v>
      </c>
      <c r="G449" s="278" t="s">
        <v>160</v>
      </c>
      <c r="H449" s="279">
        <v>244.44</v>
      </c>
      <c r="I449" s="280"/>
      <c r="J449" s="281">
        <f>ROUND(I449*H449,2)</f>
        <v>0</v>
      </c>
      <c r="K449" s="277" t="s">
        <v>1</v>
      </c>
      <c r="L449" s="282"/>
      <c r="M449" s="283" t="s">
        <v>1</v>
      </c>
      <c r="N449" s="284" t="s">
        <v>39</v>
      </c>
      <c r="O449" s="92"/>
      <c r="P449" s="228">
        <f>O449*H449</f>
        <v>0</v>
      </c>
      <c r="Q449" s="228">
        <v>0.14999999999999999</v>
      </c>
      <c r="R449" s="228">
        <f>Q449*H449</f>
        <v>36.665999999999997</v>
      </c>
      <c r="S449" s="228">
        <v>0</v>
      </c>
      <c r="T449" s="229">
        <f>S449*H449</f>
        <v>0</v>
      </c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R449" s="230" t="s">
        <v>270</v>
      </c>
      <c r="AT449" s="230" t="s">
        <v>374</v>
      </c>
      <c r="AU449" s="230" t="s">
        <v>84</v>
      </c>
      <c r="AY449" s="18" t="s">
        <v>132</v>
      </c>
      <c r="BE449" s="231">
        <f>IF(N449="základní",J449,0)</f>
        <v>0</v>
      </c>
      <c r="BF449" s="231">
        <f>IF(N449="snížená",J449,0)</f>
        <v>0</v>
      </c>
      <c r="BG449" s="231">
        <f>IF(N449="zákl. přenesená",J449,0)</f>
        <v>0</v>
      </c>
      <c r="BH449" s="231">
        <f>IF(N449="sníž. přenesená",J449,0)</f>
        <v>0</v>
      </c>
      <c r="BI449" s="231">
        <f>IF(N449="nulová",J449,0)</f>
        <v>0</v>
      </c>
      <c r="BJ449" s="18" t="s">
        <v>82</v>
      </c>
      <c r="BK449" s="231">
        <f>ROUND(I449*H449,2)</f>
        <v>0</v>
      </c>
      <c r="BL449" s="18" t="s">
        <v>227</v>
      </c>
      <c r="BM449" s="230" t="s">
        <v>943</v>
      </c>
    </row>
    <row r="450" s="2" customFormat="1">
      <c r="A450" s="39"/>
      <c r="B450" s="40"/>
      <c r="C450" s="41"/>
      <c r="D450" s="232" t="s">
        <v>142</v>
      </c>
      <c r="E450" s="41"/>
      <c r="F450" s="233" t="s">
        <v>487</v>
      </c>
      <c r="G450" s="41"/>
      <c r="H450" s="41"/>
      <c r="I450" s="234"/>
      <c r="J450" s="41"/>
      <c r="K450" s="41"/>
      <c r="L450" s="45"/>
      <c r="M450" s="235"/>
      <c r="N450" s="236"/>
      <c r="O450" s="92"/>
      <c r="P450" s="92"/>
      <c r="Q450" s="92"/>
      <c r="R450" s="92"/>
      <c r="S450" s="92"/>
      <c r="T450" s="93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T450" s="18" t="s">
        <v>142</v>
      </c>
      <c r="AU450" s="18" t="s">
        <v>84</v>
      </c>
    </row>
    <row r="451" s="13" customFormat="1">
      <c r="A451" s="13"/>
      <c r="B451" s="239"/>
      <c r="C451" s="240"/>
      <c r="D451" s="232" t="s">
        <v>145</v>
      </c>
      <c r="E451" s="241" t="s">
        <v>1</v>
      </c>
      <c r="F451" s="242" t="s">
        <v>231</v>
      </c>
      <c r="G451" s="240"/>
      <c r="H451" s="241" t="s">
        <v>1</v>
      </c>
      <c r="I451" s="243"/>
      <c r="J451" s="240"/>
      <c r="K451" s="240"/>
      <c r="L451" s="244"/>
      <c r="M451" s="245"/>
      <c r="N451" s="246"/>
      <c r="O451" s="246"/>
      <c r="P451" s="246"/>
      <c r="Q451" s="246"/>
      <c r="R451" s="246"/>
      <c r="S451" s="246"/>
      <c r="T451" s="247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48" t="s">
        <v>145</v>
      </c>
      <c r="AU451" s="248" t="s">
        <v>84</v>
      </c>
      <c r="AV451" s="13" t="s">
        <v>82</v>
      </c>
      <c r="AW451" s="13" t="s">
        <v>31</v>
      </c>
      <c r="AX451" s="13" t="s">
        <v>74</v>
      </c>
      <c r="AY451" s="248" t="s">
        <v>132</v>
      </c>
    </row>
    <row r="452" s="14" customFormat="1">
      <c r="A452" s="14"/>
      <c r="B452" s="249"/>
      <c r="C452" s="250"/>
      <c r="D452" s="232" t="s">
        <v>145</v>
      </c>
      <c r="E452" s="251" t="s">
        <v>183</v>
      </c>
      <c r="F452" s="252" t="s">
        <v>944</v>
      </c>
      <c r="G452" s="250"/>
      <c r="H452" s="253">
        <v>232.80000000000001</v>
      </c>
      <c r="I452" s="254"/>
      <c r="J452" s="250"/>
      <c r="K452" s="250"/>
      <c r="L452" s="255"/>
      <c r="M452" s="256"/>
      <c r="N452" s="257"/>
      <c r="O452" s="257"/>
      <c r="P452" s="257"/>
      <c r="Q452" s="257"/>
      <c r="R452" s="257"/>
      <c r="S452" s="257"/>
      <c r="T452" s="258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59" t="s">
        <v>145</v>
      </c>
      <c r="AU452" s="259" t="s">
        <v>84</v>
      </c>
      <c r="AV452" s="14" t="s">
        <v>84</v>
      </c>
      <c r="AW452" s="14" t="s">
        <v>31</v>
      </c>
      <c r="AX452" s="14" t="s">
        <v>82</v>
      </c>
      <c r="AY452" s="259" t="s">
        <v>132</v>
      </c>
    </row>
    <row r="453" s="14" customFormat="1">
      <c r="A453" s="14"/>
      <c r="B453" s="249"/>
      <c r="C453" s="250"/>
      <c r="D453" s="232" t="s">
        <v>145</v>
      </c>
      <c r="E453" s="250"/>
      <c r="F453" s="252" t="s">
        <v>945</v>
      </c>
      <c r="G453" s="250"/>
      <c r="H453" s="253">
        <v>244.44</v>
      </c>
      <c r="I453" s="254"/>
      <c r="J453" s="250"/>
      <c r="K453" s="250"/>
      <c r="L453" s="255"/>
      <c r="M453" s="256"/>
      <c r="N453" s="257"/>
      <c r="O453" s="257"/>
      <c r="P453" s="257"/>
      <c r="Q453" s="257"/>
      <c r="R453" s="257"/>
      <c r="S453" s="257"/>
      <c r="T453" s="258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59" t="s">
        <v>145</v>
      </c>
      <c r="AU453" s="259" t="s">
        <v>84</v>
      </c>
      <c r="AV453" s="14" t="s">
        <v>84</v>
      </c>
      <c r="AW453" s="14" t="s">
        <v>4</v>
      </c>
      <c r="AX453" s="14" t="s">
        <v>82</v>
      </c>
      <c r="AY453" s="259" t="s">
        <v>132</v>
      </c>
    </row>
    <row r="454" s="2" customFormat="1" ht="33" customHeight="1">
      <c r="A454" s="39"/>
      <c r="B454" s="40"/>
      <c r="C454" s="219" t="s">
        <v>639</v>
      </c>
      <c r="D454" s="219" t="s">
        <v>135</v>
      </c>
      <c r="E454" s="220" t="s">
        <v>492</v>
      </c>
      <c r="F454" s="221" t="s">
        <v>493</v>
      </c>
      <c r="G454" s="222" t="s">
        <v>160</v>
      </c>
      <c r="H454" s="223">
        <v>268</v>
      </c>
      <c r="I454" s="224"/>
      <c r="J454" s="225">
        <f>ROUND(I454*H454,2)</f>
        <v>0</v>
      </c>
      <c r="K454" s="221" t="s">
        <v>139</v>
      </c>
      <c r="L454" s="45"/>
      <c r="M454" s="226" t="s">
        <v>1</v>
      </c>
      <c r="N454" s="227" t="s">
        <v>39</v>
      </c>
      <c r="O454" s="92"/>
      <c r="P454" s="228">
        <f>O454*H454</f>
        <v>0</v>
      </c>
      <c r="Q454" s="228">
        <v>0</v>
      </c>
      <c r="R454" s="228">
        <f>Q454*H454</f>
        <v>0</v>
      </c>
      <c r="S454" s="228">
        <v>0</v>
      </c>
      <c r="T454" s="229">
        <f>S454*H454</f>
        <v>0</v>
      </c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R454" s="230" t="s">
        <v>227</v>
      </c>
      <c r="AT454" s="230" t="s">
        <v>135</v>
      </c>
      <c r="AU454" s="230" t="s">
        <v>84</v>
      </c>
      <c r="AY454" s="18" t="s">
        <v>132</v>
      </c>
      <c r="BE454" s="231">
        <f>IF(N454="základní",J454,0)</f>
        <v>0</v>
      </c>
      <c r="BF454" s="231">
        <f>IF(N454="snížená",J454,0)</f>
        <v>0</v>
      </c>
      <c r="BG454" s="231">
        <f>IF(N454="zákl. přenesená",J454,0)</f>
        <v>0</v>
      </c>
      <c r="BH454" s="231">
        <f>IF(N454="sníž. přenesená",J454,0)</f>
        <v>0</v>
      </c>
      <c r="BI454" s="231">
        <f>IF(N454="nulová",J454,0)</f>
        <v>0</v>
      </c>
      <c r="BJ454" s="18" t="s">
        <v>82</v>
      </c>
      <c r="BK454" s="231">
        <f>ROUND(I454*H454,2)</f>
        <v>0</v>
      </c>
      <c r="BL454" s="18" t="s">
        <v>227</v>
      </c>
      <c r="BM454" s="230" t="s">
        <v>946</v>
      </c>
    </row>
    <row r="455" s="2" customFormat="1">
      <c r="A455" s="39"/>
      <c r="B455" s="40"/>
      <c r="C455" s="41"/>
      <c r="D455" s="232" t="s">
        <v>142</v>
      </c>
      <c r="E455" s="41"/>
      <c r="F455" s="233" t="s">
        <v>495</v>
      </c>
      <c r="G455" s="41"/>
      <c r="H455" s="41"/>
      <c r="I455" s="234"/>
      <c r="J455" s="41"/>
      <c r="K455" s="41"/>
      <c r="L455" s="45"/>
      <c r="M455" s="235"/>
      <c r="N455" s="236"/>
      <c r="O455" s="92"/>
      <c r="P455" s="92"/>
      <c r="Q455" s="92"/>
      <c r="R455" s="92"/>
      <c r="S455" s="92"/>
      <c r="T455" s="93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T455" s="18" t="s">
        <v>142</v>
      </c>
      <c r="AU455" s="18" t="s">
        <v>84</v>
      </c>
    </row>
    <row r="456" s="2" customFormat="1">
      <c r="A456" s="39"/>
      <c r="B456" s="40"/>
      <c r="C456" s="41"/>
      <c r="D456" s="237" t="s">
        <v>143</v>
      </c>
      <c r="E456" s="41"/>
      <c r="F456" s="238" t="s">
        <v>496</v>
      </c>
      <c r="G456" s="41"/>
      <c r="H456" s="41"/>
      <c r="I456" s="234"/>
      <c r="J456" s="41"/>
      <c r="K456" s="41"/>
      <c r="L456" s="45"/>
      <c r="M456" s="235"/>
      <c r="N456" s="236"/>
      <c r="O456" s="92"/>
      <c r="P456" s="92"/>
      <c r="Q456" s="92"/>
      <c r="R456" s="92"/>
      <c r="S456" s="92"/>
      <c r="T456" s="93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T456" s="18" t="s">
        <v>143</v>
      </c>
      <c r="AU456" s="18" t="s">
        <v>84</v>
      </c>
    </row>
    <row r="457" s="14" customFormat="1">
      <c r="A457" s="14"/>
      <c r="B457" s="249"/>
      <c r="C457" s="250"/>
      <c r="D457" s="232" t="s">
        <v>145</v>
      </c>
      <c r="E457" s="251" t="s">
        <v>1</v>
      </c>
      <c r="F457" s="252" t="s">
        <v>497</v>
      </c>
      <c r="G457" s="250"/>
      <c r="H457" s="253">
        <v>268</v>
      </c>
      <c r="I457" s="254"/>
      <c r="J457" s="250"/>
      <c r="K457" s="250"/>
      <c r="L457" s="255"/>
      <c r="M457" s="256"/>
      <c r="N457" s="257"/>
      <c r="O457" s="257"/>
      <c r="P457" s="257"/>
      <c r="Q457" s="257"/>
      <c r="R457" s="257"/>
      <c r="S457" s="257"/>
      <c r="T457" s="258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59" t="s">
        <v>145</v>
      </c>
      <c r="AU457" s="259" t="s">
        <v>84</v>
      </c>
      <c r="AV457" s="14" t="s">
        <v>84</v>
      </c>
      <c r="AW457" s="14" t="s">
        <v>31</v>
      </c>
      <c r="AX457" s="14" t="s">
        <v>82</v>
      </c>
      <c r="AY457" s="259" t="s">
        <v>132</v>
      </c>
    </row>
    <row r="458" s="12" customFormat="1" ht="22.8" customHeight="1">
      <c r="A458" s="12"/>
      <c r="B458" s="203"/>
      <c r="C458" s="204"/>
      <c r="D458" s="205" t="s">
        <v>73</v>
      </c>
      <c r="E458" s="217" t="s">
        <v>270</v>
      </c>
      <c r="F458" s="217" t="s">
        <v>498</v>
      </c>
      <c r="G458" s="204"/>
      <c r="H458" s="204"/>
      <c r="I458" s="207"/>
      <c r="J458" s="218">
        <f>BK458</f>
        <v>0</v>
      </c>
      <c r="K458" s="204"/>
      <c r="L458" s="209"/>
      <c r="M458" s="210"/>
      <c r="N458" s="211"/>
      <c r="O458" s="211"/>
      <c r="P458" s="212">
        <f>SUM(P459:P488)</f>
        <v>0</v>
      </c>
      <c r="Q458" s="211"/>
      <c r="R458" s="212">
        <f>SUM(R459:R488)</f>
        <v>0.153471</v>
      </c>
      <c r="S458" s="211"/>
      <c r="T458" s="213">
        <f>SUM(T459:T488)</f>
        <v>0</v>
      </c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R458" s="214" t="s">
        <v>82</v>
      </c>
      <c r="AT458" s="215" t="s">
        <v>73</v>
      </c>
      <c r="AU458" s="215" t="s">
        <v>82</v>
      </c>
      <c r="AY458" s="214" t="s">
        <v>132</v>
      </c>
      <c r="BK458" s="216">
        <f>SUM(BK459:BK488)</f>
        <v>0</v>
      </c>
    </row>
    <row r="459" s="2" customFormat="1" ht="24.15" customHeight="1">
      <c r="A459" s="39"/>
      <c r="B459" s="40"/>
      <c r="C459" s="219" t="s">
        <v>653</v>
      </c>
      <c r="D459" s="219" t="s">
        <v>135</v>
      </c>
      <c r="E459" s="220" t="s">
        <v>947</v>
      </c>
      <c r="F459" s="221" t="s">
        <v>948</v>
      </c>
      <c r="G459" s="222" t="s">
        <v>171</v>
      </c>
      <c r="H459" s="223">
        <v>152.90000000000001</v>
      </c>
      <c r="I459" s="224"/>
      <c r="J459" s="225">
        <f>ROUND(I459*H459,2)</f>
        <v>0</v>
      </c>
      <c r="K459" s="221" t="s">
        <v>139</v>
      </c>
      <c r="L459" s="45"/>
      <c r="M459" s="226" t="s">
        <v>1</v>
      </c>
      <c r="N459" s="227" t="s">
        <v>39</v>
      </c>
      <c r="O459" s="92"/>
      <c r="P459" s="228">
        <f>O459*H459</f>
        <v>0</v>
      </c>
      <c r="Q459" s="228">
        <v>0</v>
      </c>
      <c r="R459" s="228">
        <f>Q459*H459</f>
        <v>0</v>
      </c>
      <c r="S459" s="228">
        <v>0</v>
      </c>
      <c r="T459" s="229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30" t="s">
        <v>227</v>
      </c>
      <c r="AT459" s="230" t="s">
        <v>135</v>
      </c>
      <c r="AU459" s="230" t="s">
        <v>84</v>
      </c>
      <c r="AY459" s="18" t="s">
        <v>132</v>
      </c>
      <c r="BE459" s="231">
        <f>IF(N459="základní",J459,0)</f>
        <v>0</v>
      </c>
      <c r="BF459" s="231">
        <f>IF(N459="snížená",J459,0)</f>
        <v>0</v>
      </c>
      <c r="BG459" s="231">
        <f>IF(N459="zákl. přenesená",J459,0)</f>
        <v>0</v>
      </c>
      <c r="BH459" s="231">
        <f>IF(N459="sníž. přenesená",J459,0)</f>
        <v>0</v>
      </c>
      <c r="BI459" s="231">
        <f>IF(N459="nulová",J459,0)</f>
        <v>0</v>
      </c>
      <c r="BJ459" s="18" t="s">
        <v>82</v>
      </c>
      <c r="BK459" s="231">
        <f>ROUND(I459*H459,2)</f>
        <v>0</v>
      </c>
      <c r="BL459" s="18" t="s">
        <v>227</v>
      </c>
      <c r="BM459" s="230" t="s">
        <v>949</v>
      </c>
    </row>
    <row r="460" s="2" customFormat="1">
      <c r="A460" s="39"/>
      <c r="B460" s="40"/>
      <c r="C460" s="41"/>
      <c r="D460" s="232" t="s">
        <v>142</v>
      </c>
      <c r="E460" s="41"/>
      <c r="F460" s="233" t="s">
        <v>950</v>
      </c>
      <c r="G460" s="41"/>
      <c r="H460" s="41"/>
      <c r="I460" s="234"/>
      <c r="J460" s="41"/>
      <c r="K460" s="41"/>
      <c r="L460" s="45"/>
      <c r="M460" s="235"/>
      <c r="N460" s="236"/>
      <c r="O460" s="92"/>
      <c r="P460" s="92"/>
      <c r="Q460" s="92"/>
      <c r="R460" s="92"/>
      <c r="S460" s="92"/>
      <c r="T460" s="93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T460" s="18" t="s">
        <v>142</v>
      </c>
      <c r="AU460" s="18" t="s">
        <v>84</v>
      </c>
    </row>
    <row r="461" s="2" customFormat="1">
      <c r="A461" s="39"/>
      <c r="B461" s="40"/>
      <c r="C461" s="41"/>
      <c r="D461" s="237" t="s">
        <v>143</v>
      </c>
      <c r="E461" s="41"/>
      <c r="F461" s="238" t="s">
        <v>951</v>
      </c>
      <c r="G461" s="41"/>
      <c r="H461" s="41"/>
      <c r="I461" s="234"/>
      <c r="J461" s="41"/>
      <c r="K461" s="41"/>
      <c r="L461" s="45"/>
      <c r="M461" s="235"/>
      <c r="N461" s="236"/>
      <c r="O461" s="92"/>
      <c r="P461" s="92"/>
      <c r="Q461" s="92"/>
      <c r="R461" s="92"/>
      <c r="S461" s="92"/>
      <c r="T461" s="93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T461" s="18" t="s">
        <v>143</v>
      </c>
      <c r="AU461" s="18" t="s">
        <v>84</v>
      </c>
    </row>
    <row r="462" s="14" customFormat="1">
      <c r="A462" s="14"/>
      <c r="B462" s="249"/>
      <c r="C462" s="250"/>
      <c r="D462" s="232" t="s">
        <v>145</v>
      </c>
      <c r="E462" s="251" t="s">
        <v>1</v>
      </c>
      <c r="F462" s="252" t="s">
        <v>952</v>
      </c>
      <c r="G462" s="250"/>
      <c r="H462" s="253">
        <v>152.90000000000001</v>
      </c>
      <c r="I462" s="254"/>
      <c r="J462" s="250"/>
      <c r="K462" s="250"/>
      <c r="L462" s="255"/>
      <c r="M462" s="256"/>
      <c r="N462" s="257"/>
      <c r="O462" s="257"/>
      <c r="P462" s="257"/>
      <c r="Q462" s="257"/>
      <c r="R462" s="257"/>
      <c r="S462" s="257"/>
      <c r="T462" s="258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59" t="s">
        <v>145</v>
      </c>
      <c r="AU462" s="259" t="s">
        <v>84</v>
      </c>
      <c r="AV462" s="14" t="s">
        <v>84</v>
      </c>
      <c r="AW462" s="14" t="s">
        <v>31</v>
      </c>
      <c r="AX462" s="14" t="s">
        <v>82</v>
      </c>
      <c r="AY462" s="259" t="s">
        <v>132</v>
      </c>
    </row>
    <row r="463" s="2" customFormat="1" ht="33" customHeight="1">
      <c r="A463" s="39"/>
      <c r="B463" s="40"/>
      <c r="C463" s="275" t="s">
        <v>663</v>
      </c>
      <c r="D463" s="275" t="s">
        <v>374</v>
      </c>
      <c r="E463" s="276" t="s">
        <v>953</v>
      </c>
      <c r="F463" s="277" t="s">
        <v>954</v>
      </c>
      <c r="G463" s="278" t="s">
        <v>171</v>
      </c>
      <c r="H463" s="279">
        <v>55.100000000000001</v>
      </c>
      <c r="I463" s="280"/>
      <c r="J463" s="281">
        <f>ROUND(I463*H463,2)</f>
        <v>0</v>
      </c>
      <c r="K463" s="277" t="s">
        <v>139</v>
      </c>
      <c r="L463" s="282"/>
      <c r="M463" s="283" t="s">
        <v>1</v>
      </c>
      <c r="N463" s="284" t="s">
        <v>39</v>
      </c>
      <c r="O463" s="92"/>
      <c r="P463" s="228">
        <f>O463*H463</f>
        <v>0</v>
      </c>
      <c r="Q463" s="228">
        <v>0.00068999999999999997</v>
      </c>
      <c r="R463" s="228">
        <f>Q463*H463</f>
        <v>0.038018999999999997</v>
      </c>
      <c r="S463" s="228">
        <v>0</v>
      </c>
      <c r="T463" s="229">
        <f>S463*H463</f>
        <v>0</v>
      </c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R463" s="230" t="s">
        <v>270</v>
      </c>
      <c r="AT463" s="230" t="s">
        <v>374</v>
      </c>
      <c r="AU463" s="230" t="s">
        <v>84</v>
      </c>
      <c r="AY463" s="18" t="s">
        <v>132</v>
      </c>
      <c r="BE463" s="231">
        <f>IF(N463="základní",J463,0)</f>
        <v>0</v>
      </c>
      <c r="BF463" s="231">
        <f>IF(N463="snížená",J463,0)</f>
        <v>0</v>
      </c>
      <c r="BG463" s="231">
        <f>IF(N463="zákl. přenesená",J463,0)</f>
        <v>0</v>
      </c>
      <c r="BH463" s="231">
        <f>IF(N463="sníž. přenesená",J463,0)</f>
        <v>0</v>
      </c>
      <c r="BI463" s="231">
        <f>IF(N463="nulová",J463,0)</f>
        <v>0</v>
      </c>
      <c r="BJ463" s="18" t="s">
        <v>82</v>
      </c>
      <c r="BK463" s="231">
        <f>ROUND(I463*H463,2)</f>
        <v>0</v>
      </c>
      <c r="BL463" s="18" t="s">
        <v>227</v>
      </c>
      <c r="BM463" s="230" t="s">
        <v>955</v>
      </c>
    </row>
    <row r="464" s="2" customFormat="1">
      <c r="A464" s="39"/>
      <c r="B464" s="40"/>
      <c r="C464" s="41"/>
      <c r="D464" s="232" t="s">
        <v>142</v>
      </c>
      <c r="E464" s="41"/>
      <c r="F464" s="233" t="s">
        <v>954</v>
      </c>
      <c r="G464" s="41"/>
      <c r="H464" s="41"/>
      <c r="I464" s="234"/>
      <c r="J464" s="41"/>
      <c r="K464" s="41"/>
      <c r="L464" s="45"/>
      <c r="M464" s="235"/>
      <c r="N464" s="236"/>
      <c r="O464" s="92"/>
      <c r="P464" s="92"/>
      <c r="Q464" s="92"/>
      <c r="R464" s="92"/>
      <c r="S464" s="92"/>
      <c r="T464" s="93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T464" s="18" t="s">
        <v>142</v>
      </c>
      <c r="AU464" s="18" t="s">
        <v>84</v>
      </c>
    </row>
    <row r="465" s="13" customFormat="1">
      <c r="A465" s="13"/>
      <c r="B465" s="239"/>
      <c r="C465" s="240"/>
      <c r="D465" s="232" t="s">
        <v>145</v>
      </c>
      <c r="E465" s="241" t="s">
        <v>1</v>
      </c>
      <c r="F465" s="242" t="s">
        <v>956</v>
      </c>
      <c r="G465" s="240"/>
      <c r="H465" s="241" t="s">
        <v>1</v>
      </c>
      <c r="I465" s="243"/>
      <c r="J465" s="240"/>
      <c r="K465" s="240"/>
      <c r="L465" s="244"/>
      <c r="M465" s="245"/>
      <c r="N465" s="246"/>
      <c r="O465" s="246"/>
      <c r="P465" s="246"/>
      <c r="Q465" s="246"/>
      <c r="R465" s="246"/>
      <c r="S465" s="246"/>
      <c r="T465" s="247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248" t="s">
        <v>145</v>
      </c>
      <c r="AU465" s="248" t="s">
        <v>84</v>
      </c>
      <c r="AV465" s="13" t="s">
        <v>82</v>
      </c>
      <c r="AW465" s="13" t="s">
        <v>31</v>
      </c>
      <c r="AX465" s="13" t="s">
        <v>74</v>
      </c>
      <c r="AY465" s="248" t="s">
        <v>132</v>
      </c>
    </row>
    <row r="466" s="14" customFormat="1">
      <c r="A466" s="14"/>
      <c r="B466" s="249"/>
      <c r="C466" s="250"/>
      <c r="D466" s="232" t="s">
        <v>145</v>
      </c>
      <c r="E466" s="251" t="s">
        <v>1</v>
      </c>
      <c r="F466" s="252" t="s">
        <v>957</v>
      </c>
      <c r="G466" s="250"/>
      <c r="H466" s="253">
        <v>55.100000000000001</v>
      </c>
      <c r="I466" s="254"/>
      <c r="J466" s="250"/>
      <c r="K466" s="250"/>
      <c r="L466" s="255"/>
      <c r="M466" s="256"/>
      <c r="N466" s="257"/>
      <c r="O466" s="257"/>
      <c r="P466" s="257"/>
      <c r="Q466" s="257"/>
      <c r="R466" s="257"/>
      <c r="S466" s="257"/>
      <c r="T466" s="258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59" t="s">
        <v>145</v>
      </c>
      <c r="AU466" s="259" t="s">
        <v>84</v>
      </c>
      <c r="AV466" s="14" t="s">
        <v>84</v>
      </c>
      <c r="AW466" s="14" t="s">
        <v>31</v>
      </c>
      <c r="AX466" s="14" t="s">
        <v>82</v>
      </c>
      <c r="AY466" s="259" t="s">
        <v>132</v>
      </c>
    </row>
    <row r="467" s="2" customFormat="1" ht="24.15" customHeight="1">
      <c r="A467" s="39"/>
      <c r="B467" s="40"/>
      <c r="C467" s="275" t="s">
        <v>673</v>
      </c>
      <c r="D467" s="275" t="s">
        <v>374</v>
      </c>
      <c r="E467" s="276" t="s">
        <v>958</v>
      </c>
      <c r="F467" s="277" t="s">
        <v>959</v>
      </c>
      <c r="G467" s="278" t="s">
        <v>171</v>
      </c>
      <c r="H467" s="279">
        <v>97.799999999999997</v>
      </c>
      <c r="I467" s="280"/>
      <c r="J467" s="281">
        <f>ROUND(I467*H467,2)</f>
        <v>0</v>
      </c>
      <c r="K467" s="277" t="s">
        <v>139</v>
      </c>
      <c r="L467" s="282"/>
      <c r="M467" s="283" t="s">
        <v>1</v>
      </c>
      <c r="N467" s="284" t="s">
        <v>39</v>
      </c>
      <c r="O467" s="92"/>
      <c r="P467" s="228">
        <f>O467*H467</f>
        <v>0</v>
      </c>
      <c r="Q467" s="228">
        <v>0.00077999999999999999</v>
      </c>
      <c r="R467" s="228">
        <f>Q467*H467</f>
        <v>0.076283999999999991</v>
      </c>
      <c r="S467" s="228">
        <v>0</v>
      </c>
      <c r="T467" s="229">
        <f>S467*H467</f>
        <v>0</v>
      </c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R467" s="230" t="s">
        <v>270</v>
      </c>
      <c r="AT467" s="230" t="s">
        <v>374</v>
      </c>
      <c r="AU467" s="230" t="s">
        <v>84</v>
      </c>
      <c r="AY467" s="18" t="s">
        <v>132</v>
      </c>
      <c r="BE467" s="231">
        <f>IF(N467="základní",J467,0)</f>
        <v>0</v>
      </c>
      <c r="BF467" s="231">
        <f>IF(N467="snížená",J467,0)</f>
        <v>0</v>
      </c>
      <c r="BG467" s="231">
        <f>IF(N467="zákl. přenesená",J467,0)</f>
        <v>0</v>
      </c>
      <c r="BH467" s="231">
        <f>IF(N467="sníž. přenesená",J467,0)</f>
        <v>0</v>
      </c>
      <c r="BI467" s="231">
        <f>IF(N467="nulová",J467,0)</f>
        <v>0</v>
      </c>
      <c r="BJ467" s="18" t="s">
        <v>82</v>
      </c>
      <c r="BK467" s="231">
        <f>ROUND(I467*H467,2)</f>
        <v>0</v>
      </c>
      <c r="BL467" s="18" t="s">
        <v>227</v>
      </c>
      <c r="BM467" s="230" t="s">
        <v>960</v>
      </c>
    </row>
    <row r="468" s="2" customFormat="1">
      <c r="A468" s="39"/>
      <c r="B468" s="40"/>
      <c r="C468" s="41"/>
      <c r="D468" s="232" t="s">
        <v>142</v>
      </c>
      <c r="E468" s="41"/>
      <c r="F468" s="233" t="s">
        <v>959</v>
      </c>
      <c r="G468" s="41"/>
      <c r="H468" s="41"/>
      <c r="I468" s="234"/>
      <c r="J468" s="41"/>
      <c r="K468" s="41"/>
      <c r="L468" s="45"/>
      <c r="M468" s="235"/>
      <c r="N468" s="236"/>
      <c r="O468" s="92"/>
      <c r="P468" s="92"/>
      <c r="Q468" s="92"/>
      <c r="R468" s="92"/>
      <c r="S468" s="92"/>
      <c r="T468" s="93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T468" s="18" t="s">
        <v>142</v>
      </c>
      <c r="AU468" s="18" t="s">
        <v>84</v>
      </c>
    </row>
    <row r="469" s="13" customFormat="1">
      <c r="A469" s="13"/>
      <c r="B469" s="239"/>
      <c r="C469" s="240"/>
      <c r="D469" s="232" t="s">
        <v>145</v>
      </c>
      <c r="E469" s="241" t="s">
        <v>1</v>
      </c>
      <c r="F469" s="242" t="s">
        <v>956</v>
      </c>
      <c r="G469" s="240"/>
      <c r="H469" s="241" t="s">
        <v>1</v>
      </c>
      <c r="I469" s="243"/>
      <c r="J469" s="240"/>
      <c r="K469" s="240"/>
      <c r="L469" s="244"/>
      <c r="M469" s="245"/>
      <c r="N469" s="246"/>
      <c r="O469" s="246"/>
      <c r="P469" s="246"/>
      <c r="Q469" s="246"/>
      <c r="R469" s="246"/>
      <c r="S469" s="246"/>
      <c r="T469" s="247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48" t="s">
        <v>145</v>
      </c>
      <c r="AU469" s="248" t="s">
        <v>84</v>
      </c>
      <c r="AV469" s="13" t="s">
        <v>82</v>
      </c>
      <c r="AW469" s="13" t="s">
        <v>31</v>
      </c>
      <c r="AX469" s="13" t="s">
        <v>74</v>
      </c>
      <c r="AY469" s="248" t="s">
        <v>132</v>
      </c>
    </row>
    <row r="470" s="14" customFormat="1">
      <c r="A470" s="14"/>
      <c r="B470" s="249"/>
      <c r="C470" s="250"/>
      <c r="D470" s="232" t="s">
        <v>145</v>
      </c>
      <c r="E470" s="251" t="s">
        <v>1</v>
      </c>
      <c r="F470" s="252" t="s">
        <v>961</v>
      </c>
      <c r="G470" s="250"/>
      <c r="H470" s="253">
        <v>55.100000000000001</v>
      </c>
      <c r="I470" s="254"/>
      <c r="J470" s="250"/>
      <c r="K470" s="250"/>
      <c r="L470" s="255"/>
      <c r="M470" s="256"/>
      <c r="N470" s="257"/>
      <c r="O470" s="257"/>
      <c r="P470" s="257"/>
      <c r="Q470" s="257"/>
      <c r="R470" s="257"/>
      <c r="S470" s="257"/>
      <c r="T470" s="258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59" t="s">
        <v>145</v>
      </c>
      <c r="AU470" s="259" t="s">
        <v>84</v>
      </c>
      <c r="AV470" s="14" t="s">
        <v>84</v>
      </c>
      <c r="AW470" s="14" t="s">
        <v>31</v>
      </c>
      <c r="AX470" s="14" t="s">
        <v>74</v>
      </c>
      <c r="AY470" s="259" t="s">
        <v>132</v>
      </c>
    </row>
    <row r="471" s="14" customFormat="1">
      <c r="A471" s="14"/>
      <c r="B471" s="249"/>
      <c r="C471" s="250"/>
      <c r="D471" s="232" t="s">
        <v>145</v>
      </c>
      <c r="E471" s="251" t="s">
        <v>1</v>
      </c>
      <c r="F471" s="252" t="s">
        <v>962</v>
      </c>
      <c r="G471" s="250"/>
      <c r="H471" s="253">
        <v>42.700000000000003</v>
      </c>
      <c r="I471" s="254"/>
      <c r="J471" s="250"/>
      <c r="K471" s="250"/>
      <c r="L471" s="255"/>
      <c r="M471" s="256"/>
      <c r="N471" s="257"/>
      <c r="O471" s="257"/>
      <c r="P471" s="257"/>
      <c r="Q471" s="257"/>
      <c r="R471" s="257"/>
      <c r="S471" s="257"/>
      <c r="T471" s="258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59" t="s">
        <v>145</v>
      </c>
      <c r="AU471" s="259" t="s">
        <v>84</v>
      </c>
      <c r="AV471" s="14" t="s">
        <v>84</v>
      </c>
      <c r="AW471" s="14" t="s">
        <v>31</v>
      </c>
      <c r="AX471" s="14" t="s">
        <v>74</v>
      </c>
      <c r="AY471" s="259" t="s">
        <v>132</v>
      </c>
    </row>
    <row r="472" s="15" customFormat="1">
      <c r="A472" s="15"/>
      <c r="B472" s="264"/>
      <c r="C472" s="265"/>
      <c r="D472" s="232" t="s">
        <v>145</v>
      </c>
      <c r="E472" s="266" t="s">
        <v>1</v>
      </c>
      <c r="F472" s="267" t="s">
        <v>251</v>
      </c>
      <c r="G472" s="265"/>
      <c r="H472" s="268">
        <v>97.799999999999997</v>
      </c>
      <c r="I472" s="269"/>
      <c r="J472" s="265"/>
      <c r="K472" s="265"/>
      <c r="L472" s="270"/>
      <c r="M472" s="271"/>
      <c r="N472" s="272"/>
      <c r="O472" s="272"/>
      <c r="P472" s="272"/>
      <c r="Q472" s="272"/>
      <c r="R472" s="272"/>
      <c r="S472" s="272"/>
      <c r="T472" s="273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T472" s="274" t="s">
        <v>145</v>
      </c>
      <c r="AU472" s="274" t="s">
        <v>84</v>
      </c>
      <c r="AV472" s="15" t="s">
        <v>227</v>
      </c>
      <c r="AW472" s="15" t="s">
        <v>31</v>
      </c>
      <c r="AX472" s="15" t="s">
        <v>82</v>
      </c>
      <c r="AY472" s="274" t="s">
        <v>132</v>
      </c>
    </row>
    <row r="473" s="2" customFormat="1" ht="16.5" customHeight="1">
      <c r="A473" s="39"/>
      <c r="B473" s="40"/>
      <c r="C473" s="275" t="s">
        <v>683</v>
      </c>
      <c r="D473" s="275" t="s">
        <v>374</v>
      </c>
      <c r="E473" s="276" t="s">
        <v>963</v>
      </c>
      <c r="F473" s="277" t="s">
        <v>964</v>
      </c>
      <c r="G473" s="278" t="s">
        <v>874</v>
      </c>
      <c r="H473" s="279">
        <v>8</v>
      </c>
      <c r="I473" s="280"/>
      <c r="J473" s="281">
        <f>ROUND(I473*H473,2)</f>
        <v>0</v>
      </c>
      <c r="K473" s="277" t="s">
        <v>1</v>
      </c>
      <c r="L473" s="282"/>
      <c r="M473" s="283" t="s">
        <v>1</v>
      </c>
      <c r="N473" s="284" t="s">
        <v>39</v>
      </c>
      <c r="O473" s="92"/>
      <c r="P473" s="228">
        <f>O473*H473</f>
        <v>0</v>
      </c>
      <c r="Q473" s="228">
        <v>0</v>
      </c>
      <c r="R473" s="228">
        <f>Q473*H473</f>
        <v>0</v>
      </c>
      <c r="S473" s="228">
        <v>0</v>
      </c>
      <c r="T473" s="229">
        <f>S473*H473</f>
        <v>0</v>
      </c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R473" s="230" t="s">
        <v>270</v>
      </c>
      <c r="AT473" s="230" t="s">
        <v>374</v>
      </c>
      <c r="AU473" s="230" t="s">
        <v>84</v>
      </c>
      <c r="AY473" s="18" t="s">
        <v>132</v>
      </c>
      <c r="BE473" s="231">
        <f>IF(N473="základní",J473,0)</f>
        <v>0</v>
      </c>
      <c r="BF473" s="231">
        <f>IF(N473="snížená",J473,0)</f>
        <v>0</v>
      </c>
      <c r="BG473" s="231">
        <f>IF(N473="zákl. přenesená",J473,0)</f>
        <v>0</v>
      </c>
      <c r="BH473" s="231">
        <f>IF(N473="sníž. přenesená",J473,0)</f>
        <v>0</v>
      </c>
      <c r="BI473" s="231">
        <f>IF(N473="nulová",J473,0)</f>
        <v>0</v>
      </c>
      <c r="BJ473" s="18" t="s">
        <v>82</v>
      </c>
      <c r="BK473" s="231">
        <f>ROUND(I473*H473,2)</f>
        <v>0</v>
      </c>
      <c r="BL473" s="18" t="s">
        <v>227</v>
      </c>
      <c r="BM473" s="230" t="s">
        <v>965</v>
      </c>
    </row>
    <row r="474" s="2" customFormat="1">
      <c r="A474" s="39"/>
      <c r="B474" s="40"/>
      <c r="C474" s="41"/>
      <c r="D474" s="232" t="s">
        <v>142</v>
      </c>
      <c r="E474" s="41"/>
      <c r="F474" s="233" t="s">
        <v>964</v>
      </c>
      <c r="G474" s="41"/>
      <c r="H474" s="41"/>
      <c r="I474" s="234"/>
      <c r="J474" s="41"/>
      <c r="K474" s="41"/>
      <c r="L474" s="45"/>
      <c r="M474" s="235"/>
      <c r="N474" s="236"/>
      <c r="O474" s="92"/>
      <c r="P474" s="92"/>
      <c r="Q474" s="92"/>
      <c r="R474" s="92"/>
      <c r="S474" s="92"/>
      <c r="T474" s="93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T474" s="18" t="s">
        <v>142</v>
      </c>
      <c r="AU474" s="18" t="s">
        <v>84</v>
      </c>
    </row>
    <row r="475" s="14" customFormat="1">
      <c r="A475" s="14"/>
      <c r="B475" s="249"/>
      <c r="C475" s="250"/>
      <c r="D475" s="232" t="s">
        <v>145</v>
      </c>
      <c r="E475" s="251" t="s">
        <v>1</v>
      </c>
      <c r="F475" s="252" t="s">
        <v>966</v>
      </c>
      <c r="G475" s="250"/>
      <c r="H475" s="253">
        <v>8</v>
      </c>
      <c r="I475" s="254"/>
      <c r="J475" s="250"/>
      <c r="K475" s="250"/>
      <c r="L475" s="255"/>
      <c r="M475" s="256"/>
      <c r="N475" s="257"/>
      <c r="O475" s="257"/>
      <c r="P475" s="257"/>
      <c r="Q475" s="257"/>
      <c r="R475" s="257"/>
      <c r="S475" s="257"/>
      <c r="T475" s="258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59" t="s">
        <v>145</v>
      </c>
      <c r="AU475" s="259" t="s">
        <v>84</v>
      </c>
      <c r="AV475" s="14" t="s">
        <v>84</v>
      </c>
      <c r="AW475" s="14" t="s">
        <v>31</v>
      </c>
      <c r="AX475" s="14" t="s">
        <v>82</v>
      </c>
      <c r="AY475" s="259" t="s">
        <v>132</v>
      </c>
    </row>
    <row r="476" s="2" customFormat="1" ht="24.15" customHeight="1">
      <c r="A476" s="39"/>
      <c r="B476" s="40"/>
      <c r="C476" s="219" t="s">
        <v>692</v>
      </c>
      <c r="D476" s="219" t="s">
        <v>135</v>
      </c>
      <c r="E476" s="220" t="s">
        <v>967</v>
      </c>
      <c r="F476" s="221" t="s">
        <v>968</v>
      </c>
      <c r="G476" s="222" t="s">
        <v>171</v>
      </c>
      <c r="H476" s="223">
        <v>30.600000000000001</v>
      </c>
      <c r="I476" s="224"/>
      <c r="J476" s="225">
        <f>ROUND(I476*H476,2)</f>
        <v>0</v>
      </c>
      <c r="K476" s="221" t="s">
        <v>139</v>
      </c>
      <c r="L476" s="45"/>
      <c r="M476" s="226" t="s">
        <v>1</v>
      </c>
      <c r="N476" s="227" t="s">
        <v>39</v>
      </c>
      <c r="O476" s="92"/>
      <c r="P476" s="228">
        <f>O476*H476</f>
        <v>0</v>
      </c>
      <c r="Q476" s="228">
        <v>0</v>
      </c>
      <c r="R476" s="228">
        <f>Q476*H476</f>
        <v>0</v>
      </c>
      <c r="S476" s="228">
        <v>0</v>
      </c>
      <c r="T476" s="229">
        <f>S476*H476</f>
        <v>0</v>
      </c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R476" s="230" t="s">
        <v>227</v>
      </c>
      <c r="AT476" s="230" t="s">
        <v>135</v>
      </c>
      <c r="AU476" s="230" t="s">
        <v>84</v>
      </c>
      <c r="AY476" s="18" t="s">
        <v>132</v>
      </c>
      <c r="BE476" s="231">
        <f>IF(N476="základní",J476,0)</f>
        <v>0</v>
      </c>
      <c r="BF476" s="231">
        <f>IF(N476="snížená",J476,0)</f>
        <v>0</v>
      </c>
      <c r="BG476" s="231">
        <f>IF(N476="zákl. přenesená",J476,0)</f>
        <v>0</v>
      </c>
      <c r="BH476" s="231">
        <f>IF(N476="sníž. přenesená",J476,0)</f>
        <v>0</v>
      </c>
      <c r="BI476" s="231">
        <f>IF(N476="nulová",J476,0)</f>
        <v>0</v>
      </c>
      <c r="BJ476" s="18" t="s">
        <v>82</v>
      </c>
      <c r="BK476" s="231">
        <f>ROUND(I476*H476,2)</f>
        <v>0</v>
      </c>
      <c r="BL476" s="18" t="s">
        <v>227</v>
      </c>
      <c r="BM476" s="230" t="s">
        <v>969</v>
      </c>
    </row>
    <row r="477" s="2" customFormat="1">
      <c r="A477" s="39"/>
      <c r="B477" s="40"/>
      <c r="C477" s="41"/>
      <c r="D477" s="232" t="s">
        <v>142</v>
      </c>
      <c r="E477" s="41"/>
      <c r="F477" s="233" t="s">
        <v>970</v>
      </c>
      <c r="G477" s="41"/>
      <c r="H477" s="41"/>
      <c r="I477" s="234"/>
      <c r="J477" s="41"/>
      <c r="K477" s="41"/>
      <c r="L477" s="45"/>
      <c r="M477" s="235"/>
      <c r="N477" s="236"/>
      <c r="O477" s="92"/>
      <c r="P477" s="92"/>
      <c r="Q477" s="92"/>
      <c r="R477" s="92"/>
      <c r="S477" s="92"/>
      <c r="T477" s="93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T477" s="18" t="s">
        <v>142</v>
      </c>
      <c r="AU477" s="18" t="s">
        <v>84</v>
      </c>
    </row>
    <row r="478" s="2" customFormat="1">
      <c r="A478" s="39"/>
      <c r="B478" s="40"/>
      <c r="C478" s="41"/>
      <c r="D478" s="237" t="s">
        <v>143</v>
      </c>
      <c r="E478" s="41"/>
      <c r="F478" s="238" t="s">
        <v>971</v>
      </c>
      <c r="G478" s="41"/>
      <c r="H478" s="41"/>
      <c r="I478" s="234"/>
      <c r="J478" s="41"/>
      <c r="K478" s="41"/>
      <c r="L478" s="45"/>
      <c r="M478" s="235"/>
      <c r="N478" s="236"/>
      <c r="O478" s="92"/>
      <c r="P478" s="92"/>
      <c r="Q478" s="92"/>
      <c r="R478" s="92"/>
      <c r="S478" s="92"/>
      <c r="T478" s="93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T478" s="18" t="s">
        <v>143</v>
      </c>
      <c r="AU478" s="18" t="s">
        <v>84</v>
      </c>
    </row>
    <row r="479" s="14" customFormat="1">
      <c r="A479" s="14"/>
      <c r="B479" s="249"/>
      <c r="C479" s="250"/>
      <c r="D479" s="232" t="s">
        <v>145</v>
      </c>
      <c r="E479" s="251" t="s">
        <v>1</v>
      </c>
      <c r="F479" s="252" t="s">
        <v>972</v>
      </c>
      <c r="G479" s="250"/>
      <c r="H479" s="253">
        <v>30.600000000000001</v>
      </c>
      <c r="I479" s="254"/>
      <c r="J479" s="250"/>
      <c r="K479" s="250"/>
      <c r="L479" s="255"/>
      <c r="M479" s="256"/>
      <c r="N479" s="257"/>
      <c r="O479" s="257"/>
      <c r="P479" s="257"/>
      <c r="Q479" s="257"/>
      <c r="R479" s="257"/>
      <c r="S479" s="257"/>
      <c r="T479" s="258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259" t="s">
        <v>145</v>
      </c>
      <c r="AU479" s="259" t="s">
        <v>84</v>
      </c>
      <c r="AV479" s="14" t="s">
        <v>84</v>
      </c>
      <c r="AW479" s="14" t="s">
        <v>31</v>
      </c>
      <c r="AX479" s="14" t="s">
        <v>82</v>
      </c>
      <c r="AY479" s="259" t="s">
        <v>132</v>
      </c>
    </row>
    <row r="480" s="2" customFormat="1" ht="24.15" customHeight="1">
      <c r="A480" s="39"/>
      <c r="B480" s="40"/>
      <c r="C480" s="275" t="s">
        <v>973</v>
      </c>
      <c r="D480" s="275" t="s">
        <v>374</v>
      </c>
      <c r="E480" s="276" t="s">
        <v>974</v>
      </c>
      <c r="F480" s="277" t="s">
        <v>975</v>
      </c>
      <c r="G480" s="278" t="s">
        <v>171</v>
      </c>
      <c r="H480" s="279">
        <v>30.600000000000001</v>
      </c>
      <c r="I480" s="280"/>
      <c r="J480" s="281">
        <f>ROUND(I480*H480,2)</f>
        <v>0</v>
      </c>
      <c r="K480" s="277" t="s">
        <v>139</v>
      </c>
      <c r="L480" s="282"/>
      <c r="M480" s="283" t="s">
        <v>1</v>
      </c>
      <c r="N480" s="284" t="s">
        <v>39</v>
      </c>
      <c r="O480" s="92"/>
      <c r="P480" s="228">
        <f>O480*H480</f>
        <v>0</v>
      </c>
      <c r="Q480" s="228">
        <v>0.0012800000000000001</v>
      </c>
      <c r="R480" s="228">
        <f>Q480*H480</f>
        <v>0.039168000000000008</v>
      </c>
      <c r="S480" s="228">
        <v>0</v>
      </c>
      <c r="T480" s="229">
        <f>S480*H480</f>
        <v>0</v>
      </c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R480" s="230" t="s">
        <v>270</v>
      </c>
      <c r="AT480" s="230" t="s">
        <v>374</v>
      </c>
      <c r="AU480" s="230" t="s">
        <v>84</v>
      </c>
      <c r="AY480" s="18" t="s">
        <v>132</v>
      </c>
      <c r="BE480" s="231">
        <f>IF(N480="základní",J480,0)</f>
        <v>0</v>
      </c>
      <c r="BF480" s="231">
        <f>IF(N480="snížená",J480,0)</f>
        <v>0</v>
      </c>
      <c r="BG480" s="231">
        <f>IF(N480="zákl. přenesená",J480,0)</f>
        <v>0</v>
      </c>
      <c r="BH480" s="231">
        <f>IF(N480="sníž. přenesená",J480,0)</f>
        <v>0</v>
      </c>
      <c r="BI480" s="231">
        <f>IF(N480="nulová",J480,0)</f>
        <v>0</v>
      </c>
      <c r="BJ480" s="18" t="s">
        <v>82</v>
      </c>
      <c r="BK480" s="231">
        <f>ROUND(I480*H480,2)</f>
        <v>0</v>
      </c>
      <c r="BL480" s="18" t="s">
        <v>227</v>
      </c>
      <c r="BM480" s="230" t="s">
        <v>976</v>
      </c>
    </row>
    <row r="481" s="2" customFormat="1">
      <c r="A481" s="39"/>
      <c r="B481" s="40"/>
      <c r="C481" s="41"/>
      <c r="D481" s="232" t="s">
        <v>142</v>
      </c>
      <c r="E481" s="41"/>
      <c r="F481" s="233" t="s">
        <v>975</v>
      </c>
      <c r="G481" s="41"/>
      <c r="H481" s="41"/>
      <c r="I481" s="234"/>
      <c r="J481" s="41"/>
      <c r="K481" s="41"/>
      <c r="L481" s="45"/>
      <c r="M481" s="235"/>
      <c r="N481" s="236"/>
      <c r="O481" s="92"/>
      <c r="P481" s="92"/>
      <c r="Q481" s="92"/>
      <c r="R481" s="92"/>
      <c r="S481" s="92"/>
      <c r="T481" s="93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T481" s="18" t="s">
        <v>142</v>
      </c>
      <c r="AU481" s="18" t="s">
        <v>84</v>
      </c>
    </row>
    <row r="482" s="13" customFormat="1">
      <c r="A482" s="13"/>
      <c r="B482" s="239"/>
      <c r="C482" s="240"/>
      <c r="D482" s="232" t="s">
        <v>145</v>
      </c>
      <c r="E482" s="241" t="s">
        <v>1</v>
      </c>
      <c r="F482" s="242" t="s">
        <v>956</v>
      </c>
      <c r="G482" s="240"/>
      <c r="H482" s="241" t="s">
        <v>1</v>
      </c>
      <c r="I482" s="243"/>
      <c r="J482" s="240"/>
      <c r="K482" s="240"/>
      <c r="L482" s="244"/>
      <c r="M482" s="245"/>
      <c r="N482" s="246"/>
      <c r="O482" s="246"/>
      <c r="P482" s="246"/>
      <c r="Q482" s="246"/>
      <c r="R482" s="246"/>
      <c r="S482" s="246"/>
      <c r="T482" s="247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248" t="s">
        <v>145</v>
      </c>
      <c r="AU482" s="248" t="s">
        <v>84</v>
      </c>
      <c r="AV482" s="13" t="s">
        <v>82</v>
      </c>
      <c r="AW482" s="13" t="s">
        <v>31</v>
      </c>
      <c r="AX482" s="13" t="s">
        <v>74</v>
      </c>
      <c r="AY482" s="248" t="s">
        <v>132</v>
      </c>
    </row>
    <row r="483" s="14" customFormat="1">
      <c r="A483" s="14"/>
      <c r="B483" s="249"/>
      <c r="C483" s="250"/>
      <c r="D483" s="232" t="s">
        <v>145</v>
      </c>
      <c r="E483" s="251" t="s">
        <v>1</v>
      </c>
      <c r="F483" s="252" t="s">
        <v>977</v>
      </c>
      <c r="G483" s="250"/>
      <c r="H483" s="253">
        <v>30.600000000000001</v>
      </c>
      <c r="I483" s="254"/>
      <c r="J483" s="250"/>
      <c r="K483" s="250"/>
      <c r="L483" s="255"/>
      <c r="M483" s="256"/>
      <c r="N483" s="257"/>
      <c r="O483" s="257"/>
      <c r="P483" s="257"/>
      <c r="Q483" s="257"/>
      <c r="R483" s="257"/>
      <c r="S483" s="257"/>
      <c r="T483" s="258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59" t="s">
        <v>145</v>
      </c>
      <c r="AU483" s="259" t="s">
        <v>84</v>
      </c>
      <c r="AV483" s="14" t="s">
        <v>84</v>
      </c>
      <c r="AW483" s="14" t="s">
        <v>31</v>
      </c>
      <c r="AX483" s="14" t="s">
        <v>82</v>
      </c>
      <c r="AY483" s="259" t="s">
        <v>132</v>
      </c>
    </row>
    <row r="484" s="2" customFormat="1" ht="16.5" customHeight="1">
      <c r="A484" s="39"/>
      <c r="B484" s="40"/>
      <c r="C484" s="275" t="s">
        <v>978</v>
      </c>
      <c r="D484" s="275" t="s">
        <v>374</v>
      </c>
      <c r="E484" s="276" t="s">
        <v>979</v>
      </c>
      <c r="F484" s="277" t="s">
        <v>980</v>
      </c>
      <c r="G484" s="278" t="s">
        <v>874</v>
      </c>
      <c r="H484" s="279">
        <v>4</v>
      </c>
      <c r="I484" s="280"/>
      <c r="J484" s="281">
        <f>ROUND(I484*H484,2)</f>
        <v>0</v>
      </c>
      <c r="K484" s="277" t="s">
        <v>1</v>
      </c>
      <c r="L484" s="282"/>
      <c r="M484" s="283" t="s">
        <v>1</v>
      </c>
      <c r="N484" s="284" t="s">
        <v>39</v>
      </c>
      <c r="O484" s="92"/>
      <c r="P484" s="228">
        <f>O484*H484</f>
        <v>0</v>
      </c>
      <c r="Q484" s="228">
        <v>0</v>
      </c>
      <c r="R484" s="228">
        <f>Q484*H484</f>
        <v>0</v>
      </c>
      <c r="S484" s="228">
        <v>0</v>
      </c>
      <c r="T484" s="229">
        <f>S484*H484</f>
        <v>0</v>
      </c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R484" s="230" t="s">
        <v>270</v>
      </c>
      <c r="AT484" s="230" t="s">
        <v>374</v>
      </c>
      <c r="AU484" s="230" t="s">
        <v>84</v>
      </c>
      <c r="AY484" s="18" t="s">
        <v>132</v>
      </c>
      <c r="BE484" s="231">
        <f>IF(N484="základní",J484,0)</f>
        <v>0</v>
      </c>
      <c r="BF484" s="231">
        <f>IF(N484="snížená",J484,0)</f>
        <v>0</v>
      </c>
      <c r="BG484" s="231">
        <f>IF(N484="zákl. přenesená",J484,0)</f>
        <v>0</v>
      </c>
      <c r="BH484" s="231">
        <f>IF(N484="sníž. přenesená",J484,0)</f>
        <v>0</v>
      </c>
      <c r="BI484" s="231">
        <f>IF(N484="nulová",J484,0)</f>
        <v>0</v>
      </c>
      <c r="BJ484" s="18" t="s">
        <v>82</v>
      </c>
      <c r="BK484" s="231">
        <f>ROUND(I484*H484,2)</f>
        <v>0</v>
      </c>
      <c r="BL484" s="18" t="s">
        <v>227</v>
      </c>
      <c r="BM484" s="230" t="s">
        <v>981</v>
      </c>
    </row>
    <row r="485" s="2" customFormat="1">
      <c r="A485" s="39"/>
      <c r="B485" s="40"/>
      <c r="C485" s="41"/>
      <c r="D485" s="232" t="s">
        <v>142</v>
      </c>
      <c r="E485" s="41"/>
      <c r="F485" s="233" t="s">
        <v>980</v>
      </c>
      <c r="G485" s="41"/>
      <c r="H485" s="41"/>
      <c r="I485" s="234"/>
      <c r="J485" s="41"/>
      <c r="K485" s="41"/>
      <c r="L485" s="45"/>
      <c r="M485" s="235"/>
      <c r="N485" s="236"/>
      <c r="O485" s="92"/>
      <c r="P485" s="92"/>
      <c r="Q485" s="92"/>
      <c r="R485" s="92"/>
      <c r="S485" s="92"/>
      <c r="T485" s="93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T485" s="18" t="s">
        <v>142</v>
      </c>
      <c r="AU485" s="18" t="s">
        <v>84</v>
      </c>
    </row>
    <row r="486" s="14" customFormat="1">
      <c r="A486" s="14"/>
      <c r="B486" s="249"/>
      <c r="C486" s="250"/>
      <c r="D486" s="232" t="s">
        <v>145</v>
      </c>
      <c r="E486" s="251" t="s">
        <v>1</v>
      </c>
      <c r="F486" s="252" t="s">
        <v>982</v>
      </c>
      <c r="G486" s="250"/>
      <c r="H486" s="253">
        <v>4</v>
      </c>
      <c r="I486" s="254"/>
      <c r="J486" s="250"/>
      <c r="K486" s="250"/>
      <c r="L486" s="255"/>
      <c r="M486" s="256"/>
      <c r="N486" s="257"/>
      <c r="O486" s="257"/>
      <c r="P486" s="257"/>
      <c r="Q486" s="257"/>
      <c r="R486" s="257"/>
      <c r="S486" s="257"/>
      <c r="T486" s="258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59" t="s">
        <v>145</v>
      </c>
      <c r="AU486" s="259" t="s">
        <v>84</v>
      </c>
      <c r="AV486" s="14" t="s">
        <v>84</v>
      </c>
      <c r="AW486" s="14" t="s">
        <v>31</v>
      </c>
      <c r="AX486" s="14" t="s">
        <v>82</v>
      </c>
      <c r="AY486" s="259" t="s">
        <v>132</v>
      </c>
    </row>
    <row r="487" s="2" customFormat="1" ht="37.8" customHeight="1">
      <c r="A487" s="39"/>
      <c r="B487" s="40"/>
      <c r="C487" s="219" t="s">
        <v>983</v>
      </c>
      <c r="D487" s="219" t="s">
        <v>135</v>
      </c>
      <c r="E487" s="220" t="s">
        <v>500</v>
      </c>
      <c r="F487" s="221" t="s">
        <v>501</v>
      </c>
      <c r="G487" s="222" t="s">
        <v>502</v>
      </c>
      <c r="H487" s="223">
        <v>1</v>
      </c>
      <c r="I487" s="224"/>
      <c r="J487" s="225">
        <f>ROUND(I487*H487,2)</f>
        <v>0</v>
      </c>
      <c r="K487" s="221" t="s">
        <v>1</v>
      </c>
      <c r="L487" s="45"/>
      <c r="M487" s="226" t="s">
        <v>1</v>
      </c>
      <c r="N487" s="227" t="s">
        <v>39</v>
      </c>
      <c r="O487" s="92"/>
      <c r="P487" s="228">
        <f>O487*H487</f>
        <v>0</v>
      </c>
      <c r="Q487" s="228">
        <v>0</v>
      </c>
      <c r="R487" s="228">
        <f>Q487*H487</f>
        <v>0</v>
      </c>
      <c r="S487" s="228">
        <v>0</v>
      </c>
      <c r="T487" s="229">
        <f>S487*H487</f>
        <v>0</v>
      </c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R487" s="230" t="s">
        <v>227</v>
      </c>
      <c r="AT487" s="230" t="s">
        <v>135</v>
      </c>
      <c r="AU487" s="230" t="s">
        <v>84</v>
      </c>
      <c r="AY487" s="18" t="s">
        <v>132</v>
      </c>
      <c r="BE487" s="231">
        <f>IF(N487="základní",J487,0)</f>
        <v>0</v>
      </c>
      <c r="BF487" s="231">
        <f>IF(N487="snížená",J487,0)</f>
        <v>0</v>
      </c>
      <c r="BG487" s="231">
        <f>IF(N487="zákl. přenesená",J487,0)</f>
        <v>0</v>
      </c>
      <c r="BH487" s="231">
        <f>IF(N487="sníž. přenesená",J487,0)</f>
        <v>0</v>
      </c>
      <c r="BI487" s="231">
        <f>IF(N487="nulová",J487,0)</f>
        <v>0</v>
      </c>
      <c r="BJ487" s="18" t="s">
        <v>82</v>
      </c>
      <c r="BK487" s="231">
        <f>ROUND(I487*H487,2)</f>
        <v>0</v>
      </c>
      <c r="BL487" s="18" t="s">
        <v>227</v>
      </c>
      <c r="BM487" s="230" t="s">
        <v>984</v>
      </c>
    </row>
    <row r="488" s="2" customFormat="1">
      <c r="A488" s="39"/>
      <c r="B488" s="40"/>
      <c r="C488" s="41"/>
      <c r="D488" s="232" t="s">
        <v>142</v>
      </c>
      <c r="E488" s="41"/>
      <c r="F488" s="233" t="s">
        <v>501</v>
      </c>
      <c r="G488" s="41"/>
      <c r="H488" s="41"/>
      <c r="I488" s="234"/>
      <c r="J488" s="41"/>
      <c r="K488" s="41"/>
      <c r="L488" s="45"/>
      <c r="M488" s="235"/>
      <c r="N488" s="236"/>
      <c r="O488" s="92"/>
      <c r="P488" s="92"/>
      <c r="Q488" s="92"/>
      <c r="R488" s="92"/>
      <c r="S488" s="92"/>
      <c r="T488" s="93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T488" s="18" t="s">
        <v>142</v>
      </c>
      <c r="AU488" s="18" t="s">
        <v>84</v>
      </c>
    </row>
    <row r="489" s="12" customFormat="1" ht="22.8" customHeight="1">
      <c r="A489" s="12"/>
      <c r="B489" s="203"/>
      <c r="C489" s="204"/>
      <c r="D489" s="205" t="s">
        <v>73</v>
      </c>
      <c r="E489" s="217" t="s">
        <v>277</v>
      </c>
      <c r="F489" s="217" t="s">
        <v>505</v>
      </c>
      <c r="G489" s="204"/>
      <c r="H489" s="204"/>
      <c r="I489" s="207"/>
      <c r="J489" s="218">
        <f>BK489</f>
        <v>0</v>
      </c>
      <c r="K489" s="204"/>
      <c r="L489" s="209"/>
      <c r="M489" s="210"/>
      <c r="N489" s="211"/>
      <c r="O489" s="211"/>
      <c r="P489" s="212">
        <f>SUM(P490:P620)</f>
        <v>0</v>
      </c>
      <c r="Q489" s="211"/>
      <c r="R489" s="212">
        <f>SUM(R490:R620)</f>
        <v>371.99642690000002</v>
      </c>
      <c r="S489" s="211"/>
      <c r="T489" s="213">
        <f>SUM(T490:T620)</f>
        <v>45.073999999999998</v>
      </c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R489" s="214" t="s">
        <v>82</v>
      </c>
      <c r="AT489" s="215" t="s">
        <v>73</v>
      </c>
      <c r="AU489" s="215" t="s">
        <v>82</v>
      </c>
      <c r="AY489" s="214" t="s">
        <v>132</v>
      </c>
      <c r="BK489" s="216">
        <f>SUM(BK490:BK620)</f>
        <v>0</v>
      </c>
    </row>
    <row r="490" s="2" customFormat="1" ht="24.15" customHeight="1">
      <c r="A490" s="39"/>
      <c r="B490" s="40"/>
      <c r="C490" s="219" t="s">
        <v>985</v>
      </c>
      <c r="D490" s="219" t="s">
        <v>135</v>
      </c>
      <c r="E490" s="220" t="s">
        <v>986</v>
      </c>
      <c r="F490" s="221" t="s">
        <v>987</v>
      </c>
      <c r="G490" s="222" t="s">
        <v>874</v>
      </c>
      <c r="H490" s="223">
        <v>22</v>
      </c>
      <c r="I490" s="224"/>
      <c r="J490" s="225">
        <f>ROUND(I490*H490,2)</f>
        <v>0</v>
      </c>
      <c r="K490" s="221" t="s">
        <v>139</v>
      </c>
      <c r="L490" s="45"/>
      <c r="M490" s="226" t="s">
        <v>1</v>
      </c>
      <c r="N490" s="227" t="s">
        <v>39</v>
      </c>
      <c r="O490" s="92"/>
      <c r="P490" s="228">
        <f>O490*H490</f>
        <v>0</v>
      </c>
      <c r="Q490" s="228">
        <v>1.0000000000000001E-05</v>
      </c>
      <c r="R490" s="228">
        <f>Q490*H490</f>
        <v>0.00022000000000000001</v>
      </c>
      <c r="S490" s="228">
        <v>0</v>
      </c>
      <c r="T490" s="229">
        <f>S490*H490</f>
        <v>0</v>
      </c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R490" s="230" t="s">
        <v>227</v>
      </c>
      <c r="AT490" s="230" t="s">
        <v>135</v>
      </c>
      <c r="AU490" s="230" t="s">
        <v>84</v>
      </c>
      <c r="AY490" s="18" t="s">
        <v>132</v>
      </c>
      <c r="BE490" s="231">
        <f>IF(N490="základní",J490,0)</f>
        <v>0</v>
      </c>
      <c r="BF490" s="231">
        <f>IF(N490="snížená",J490,0)</f>
        <v>0</v>
      </c>
      <c r="BG490" s="231">
        <f>IF(N490="zákl. přenesená",J490,0)</f>
        <v>0</v>
      </c>
      <c r="BH490" s="231">
        <f>IF(N490="sníž. přenesená",J490,0)</f>
        <v>0</v>
      </c>
      <c r="BI490" s="231">
        <f>IF(N490="nulová",J490,0)</f>
        <v>0</v>
      </c>
      <c r="BJ490" s="18" t="s">
        <v>82</v>
      </c>
      <c r="BK490" s="231">
        <f>ROUND(I490*H490,2)</f>
        <v>0</v>
      </c>
      <c r="BL490" s="18" t="s">
        <v>227</v>
      </c>
      <c r="BM490" s="230" t="s">
        <v>988</v>
      </c>
    </row>
    <row r="491" s="2" customFormat="1">
      <c r="A491" s="39"/>
      <c r="B491" s="40"/>
      <c r="C491" s="41"/>
      <c r="D491" s="232" t="s">
        <v>142</v>
      </c>
      <c r="E491" s="41"/>
      <c r="F491" s="233" t="s">
        <v>989</v>
      </c>
      <c r="G491" s="41"/>
      <c r="H491" s="41"/>
      <c r="I491" s="234"/>
      <c r="J491" s="41"/>
      <c r="K491" s="41"/>
      <c r="L491" s="45"/>
      <c r="M491" s="235"/>
      <c r="N491" s="236"/>
      <c r="O491" s="92"/>
      <c r="P491" s="92"/>
      <c r="Q491" s="92"/>
      <c r="R491" s="92"/>
      <c r="S491" s="92"/>
      <c r="T491" s="93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T491" s="18" t="s">
        <v>142</v>
      </c>
      <c r="AU491" s="18" t="s">
        <v>84</v>
      </c>
    </row>
    <row r="492" s="2" customFormat="1">
      <c r="A492" s="39"/>
      <c r="B492" s="40"/>
      <c r="C492" s="41"/>
      <c r="D492" s="237" t="s">
        <v>143</v>
      </c>
      <c r="E492" s="41"/>
      <c r="F492" s="238" t="s">
        <v>990</v>
      </c>
      <c r="G492" s="41"/>
      <c r="H492" s="41"/>
      <c r="I492" s="234"/>
      <c r="J492" s="41"/>
      <c r="K492" s="41"/>
      <c r="L492" s="45"/>
      <c r="M492" s="235"/>
      <c r="N492" s="236"/>
      <c r="O492" s="92"/>
      <c r="P492" s="92"/>
      <c r="Q492" s="92"/>
      <c r="R492" s="92"/>
      <c r="S492" s="92"/>
      <c r="T492" s="93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T492" s="18" t="s">
        <v>143</v>
      </c>
      <c r="AU492" s="18" t="s">
        <v>84</v>
      </c>
    </row>
    <row r="493" s="14" customFormat="1">
      <c r="A493" s="14"/>
      <c r="B493" s="249"/>
      <c r="C493" s="250"/>
      <c r="D493" s="232" t="s">
        <v>145</v>
      </c>
      <c r="E493" s="251" t="s">
        <v>1</v>
      </c>
      <c r="F493" s="252" t="s">
        <v>991</v>
      </c>
      <c r="G493" s="250"/>
      <c r="H493" s="253">
        <v>22</v>
      </c>
      <c r="I493" s="254"/>
      <c r="J493" s="250"/>
      <c r="K493" s="250"/>
      <c r="L493" s="255"/>
      <c r="M493" s="256"/>
      <c r="N493" s="257"/>
      <c r="O493" s="257"/>
      <c r="P493" s="257"/>
      <c r="Q493" s="257"/>
      <c r="R493" s="257"/>
      <c r="S493" s="257"/>
      <c r="T493" s="258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59" t="s">
        <v>145</v>
      </c>
      <c r="AU493" s="259" t="s">
        <v>84</v>
      </c>
      <c r="AV493" s="14" t="s">
        <v>84</v>
      </c>
      <c r="AW493" s="14" t="s">
        <v>31</v>
      </c>
      <c r="AX493" s="14" t="s">
        <v>82</v>
      </c>
      <c r="AY493" s="259" t="s">
        <v>132</v>
      </c>
    </row>
    <row r="494" s="2" customFormat="1" ht="24.15" customHeight="1">
      <c r="A494" s="39"/>
      <c r="B494" s="40"/>
      <c r="C494" s="275" t="s">
        <v>992</v>
      </c>
      <c r="D494" s="275" t="s">
        <v>374</v>
      </c>
      <c r="E494" s="276" t="s">
        <v>993</v>
      </c>
      <c r="F494" s="277" t="s">
        <v>994</v>
      </c>
      <c r="G494" s="278" t="s">
        <v>874</v>
      </c>
      <c r="H494" s="279">
        <v>13</v>
      </c>
      <c r="I494" s="280"/>
      <c r="J494" s="281">
        <f>ROUND(I494*H494,2)</f>
        <v>0</v>
      </c>
      <c r="K494" s="277" t="s">
        <v>139</v>
      </c>
      <c r="L494" s="282"/>
      <c r="M494" s="283" t="s">
        <v>1</v>
      </c>
      <c r="N494" s="284" t="s">
        <v>39</v>
      </c>
      <c r="O494" s="92"/>
      <c r="P494" s="228">
        <f>O494*H494</f>
        <v>0</v>
      </c>
      <c r="Q494" s="228">
        <v>0.0035000000000000001</v>
      </c>
      <c r="R494" s="228">
        <f>Q494*H494</f>
        <v>0.045499999999999999</v>
      </c>
      <c r="S494" s="228">
        <v>0</v>
      </c>
      <c r="T494" s="229">
        <f>S494*H494</f>
        <v>0</v>
      </c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R494" s="230" t="s">
        <v>270</v>
      </c>
      <c r="AT494" s="230" t="s">
        <v>374</v>
      </c>
      <c r="AU494" s="230" t="s">
        <v>84</v>
      </c>
      <c r="AY494" s="18" t="s">
        <v>132</v>
      </c>
      <c r="BE494" s="231">
        <f>IF(N494="základní",J494,0)</f>
        <v>0</v>
      </c>
      <c r="BF494" s="231">
        <f>IF(N494="snížená",J494,0)</f>
        <v>0</v>
      </c>
      <c r="BG494" s="231">
        <f>IF(N494="zákl. přenesená",J494,0)</f>
        <v>0</v>
      </c>
      <c r="BH494" s="231">
        <f>IF(N494="sníž. přenesená",J494,0)</f>
        <v>0</v>
      </c>
      <c r="BI494" s="231">
        <f>IF(N494="nulová",J494,0)</f>
        <v>0</v>
      </c>
      <c r="BJ494" s="18" t="s">
        <v>82</v>
      </c>
      <c r="BK494" s="231">
        <f>ROUND(I494*H494,2)</f>
        <v>0</v>
      </c>
      <c r="BL494" s="18" t="s">
        <v>227</v>
      </c>
      <c r="BM494" s="230" t="s">
        <v>995</v>
      </c>
    </row>
    <row r="495" s="2" customFormat="1">
      <c r="A495" s="39"/>
      <c r="B495" s="40"/>
      <c r="C495" s="41"/>
      <c r="D495" s="232" t="s">
        <v>142</v>
      </c>
      <c r="E495" s="41"/>
      <c r="F495" s="233" t="s">
        <v>994</v>
      </c>
      <c r="G495" s="41"/>
      <c r="H495" s="41"/>
      <c r="I495" s="234"/>
      <c r="J495" s="41"/>
      <c r="K495" s="41"/>
      <c r="L495" s="45"/>
      <c r="M495" s="235"/>
      <c r="N495" s="236"/>
      <c r="O495" s="92"/>
      <c r="P495" s="92"/>
      <c r="Q495" s="92"/>
      <c r="R495" s="92"/>
      <c r="S495" s="92"/>
      <c r="T495" s="93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T495" s="18" t="s">
        <v>142</v>
      </c>
      <c r="AU495" s="18" t="s">
        <v>84</v>
      </c>
    </row>
    <row r="496" s="13" customFormat="1">
      <c r="A496" s="13"/>
      <c r="B496" s="239"/>
      <c r="C496" s="240"/>
      <c r="D496" s="232" t="s">
        <v>145</v>
      </c>
      <c r="E496" s="241" t="s">
        <v>1</v>
      </c>
      <c r="F496" s="242" t="s">
        <v>512</v>
      </c>
      <c r="G496" s="240"/>
      <c r="H496" s="241" t="s">
        <v>1</v>
      </c>
      <c r="I496" s="243"/>
      <c r="J496" s="240"/>
      <c r="K496" s="240"/>
      <c r="L496" s="244"/>
      <c r="M496" s="245"/>
      <c r="N496" s="246"/>
      <c r="O496" s="246"/>
      <c r="P496" s="246"/>
      <c r="Q496" s="246"/>
      <c r="R496" s="246"/>
      <c r="S496" s="246"/>
      <c r="T496" s="247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48" t="s">
        <v>145</v>
      </c>
      <c r="AU496" s="248" t="s">
        <v>84</v>
      </c>
      <c r="AV496" s="13" t="s">
        <v>82</v>
      </c>
      <c r="AW496" s="13" t="s">
        <v>31</v>
      </c>
      <c r="AX496" s="13" t="s">
        <v>74</v>
      </c>
      <c r="AY496" s="248" t="s">
        <v>132</v>
      </c>
    </row>
    <row r="497" s="14" customFormat="1">
      <c r="A497" s="14"/>
      <c r="B497" s="249"/>
      <c r="C497" s="250"/>
      <c r="D497" s="232" t="s">
        <v>145</v>
      </c>
      <c r="E497" s="251" t="s">
        <v>1</v>
      </c>
      <c r="F497" s="252" t="s">
        <v>996</v>
      </c>
      <c r="G497" s="250"/>
      <c r="H497" s="253">
        <v>1</v>
      </c>
      <c r="I497" s="254"/>
      <c r="J497" s="250"/>
      <c r="K497" s="250"/>
      <c r="L497" s="255"/>
      <c r="M497" s="256"/>
      <c r="N497" s="257"/>
      <c r="O497" s="257"/>
      <c r="P497" s="257"/>
      <c r="Q497" s="257"/>
      <c r="R497" s="257"/>
      <c r="S497" s="257"/>
      <c r="T497" s="258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59" t="s">
        <v>145</v>
      </c>
      <c r="AU497" s="259" t="s">
        <v>84</v>
      </c>
      <c r="AV497" s="14" t="s">
        <v>84</v>
      </c>
      <c r="AW497" s="14" t="s">
        <v>31</v>
      </c>
      <c r="AX497" s="14" t="s">
        <v>74</v>
      </c>
      <c r="AY497" s="259" t="s">
        <v>132</v>
      </c>
    </row>
    <row r="498" s="14" customFormat="1">
      <c r="A498" s="14"/>
      <c r="B498" s="249"/>
      <c r="C498" s="250"/>
      <c r="D498" s="232" t="s">
        <v>145</v>
      </c>
      <c r="E498" s="251" t="s">
        <v>1</v>
      </c>
      <c r="F498" s="252" t="s">
        <v>997</v>
      </c>
      <c r="G498" s="250"/>
      <c r="H498" s="253">
        <v>7</v>
      </c>
      <c r="I498" s="254"/>
      <c r="J498" s="250"/>
      <c r="K498" s="250"/>
      <c r="L498" s="255"/>
      <c r="M498" s="256"/>
      <c r="N498" s="257"/>
      <c r="O498" s="257"/>
      <c r="P498" s="257"/>
      <c r="Q498" s="257"/>
      <c r="R498" s="257"/>
      <c r="S498" s="257"/>
      <c r="T498" s="258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59" t="s">
        <v>145</v>
      </c>
      <c r="AU498" s="259" t="s">
        <v>84</v>
      </c>
      <c r="AV498" s="14" t="s">
        <v>84</v>
      </c>
      <c r="AW498" s="14" t="s">
        <v>31</v>
      </c>
      <c r="AX498" s="14" t="s">
        <v>74</v>
      </c>
      <c r="AY498" s="259" t="s">
        <v>132</v>
      </c>
    </row>
    <row r="499" s="14" customFormat="1">
      <c r="A499" s="14"/>
      <c r="B499" s="249"/>
      <c r="C499" s="250"/>
      <c r="D499" s="232" t="s">
        <v>145</v>
      </c>
      <c r="E499" s="251" t="s">
        <v>1</v>
      </c>
      <c r="F499" s="252" t="s">
        <v>998</v>
      </c>
      <c r="G499" s="250"/>
      <c r="H499" s="253">
        <v>1</v>
      </c>
      <c r="I499" s="254"/>
      <c r="J499" s="250"/>
      <c r="K499" s="250"/>
      <c r="L499" s="255"/>
      <c r="M499" s="256"/>
      <c r="N499" s="257"/>
      <c r="O499" s="257"/>
      <c r="P499" s="257"/>
      <c r="Q499" s="257"/>
      <c r="R499" s="257"/>
      <c r="S499" s="257"/>
      <c r="T499" s="258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59" t="s">
        <v>145</v>
      </c>
      <c r="AU499" s="259" t="s">
        <v>84</v>
      </c>
      <c r="AV499" s="14" t="s">
        <v>84</v>
      </c>
      <c r="AW499" s="14" t="s">
        <v>31</v>
      </c>
      <c r="AX499" s="14" t="s">
        <v>74</v>
      </c>
      <c r="AY499" s="259" t="s">
        <v>132</v>
      </c>
    </row>
    <row r="500" s="14" customFormat="1">
      <c r="A500" s="14"/>
      <c r="B500" s="249"/>
      <c r="C500" s="250"/>
      <c r="D500" s="232" t="s">
        <v>145</v>
      </c>
      <c r="E500" s="251" t="s">
        <v>1</v>
      </c>
      <c r="F500" s="252" t="s">
        <v>999</v>
      </c>
      <c r="G500" s="250"/>
      <c r="H500" s="253">
        <v>4</v>
      </c>
      <c r="I500" s="254"/>
      <c r="J500" s="250"/>
      <c r="K500" s="250"/>
      <c r="L500" s="255"/>
      <c r="M500" s="256"/>
      <c r="N500" s="257"/>
      <c r="O500" s="257"/>
      <c r="P500" s="257"/>
      <c r="Q500" s="257"/>
      <c r="R500" s="257"/>
      <c r="S500" s="257"/>
      <c r="T500" s="258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T500" s="259" t="s">
        <v>145</v>
      </c>
      <c r="AU500" s="259" t="s">
        <v>84</v>
      </c>
      <c r="AV500" s="14" t="s">
        <v>84</v>
      </c>
      <c r="AW500" s="14" t="s">
        <v>31</v>
      </c>
      <c r="AX500" s="14" t="s">
        <v>74</v>
      </c>
      <c r="AY500" s="259" t="s">
        <v>132</v>
      </c>
    </row>
    <row r="501" s="15" customFormat="1">
      <c r="A501" s="15"/>
      <c r="B501" s="264"/>
      <c r="C501" s="265"/>
      <c r="D501" s="232" t="s">
        <v>145</v>
      </c>
      <c r="E501" s="266" t="s">
        <v>1</v>
      </c>
      <c r="F501" s="267" t="s">
        <v>251</v>
      </c>
      <c r="G501" s="265"/>
      <c r="H501" s="268">
        <v>13</v>
      </c>
      <c r="I501" s="269"/>
      <c r="J501" s="265"/>
      <c r="K501" s="265"/>
      <c r="L501" s="270"/>
      <c r="M501" s="271"/>
      <c r="N501" s="272"/>
      <c r="O501" s="272"/>
      <c r="P501" s="272"/>
      <c r="Q501" s="272"/>
      <c r="R501" s="272"/>
      <c r="S501" s="272"/>
      <c r="T501" s="273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T501" s="274" t="s">
        <v>145</v>
      </c>
      <c r="AU501" s="274" t="s">
        <v>84</v>
      </c>
      <c r="AV501" s="15" t="s">
        <v>227</v>
      </c>
      <c r="AW501" s="15" t="s">
        <v>31</v>
      </c>
      <c r="AX501" s="15" t="s">
        <v>82</v>
      </c>
      <c r="AY501" s="274" t="s">
        <v>132</v>
      </c>
    </row>
    <row r="502" s="2" customFormat="1" ht="16.5" customHeight="1">
      <c r="A502" s="39"/>
      <c r="B502" s="40"/>
      <c r="C502" s="275" t="s">
        <v>1000</v>
      </c>
      <c r="D502" s="275" t="s">
        <v>374</v>
      </c>
      <c r="E502" s="276" t="s">
        <v>1001</v>
      </c>
      <c r="F502" s="277" t="s">
        <v>1002</v>
      </c>
      <c r="G502" s="278" t="s">
        <v>874</v>
      </c>
      <c r="H502" s="279">
        <v>2</v>
      </c>
      <c r="I502" s="280"/>
      <c r="J502" s="281">
        <f>ROUND(I502*H502,2)</f>
        <v>0</v>
      </c>
      <c r="K502" s="277" t="s">
        <v>139</v>
      </c>
      <c r="L502" s="282"/>
      <c r="M502" s="283" t="s">
        <v>1</v>
      </c>
      <c r="N502" s="284" t="s">
        <v>39</v>
      </c>
      <c r="O502" s="92"/>
      <c r="P502" s="228">
        <f>O502*H502</f>
        <v>0</v>
      </c>
      <c r="Q502" s="228">
        <v>0.0016999999999999999</v>
      </c>
      <c r="R502" s="228">
        <f>Q502*H502</f>
        <v>0.0033999999999999998</v>
      </c>
      <c r="S502" s="228">
        <v>0</v>
      </c>
      <c r="T502" s="229">
        <f>S502*H502</f>
        <v>0</v>
      </c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R502" s="230" t="s">
        <v>270</v>
      </c>
      <c r="AT502" s="230" t="s">
        <v>374</v>
      </c>
      <c r="AU502" s="230" t="s">
        <v>84</v>
      </c>
      <c r="AY502" s="18" t="s">
        <v>132</v>
      </c>
      <c r="BE502" s="231">
        <f>IF(N502="základní",J502,0)</f>
        <v>0</v>
      </c>
      <c r="BF502" s="231">
        <f>IF(N502="snížená",J502,0)</f>
        <v>0</v>
      </c>
      <c r="BG502" s="231">
        <f>IF(N502="zákl. přenesená",J502,0)</f>
        <v>0</v>
      </c>
      <c r="BH502" s="231">
        <f>IF(N502="sníž. přenesená",J502,0)</f>
        <v>0</v>
      </c>
      <c r="BI502" s="231">
        <f>IF(N502="nulová",J502,0)</f>
        <v>0</v>
      </c>
      <c r="BJ502" s="18" t="s">
        <v>82</v>
      </c>
      <c r="BK502" s="231">
        <f>ROUND(I502*H502,2)</f>
        <v>0</v>
      </c>
      <c r="BL502" s="18" t="s">
        <v>227</v>
      </c>
      <c r="BM502" s="230" t="s">
        <v>1003</v>
      </c>
    </row>
    <row r="503" s="2" customFormat="1">
      <c r="A503" s="39"/>
      <c r="B503" s="40"/>
      <c r="C503" s="41"/>
      <c r="D503" s="232" t="s">
        <v>142</v>
      </c>
      <c r="E503" s="41"/>
      <c r="F503" s="233" t="s">
        <v>1002</v>
      </c>
      <c r="G503" s="41"/>
      <c r="H503" s="41"/>
      <c r="I503" s="234"/>
      <c r="J503" s="41"/>
      <c r="K503" s="41"/>
      <c r="L503" s="45"/>
      <c r="M503" s="235"/>
      <c r="N503" s="236"/>
      <c r="O503" s="92"/>
      <c r="P503" s="92"/>
      <c r="Q503" s="92"/>
      <c r="R503" s="92"/>
      <c r="S503" s="92"/>
      <c r="T503" s="93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T503" s="18" t="s">
        <v>142</v>
      </c>
      <c r="AU503" s="18" t="s">
        <v>84</v>
      </c>
    </row>
    <row r="504" s="13" customFormat="1">
      <c r="A504" s="13"/>
      <c r="B504" s="239"/>
      <c r="C504" s="240"/>
      <c r="D504" s="232" t="s">
        <v>145</v>
      </c>
      <c r="E504" s="241" t="s">
        <v>1</v>
      </c>
      <c r="F504" s="242" t="s">
        <v>512</v>
      </c>
      <c r="G504" s="240"/>
      <c r="H504" s="241" t="s">
        <v>1</v>
      </c>
      <c r="I504" s="243"/>
      <c r="J504" s="240"/>
      <c r="K504" s="240"/>
      <c r="L504" s="244"/>
      <c r="M504" s="245"/>
      <c r="N504" s="246"/>
      <c r="O504" s="246"/>
      <c r="P504" s="246"/>
      <c r="Q504" s="246"/>
      <c r="R504" s="246"/>
      <c r="S504" s="246"/>
      <c r="T504" s="247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48" t="s">
        <v>145</v>
      </c>
      <c r="AU504" s="248" t="s">
        <v>84</v>
      </c>
      <c r="AV504" s="13" t="s">
        <v>82</v>
      </c>
      <c r="AW504" s="13" t="s">
        <v>31</v>
      </c>
      <c r="AX504" s="13" t="s">
        <v>74</v>
      </c>
      <c r="AY504" s="248" t="s">
        <v>132</v>
      </c>
    </row>
    <row r="505" s="14" customFormat="1">
      <c r="A505" s="14"/>
      <c r="B505" s="249"/>
      <c r="C505" s="250"/>
      <c r="D505" s="232" t="s">
        <v>145</v>
      </c>
      <c r="E505" s="251" t="s">
        <v>1</v>
      </c>
      <c r="F505" s="252" t="s">
        <v>1004</v>
      </c>
      <c r="G505" s="250"/>
      <c r="H505" s="253">
        <v>2</v>
      </c>
      <c r="I505" s="254"/>
      <c r="J505" s="250"/>
      <c r="K505" s="250"/>
      <c r="L505" s="255"/>
      <c r="M505" s="256"/>
      <c r="N505" s="257"/>
      <c r="O505" s="257"/>
      <c r="P505" s="257"/>
      <c r="Q505" s="257"/>
      <c r="R505" s="257"/>
      <c r="S505" s="257"/>
      <c r="T505" s="258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59" t="s">
        <v>145</v>
      </c>
      <c r="AU505" s="259" t="s">
        <v>84</v>
      </c>
      <c r="AV505" s="14" t="s">
        <v>84</v>
      </c>
      <c r="AW505" s="14" t="s">
        <v>31</v>
      </c>
      <c r="AX505" s="14" t="s">
        <v>82</v>
      </c>
      <c r="AY505" s="259" t="s">
        <v>132</v>
      </c>
    </row>
    <row r="506" s="2" customFormat="1" ht="24.15" customHeight="1">
      <c r="A506" s="39"/>
      <c r="B506" s="40"/>
      <c r="C506" s="275" t="s">
        <v>1005</v>
      </c>
      <c r="D506" s="275" t="s">
        <v>374</v>
      </c>
      <c r="E506" s="276" t="s">
        <v>1006</v>
      </c>
      <c r="F506" s="277" t="s">
        <v>1007</v>
      </c>
      <c r="G506" s="278" t="s">
        <v>874</v>
      </c>
      <c r="H506" s="279">
        <v>5</v>
      </c>
      <c r="I506" s="280"/>
      <c r="J506" s="281">
        <f>ROUND(I506*H506,2)</f>
        <v>0</v>
      </c>
      <c r="K506" s="277" t="s">
        <v>139</v>
      </c>
      <c r="L506" s="282"/>
      <c r="M506" s="283" t="s">
        <v>1</v>
      </c>
      <c r="N506" s="284" t="s">
        <v>39</v>
      </c>
      <c r="O506" s="92"/>
      <c r="P506" s="228">
        <f>O506*H506</f>
        <v>0</v>
      </c>
      <c r="Q506" s="228">
        <v>0.0012999999999999999</v>
      </c>
      <c r="R506" s="228">
        <f>Q506*H506</f>
        <v>0.0064999999999999997</v>
      </c>
      <c r="S506" s="228">
        <v>0</v>
      </c>
      <c r="T506" s="229">
        <f>S506*H506</f>
        <v>0</v>
      </c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R506" s="230" t="s">
        <v>270</v>
      </c>
      <c r="AT506" s="230" t="s">
        <v>374</v>
      </c>
      <c r="AU506" s="230" t="s">
        <v>84</v>
      </c>
      <c r="AY506" s="18" t="s">
        <v>132</v>
      </c>
      <c r="BE506" s="231">
        <f>IF(N506="základní",J506,0)</f>
        <v>0</v>
      </c>
      <c r="BF506" s="231">
        <f>IF(N506="snížená",J506,0)</f>
        <v>0</v>
      </c>
      <c r="BG506" s="231">
        <f>IF(N506="zákl. přenesená",J506,0)</f>
        <v>0</v>
      </c>
      <c r="BH506" s="231">
        <f>IF(N506="sníž. přenesená",J506,0)</f>
        <v>0</v>
      </c>
      <c r="BI506" s="231">
        <f>IF(N506="nulová",J506,0)</f>
        <v>0</v>
      </c>
      <c r="BJ506" s="18" t="s">
        <v>82</v>
      </c>
      <c r="BK506" s="231">
        <f>ROUND(I506*H506,2)</f>
        <v>0</v>
      </c>
      <c r="BL506" s="18" t="s">
        <v>227</v>
      </c>
      <c r="BM506" s="230" t="s">
        <v>1008</v>
      </c>
    </row>
    <row r="507" s="2" customFormat="1">
      <c r="A507" s="39"/>
      <c r="B507" s="40"/>
      <c r="C507" s="41"/>
      <c r="D507" s="232" t="s">
        <v>142</v>
      </c>
      <c r="E507" s="41"/>
      <c r="F507" s="233" t="s">
        <v>1007</v>
      </c>
      <c r="G507" s="41"/>
      <c r="H507" s="41"/>
      <c r="I507" s="234"/>
      <c r="J507" s="41"/>
      <c r="K507" s="41"/>
      <c r="L507" s="45"/>
      <c r="M507" s="235"/>
      <c r="N507" s="236"/>
      <c r="O507" s="92"/>
      <c r="P507" s="92"/>
      <c r="Q507" s="92"/>
      <c r="R507" s="92"/>
      <c r="S507" s="92"/>
      <c r="T507" s="93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T507" s="18" t="s">
        <v>142</v>
      </c>
      <c r="AU507" s="18" t="s">
        <v>84</v>
      </c>
    </row>
    <row r="508" s="13" customFormat="1">
      <c r="A508" s="13"/>
      <c r="B508" s="239"/>
      <c r="C508" s="240"/>
      <c r="D508" s="232" t="s">
        <v>145</v>
      </c>
      <c r="E508" s="241" t="s">
        <v>1</v>
      </c>
      <c r="F508" s="242" t="s">
        <v>512</v>
      </c>
      <c r="G508" s="240"/>
      <c r="H508" s="241" t="s">
        <v>1</v>
      </c>
      <c r="I508" s="243"/>
      <c r="J508" s="240"/>
      <c r="K508" s="240"/>
      <c r="L508" s="244"/>
      <c r="M508" s="245"/>
      <c r="N508" s="246"/>
      <c r="O508" s="246"/>
      <c r="P508" s="246"/>
      <c r="Q508" s="246"/>
      <c r="R508" s="246"/>
      <c r="S508" s="246"/>
      <c r="T508" s="247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48" t="s">
        <v>145</v>
      </c>
      <c r="AU508" s="248" t="s">
        <v>84</v>
      </c>
      <c r="AV508" s="13" t="s">
        <v>82</v>
      </c>
      <c r="AW508" s="13" t="s">
        <v>31</v>
      </c>
      <c r="AX508" s="13" t="s">
        <v>74</v>
      </c>
      <c r="AY508" s="248" t="s">
        <v>132</v>
      </c>
    </row>
    <row r="509" s="14" customFormat="1">
      <c r="A509" s="14"/>
      <c r="B509" s="249"/>
      <c r="C509" s="250"/>
      <c r="D509" s="232" t="s">
        <v>145</v>
      </c>
      <c r="E509" s="251" t="s">
        <v>1</v>
      </c>
      <c r="F509" s="252" t="s">
        <v>1009</v>
      </c>
      <c r="G509" s="250"/>
      <c r="H509" s="253">
        <v>5</v>
      </c>
      <c r="I509" s="254"/>
      <c r="J509" s="250"/>
      <c r="K509" s="250"/>
      <c r="L509" s="255"/>
      <c r="M509" s="256"/>
      <c r="N509" s="257"/>
      <c r="O509" s="257"/>
      <c r="P509" s="257"/>
      <c r="Q509" s="257"/>
      <c r="R509" s="257"/>
      <c r="S509" s="257"/>
      <c r="T509" s="258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59" t="s">
        <v>145</v>
      </c>
      <c r="AU509" s="259" t="s">
        <v>84</v>
      </c>
      <c r="AV509" s="14" t="s">
        <v>84</v>
      </c>
      <c r="AW509" s="14" t="s">
        <v>31</v>
      </c>
      <c r="AX509" s="14" t="s">
        <v>82</v>
      </c>
      <c r="AY509" s="259" t="s">
        <v>132</v>
      </c>
    </row>
    <row r="510" s="2" customFormat="1" ht="21.75" customHeight="1">
      <c r="A510" s="39"/>
      <c r="B510" s="40"/>
      <c r="C510" s="275" t="s">
        <v>1010</v>
      </c>
      <c r="D510" s="275" t="s">
        <v>374</v>
      </c>
      <c r="E510" s="276" t="s">
        <v>1011</v>
      </c>
      <c r="F510" s="277" t="s">
        <v>1012</v>
      </c>
      <c r="G510" s="278" t="s">
        <v>874</v>
      </c>
      <c r="H510" s="279">
        <v>2</v>
      </c>
      <c r="I510" s="280"/>
      <c r="J510" s="281">
        <f>ROUND(I510*H510,2)</f>
        <v>0</v>
      </c>
      <c r="K510" s="277" t="s">
        <v>139</v>
      </c>
      <c r="L510" s="282"/>
      <c r="M510" s="283" t="s">
        <v>1</v>
      </c>
      <c r="N510" s="284" t="s">
        <v>39</v>
      </c>
      <c r="O510" s="92"/>
      <c r="P510" s="228">
        <f>O510*H510</f>
        <v>0</v>
      </c>
      <c r="Q510" s="228">
        <v>0.00089999999999999998</v>
      </c>
      <c r="R510" s="228">
        <f>Q510*H510</f>
        <v>0.0018</v>
      </c>
      <c r="S510" s="228">
        <v>0</v>
      </c>
      <c r="T510" s="229">
        <f>S510*H510</f>
        <v>0</v>
      </c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R510" s="230" t="s">
        <v>270</v>
      </c>
      <c r="AT510" s="230" t="s">
        <v>374</v>
      </c>
      <c r="AU510" s="230" t="s">
        <v>84</v>
      </c>
      <c r="AY510" s="18" t="s">
        <v>132</v>
      </c>
      <c r="BE510" s="231">
        <f>IF(N510="základní",J510,0)</f>
        <v>0</v>
      </c>
      <c r="BF510" s="231">
        <f>IF(N510="snížená",J510,0)</f>
        <v>0</v>
      </c>
      <c r="BG510" s="231">
        <f>IF(N510="zákl. přenesená",J510,0)</f>
        <v>0</v>
      </c>
      <c r="BH510" s="231">
        <f>IF(N510="sníž. přenesená",J510,0)</f>
        <v>0</v>
      </c>
      <c r="BI510" s="231">
        <f>IF(N510="nulová",J510,0)</f>
        <v>0</v>
      </c>
      <c r="BJ510" s="18" t="s">
        <v>82</v>
      </c>
      <c r="BK510" s="231">
        <f>ROUND(I510*H510,2)</f>
        <v>0</v>
      </c>
      <c r="BL510" s="18" t="s">
        <v>227</v>
      </c>
      <c r="BM510" s="230" t="s">
        <v>1013</v>
      </c>
    </row>
    <row r="511" s="2" customFormat="1">
      <c r="A511" s="39"/>
      <c r="B511" s="40"/>
      <c r="C511" s="41"/>
      <c r="D511" s="232" t="s">
        <v>142</v>
      </c>
      <c r="E511" s="41"/>
      <c r="F511" s="233" t="s">
        <v>1012</v>
      </c>
      <c r="G511" s="41"/>
      <c r="H511" s="41"/>
      <c r="I511" s="234"/>
      <c r="J511" s="41"/>
      <c r="K511" s="41"/>
      <c r="L511" s="45"/>
      <c r="M511" s="235"/>
      <c r="N511" s="236"/>
      <c r="O511" s="92"/>
      <c r="P511" s="92"/>
      <c r="Q511" s="92"/>
      <c r="R511" s="92"/>
      <c r="S511" s="92"/>
      <c r="T511" s="93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T511" s="18" t="s">
        <v>142</v>
      </c>
      <c r="AU511" s="18" t="s">
        <v>84</v>
      </c>
    </row>
    <row r="512" s="13" customFormat="1">
      <c r="A512" s="13"/>
      <c r="B512" s="239"/>
      <c r="C512" s="240"/>
      <c r="D512" s="232" t="s">
        <v>145</v>
      </c>
      <c r="E512" s="241" t="s">
        <v>1</v>
      </c>
      <c r="F512" s="242" t="s">
        <v>512</v>
      </c>
      <c r="G512" s="240"/>
      <c r="H512" s="241" t="s">
        <v>1</v>
      </c>
      <c r="I512" s="243"/>
      <c r="J512" s="240"/>
      <c r="K512" s="240"/>
      <c r="L512" s="244"/>
      <c r="M512" s="245"/>
      <c r="N512" s="246"/>
      <c r="O512" s="246"/>
      <c r="P512" s="246"/>
      <c r="Q512" s="246"/>
      <c r="R512" s="246"/>
      <c r="S512" s="246"/>
      <c r="T512" s="247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248" t="s">
        <v>145</v>
      </c>
      <c r="AU512" s="248" t="s">
        <v>84</v>
      </c>
      <c r="AV512" s="13" t="s">
        <v>82</v>
      </c>
      <c r="AW512" s="13" t="s">
        <v>31</v>
      </c>
      <c r="AX512" s="13" t="s">
        <v>74</v>
      </c>
      <c r="AY512" s="248" t="s">
        <v>132</v>
      </c>
    </row>
    <row r="513" s="14" customFormat="1">
      <c r="A513" s="14"/>
      <c r="B513" s="249"/>
      <c r="C513" s="250"/>
      <c r="D513" s="232" t="s">
        <v>145</v>
      </c>
      <c r="E513" s="251" t="s">
        <v>1</v>
      </c>
      <c r="F513" s="252" t="s">
        <v>1014</v>
      </c>
      <c r="G513" s="250"/>
      <c r="H513" s="253">
        <v>2</v>
      </c>
      <c r="I513" s="254"/>
      <c r="J513" s="250"/>
      <c r="K513" s="250"/>
      <c r="L513" s="255"/>
      <c r="M513" s="256"/>
      <c r="N513" s="257"/>
      <c r="O513" s="257"/>
      <c r="P513" s="257"/>
      <c r="Q513" s="257"/>
      <c r="R513" s="257"/>
      <c r="S513" s="257"/>
      <c r="T513" s="258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59" t="s">
        <v>145</v>
      </c>
      <c r="AU513" s="259" t="s">
        <v>84</v>
      </c>
      <c r="AV513" s="14" t="s">
        <v>84</v>
      </c>
      <c r="AW513" s="14" t="s">
        <v>31</v>
      </c>
      <c r="AX513" s="14" t="s">
        <v>82</v>
      </c>
      <c r="AY513" s="259" t="s">
        <v>132</v>
      </c>
    </row>
    <row r="514" s="2" customFormat="1" ht="21.75" customHeight="1">
      <c r="A514" s="39"/>
      <c r="B514" s="40"/>
      <c r="C514" s="275" t="s">
        <v>1015</v>
      </c>
      <c r="D514" s="275" t="s">
        <v>374</v>
      </c>
      <c r="E514" s="276" t="s">
        <v>1016</v>
      </c>
      <c r="F514" s="277" t="s">
        <v>1017</v>
      </c>
      <c r="G514" s="278" t="s">
        <v>874</v>
      </c>
      <c r="H514" s="279">
        <v>40</v>
      </c>
      <c r="I514" s="280"/>
      <c r="J514" s="281">
        <f>ROUND(I514*H514,2)</f>
        <v>0</v>
      </c>
      <c r="K514" s="277" t="s">
        <v>139</v>
      </c>
      <c r="L514" s="282"/>
      <c r="M514" s="283" t="s">
        <v>1</v>
      </c>
      <c r="N514" s="284" t="s">
        <v>39</v>
      </c>
      <c r="O514" s="92"/>
      <c r="P514" s="228">
        <f>O514*H514</f>
        <v>0</v>
      </c>
      <c r="Q514" s="228">
        <v>0.00035</v>
      </c>
      <c r="R514" s="228">
        <f>Q514*H514</f>
        <v>0.014</v>
      </c>
      <c r="S514" s="228">
        <v>0</v>
      </c>
      <c r="T514" s="229">
        <f>S514*H514</f>
        <v>0</v>
      </c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R514" s="230" t="s">
        <v>270</v>
      </c>
      <c r="AT514" s="230" t="s">
        <v>374</v>
      </c>
      <c r="AU514" s="230" t="s">
        <v>84</v>
      </c>
      <c r="AY514" s="18" t="s">
        <v>132</v>
      </c>
      <c r="BE514" s="231">
        <f>IF(N514="základní",J514,0)</f>
        <v>0</v>
      </c>
      <c r="BF514" s="231">
        <f>IF(N514="snížená",J514,0)</f>
        <v>0</v>
      </c>
      <c r="BG514" s="231">
        <f>IF(N514="zákl. přenesená",J514,0)</f>
        <v>0</v>
      </c>
      <c r="BH514" s="231">
        <f>IF(N514="sníž. přenesená",J514,0)</f>
        <v>0</v>
      </c>
      <c r="BI514" s="231">
        <f>IF(N514="nulová",J514,0)</f>
        <v>0</v>
      </c>
      <c r="BJ514" s="18" t="s">
        <v>82</v>
      </c>
      <c r="BK514" s="231">
        <f>ROUND(I514*H514,2)</f>
        <v>0</v>
      </c>
      <c r="BL514" s="18" t="s">
        <v>227</v>
      </c>
      <c r="BM514" s="230" t="s">
        <v>1018</v>
      </c>
    </row>
    <row r="515" s="2" customFormat="1">
      <c r="A515" s="39"/>
      <c r="B515" s="40"/>
      <c r="C515" s="41"/>
      <c r="D515" s="232" t="s">
        <v>142</v>
      </c>
      <c r="E515" s="41"/>
      <c r="F515" s="233" t="s">
        <v>1017</v>
      </c>
      <c r="G515" s="41"/>
      <c r="H515" s="41"/>
      <c r="I515" s="234"/>
      <c r="J515" s="41"/>
      <c r="K515" s="41"/>
      <c r="L515" s="45"/>
      <c r="M515" s="235"/>
      <c r="N515" s="236"/>
      <c r="O515" s="92"/>
      <c r="P515" s="92"/>
      <c r="Q515" s="92"/>
      <c r="R515" s="92"/>
      <c r="S515" s="92"/>
      <c r="T515" s="93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T515" s="18" t="s">
        <v>142</v>
      </c>
      <c r="AU515" s="18" t="s">
        <v>84</v>
      </c>
    </row>
    <row r="516" s="14" customFormat="1">
      <c r="A516" s="14"/>
      <c r="B516" s="249"/>
      <c r="C516" s="250"/>
      <c r="D516" s="232" t="s">
        <v>145</v>
      </c>
      <c r="E516" s="251" t="s">
        <v>1</v>
      </c>
      <c r="F516" s="252" t="s">
        <v>1019</v>
      </c>
      <c r="G516" s="250"/>
      <c r="H516" s="253">
        <v>40</v>
      </c>
      <c r="I516" s="254"/>
      <c r="J516" s="250"/>
      <c r="K516" s="250"/>
      <c r="L516" s="255"/>
      <c r="M516" s="256"/>
      <c r="N516" s="257"/>
      <c r="O516" s="257"/>
      <c r="P516" s="257"/>
      <c r="Q516" s="257"/>
      <c r="R516" s="257"/>
      <c r="S516" s="257"/>
      <c r="T516" s="258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59" t="s">
        <v>145</v>
      </c>
      <c r="AU516" s="259" t="s">
        <v>84</v>
      </c>
      <c r="AV516" s="14" t="s">
        <v>84</v>
      </c>
      <c r="AW516" s="14" t="s">
        <v>31</v>
      </c>
      <c r="AX516" s="14" t="s">
        <v>82</v>
      </c>
      <c r="AY516" s="259" t="s">
        <v>132</v>
      </c>
    </row>
    <row r="517" s="2" customFormat="1" ht="24.15" customHeight="1">
      <c r="A517" s="39"/>
      <c r="B517" s="40"/>
      <c r="C517" s="219" t="s">
        <v>1020</v>
      </c>
      <c r="D517" s="219" t="s">
        <v>135</v>
      </c>
      <c r="E517" s="220" t="s">
        <v>1021</v>
      </c>
      <c r="F517" s="221" t="s">
        <v>1022</v>
      </c>
      <c r="G517" s="222" t="s">
        <v>874</v>
      </c>
      <c r="H517" s="223">
        <v>18</v>
      </c>
      <c r="I517" s="224"/>
      <c r="J517" s="225">
        <f>ROUND(I517*H517,2)</f>
        <v>0</v>
      </c>
      <c r="K517" s="221" t="s">
        <v>139</v>
      </c>
      <c r="L517" s="45"/>
      <c r="M517" s="226" t="s">
        <v>1</v>
      </c>
      <c r="N517" s="227" t="s">
        <v>39</v>
      </c>
      <c r="O517" s="92"/>
      <c r="P517" s="228">
        <f>O517*H517</f>
        <v>0</v>
      </c>
      <c r="Q517" s="228">
        <v>0.11241</v>
      </c>
      <c r="R517" s="228">
        <f>Q517*H517</f>
        <v>2.02338</v>
      </c>
      <c r="S517" s="228">
        <v>0</v>
      </c>
      <c r="T517" s="229">
        <f>S517*H517</f>
        <v>0</v>
      </c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R517" s="230" t="s">
        <v>227</v>
      </c>
      <c r="AT517" s="230" t="s">
        <v>135</v>
      </c>
      <c r="AU517" s="230" t="s">
        <v>84</v>
      </c>
      <c r="AY517" s="18" t="s">
        <v>132</v>
      </c>
      <c r="BE517" s="231">
        <f>IF(N517="základní",J517,0)</f>
        <v>0</v>
      </c>
      <c r="BF517" s="231">
        <f>IF(N517="snížená",J517,0)</f>
        <v>0</v>
      </c>
      <c r="BG517" s="231">
        <f>IF(N517="zákl. přenesená",J517,0)</f>
        <v>0</v>
      </c>
      <c r="BH517" s="231">
        <f>IF(N517="sníž. přenesená",J517,0)</f>
        <v>0</v>
      </c>
      <c r="BI517" s="231">
        <f>IF(N517="nulová",J517,0)</f>
        <v>0</v>
      </c>
      <c r="BJ517" s="18" t="s">
        <v>82</v>
      </c>
      <c r="BK517" s="231">
        <f>ROUND(I517*H517,2)</f>
        <v>0</v>
      </c>
      <c r="BL517" s="18" t="s">
        <v>227</v>
      </c>
      <c r="BM517" s="230" t="s">
        <v>1023</v>
      </c>
    </row>
    <row r="518" s="2" customFormat="1">
      <c r="A518" s="39"/>
      <c r="B518" s="40"/>
      <c r="C518" s="41"/>
      <c r="D518" s="232" t="s">
        <v>142</v>
      </c>
      <c r="E518" s="41"/>
      <c r="F518" s="233" t="s">
        <v>1024</v>
      </c>
      <c r="G518" s="41"/>
      <c r="H518" s="41"/>
      <c r="I518" s="234"/>
      <c r="J518" s="41"/>
      <c r="K518" s="41"/>
      <c r="L518" s="45"/>
      <c r="M518" s="235"/>
      <c r="N518" s="236"/>
      <c r="O518" s="92"/>
      <c r="P518" s="92"/>
      <c r="Q518" s="92"/>
      <c r="R518" s="92"/>
      <c r="S518" s="92"/>
      <c r="T518" s="93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T518" s="18" t="s">
        <v>142</v>
      </c>
      <c r="AU518" s="18" t="s">
        <v>84</v>
      </c>
    </row>
    <row r="519" s="2" customFormat="1">
      <c r="A519" s="39"/>
      <c r="B519" s="40"/>
      <c r="C519" s="41"/>
      <c r="D519" s="237" t="s">
        <v>143</v>
      </c>
      <c r="E519" s="41"/>
      <c r="F519" s="238" t="s">
        <v>1025</v>
      </c>
      <c r="G519" s="41"/>
      <c r="H519" s="41"/>
      <c r="I519" s="234"/>
      <c r="J519" s="41"/>
      <c r="K519" s="41"/>
      <c r="L519" s="45"/>
      <c r="M519" s="235"/>
      <c r="N519" s="236"/>
      <c r="O519" s="92"/>
      <c r="P519" s="92"/>
      <c r="Q519" s="92"/>
      <c r="R519" s="92"/>
      <c r="S519" s="92"/>
      <c r="T519" s="93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T519" s="18" t="s">
        <v>143</v>
      </c>
      <c r="AU519" s="18" t="s">
        <v>84</v>
      </c>
    </row>
    <row r="520" s="14" customFormat="1">
      <c r="A520" s="14"/>
      <c r="B520" s="249"/>
      <c r="C520" s="250"/>
      <c r="D520" s="232" t="s">
        <v>145</v>
      </c>
      <c r="E520" s="251" t="s">
        <v>1</v>
      </c>
      <c r="F520" s="252" t="s">
        <v>346</v>
      </c>
      <c r="G520" s="250"/>
      <c r="H520" s="253">
        <v>18</v>
      </c>
      <c r="I520" s="254"/>
      <c r="J520" s="250"/>
      <c r="K520" s="250"/>
      <c r="L520" s="255"/>
      <c r="M520" s="256"/>
      <c r="N520" s="257"/>
      <c r="O520" s="257"/>
      <c r="P520" s="257"/>
      <c r="Q520" s="257"/>
      <c r="R520" s="257"/>
      <c r="S520" s="257"/>
      <c r="T520" s="258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59" t="s">
        <v>145</v>
      </c>
      <c r="AU520" s="259" t="s">
        <v>84</v>
      </c>
      <c r="AV520" s="14" t="s">
        <v>84</v>
      </c>
      <c r="AW520" s="14" t="s">
        <v>31</v>
      </c>
      <c r="AX520" s="14" t="s">
        <v>82</v>
      </c>
      <c r="AY520" s="259" t="s">
        <v>132</v>
      </c>
    </row>
    <row r="521" s="2" customFormat="1" ht="21.75" customHeight="1">
      <c r="A521" s="39"/>
      <c r="B521" s="40"/>
      <c r="C521" s="275" t="s">
        <v>1026</v>
      </c>
      <c r="D521" s="275" t="s">
        <v>374</v>
      </c>
      <c r="E521" s="276" t="s">
        <v>1027</v>
      </c>
      <c r="F521" s="277" t="s">
        <v>1028</v>
      </c>
      <c r="G521" s="278" t="s">
        <v>874</v>
      </c>
      <c r="H521" s="279">
        <v>18</v>
      </c>
      <c r="I521" s="280"/>
      <c r="J521" s="281">
        <f>ROUND(I521*H521,2)</f>
        <v>0</v>
      </c>
      <c r="K521" s="277" t="s">
        <v>139</v>
      </c>
      <c r="L521" s="282"/>
      <c r="M521" s="283" t="s">
        <v>1</v>
      </c>
      <c r="N521" s="284" t="s">
        <v>39</v>
      </c>
      <c r="O521" s="92"/>
      <c r="P521" s="228">
        <f>O521*H521</f>
        <v>0</v>
      </c>
      <c r="Q521" s="228">
        <v>0.0061000000000000004</v>
      </c>
      <c r="R521" s="228">
        <f>Q521*H521</f>
        <v>0.10980000000000001</v>
      </c>
      <c r="S521" s="228">
        <v>0</v>
      </c>
      <c r="T521" s="229">
        <f>S521*H521</f>
        <v>0</v>
      </c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R521" s="230" t="s">
        <v>270</v>
      </c>
      <c r="AT521" s="230" t="s">
        <v>374</v>
      </c>
      <c r="AU521" s="230" t="s">
        <v>84</v>
      </c>
      <c r="AY521" s="18" t="s">
        <v>132</v>
      </c>
      <c r="BE521" s="231">
        <f>IF(N521="základní",J521,0)</f>
        <v>0</v>
      </c>
      <c r="BF521" s="231">
        <f>IF(N521="snížená",J521,0)</f>
        <v>0</v>
      </c>
      <c r="BG521" s="231">
        <f>IF(N521="zákl. přenesená",J521,0)</f>
        <v>0</v>
      </c>
      <c r="BH521" s="231">
        <f>IF(N521="sníž. přenesená",J521,0)</f>
        <v>0</v>
      </c>
      <c r="BI521" s="231">
        <f>IF(N521="nulová",J521,0)</f>
        <v>0</v>
      </c>
      <c r="BJ521" s="18" t="s">
        <v>82</v>
      </c>
      <c r="BK521" s="231">
        <f>ROUND(I521*H521,2)</f>
        <v>0</v>
      </c>
      <c r="BL521" s="18" t="s">
        <v>227</v>
      </c>
      <c r="BM521" s="230" t="s">
        <v>1029</v>
      </c>
    </row>
    <row r="522" s="2" customFormat="1">
      <c r="A522" s="39"/>
      <c r="B522" s="40"/>
      <c r="C522" s="41"/>
      <c r="D522" s="232" t="s">
        <v>142</v>
      </c>
      <c r="E522" s="41"/>
      <c r="F522" s="233" t="s">
        <v>1028</v>
      </c>
      <c r="G522" s="41"/>
      <c r="H522" s="41"/>
      <c r="I522" s="234"/>
      <c r="J522" s="41"/>
      <c r="K522" s="41"/>
      <c r="L522" s="45"/>
      <c r="M522" s="235"/>
      <c r="N522" s="236"/>
      <c r="O522" s="92"/>
      <c r="P522" s="92"/>
      <c r="Q522" s="92"/>
      <c r="R522" s="92"/>
      <c r="S522" s="92"/>
      <c r="T522" s="93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T522" s="18" t="s">
        <v>142</v>
      </c>
      <c r="AU522" s="18" t="s">
        <v>84</v>
      </c>
    </row>
    <row r="523" s="13" customFormat="1">
      <c r="A523" s="13"/>
      <c r="B523" s="239"/>
      <c r="C523" s="240"/>
      <c r="D523" s="232" t="s">
        <v>145</v>
      </c>
      <c r="E523" s="241" t="s">
        <v>1</v>
      </c>
      <c r="F523" s="242" t="s">
        <v>512</v>
      </c>
      <c r="G523" s="240"/>
      <c r="H523" s="241" t="s">
        <v>1</v>
      </c>
      <c r="I523" s="243"/>
      <c r="J523" s="240"/>
      <c r="K523" s="240"/>
      <c r="L523" s="244"/>
      <c r="M523" s="245"/>
      <c r="N523" s="246"/>
      <c r="O523" s="246"/>
      <c r="P523" s="246"/>
      <c r="Q523" s="246"/>
      <c r="R523" s="246"/>
      <c r="S523" s="246"/>
      <c r="T523" s="247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48" t="s">
        <v>145</v>
      </c>
      <c r="AU523" s="248" t="s">
        <v>84</v>
      </c>
      <c r="AV523" s="13" t="s">
        <v>82</v>
      </c>
      <c r="AW523" s="13" t="s">
        <v>31</v>
      </c>
      <c r="AX523" s="13" t="s">
        <v>74</v>
      </c>
      <c r="AY523" s="248" t="s">
        <v>132</v>
      </c>
    </row>
    <row r="524" s="14" customFormat="1">
      <c r="A524" s="14"/>
      <c r="B524" s="249"/>
      <c r="C524" s="250"/>
      <c r="D524" s="232" t="s">
        <v>145</v>
      </c>
      <c r="E524" s="251" t="s">
        <v>1</v>
      </c>
      <c r="F524" s="252" t="s">
        <v>1030</v>
      </c>
      <c r="G524" s="250"/>
      <c r="H524" s="253">
        <v>18</v>
      </c>
      <c r="I524" s="254"/>
      <c r="J524" s="250"/>
      <c r="K524" s="250"/>
      <c r="L524" s="255"/>
      <c r="M524" s="256"/>
      <c r="N524" s="257"/>
      <c r="O524" s="257"/>
      <c r="P524" s="257"/>
      <c r="Q524" s="257"/>
      <c r="R524" s="257"/>
      <c r="S524" s="257"/>
      <c r="T524" s="258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59" t="s">
        <v>145</v>
      </c>
      <c r="AU524" s="259" t="s">
        <v>84</v>
      </c>
      <c r="AV524" s="14" t="s">
        <v>84</v>
      </c>
      <c r="AW524" s="14" t="s">
        <v>31</v>
      </c>
      <c r="AX524" s="14" t="s">
        <v>82</v>
      </c>
      <c r="AY524" s="259" t="s">
        <v>132</v>
      </c>
    </row>
    <row r="525" s="2" customFormat="1" ht="16.5" customHeight="1">
      <c r="A525" s="39"/>
      <c r="B525" s="40"/>
      <c r="C525" s="275" t="s">
        <v>1031</v>
      </c>
      <c r="D525" s="275" t="s">
        <v>374</v>
      </c>
      <c r="E525" s="276" t="s">
        <v>1032</v>
      </c>
      <c r="F525" s="277" t="s">
        <v>1033</v>
      </c>
      <c r="G525" s="278" t="s">
        <v>874</v>
      </c>
      <c r="H525" s="279">
        <v>18</v>
      </c>
      <c r="I525" s="280"/>
      <c r="J525" s="281">
        <f>ROUND(I525*H525,2)</f>
        <v>0</v>
      </c>
      <c r="K525" s="277" t="s">
        <v>139</v>
      </c>
      <c r="L525" s="282"/>
      <c r="M525" s="283" t="s">
        <v>1</v>
      </c>
      <c r="N525" s="284" t="s">
        <v>39</v>
      </c>
      <c r="O525" s="92"/>
      <c r="P525" s="228">
        <f>O525*H525</f>
        <v>0</v>
      </c>
      <c r="Q525" s="228">
        <v>0.0030000000000000001</v>
      </c>
      <c r="R525" s="228">
        <f>Q525*H525</f>
        <v>0.053999999999999999</v>
      </c>
      <c r="S525" s="228">
        <v>0</v>
      </c>
      <c r="T525" s="229">
        <f>S525*H525</f>
        <v>0</v>
      </c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R525" s="230" t="s">
        <v>270</v>
      </c>
      <c r="AT525" s="230" t="s">
        <v>374</v>
      </c>
      <c r="AU525" s="230" t="s">
        <v>84</v>
      </c>
      <c r="AY525" s="18" t="s">
        <v>132</v>
      </c>
      <c r="BE525" s="231">
        <f>IF(N525="základní",J525,0)</f>
        <v>0</v>
      </c>
      <c r="BF525" s="231">
        <f>IF(N525="snížená",J525,0)</f>
        <v>0</v>
      </c>
      <c r="BG525" s="231">
        <f>IF(N525="zákl. přenesená",J525,0)</f>
        <v>0</v>
      </c>
      <c r="BH525" s="231">
        <f>IF(N525="sníž. přenesená",J525,0)</f>
        <v>0</v>
      </c>
      <c r="BI525" s="231">
        <f>IF(N525="nulová",J525,0)</f>
        <v>0</v>
      </c>
      <c r="BJ525" s="18" t="s">
        <v>82</v>
      </c>
      <c r="BK525" s="231">
        <f>ROUND(I525*H525,2)</f>
        <v>0</v>
      </c>
      <c r="BL525" s="18" t="s">
        <v>227</v>
      </c>
      <c r="BM525" s="230" t="s">
        <v>1034</v>
      </c>
    </row>
    <row r="526" s="2" customFormat="1">
      <c r="A526" s="39"/>
      <c r="B526" s="40"/>
      <c r="C526" s="41"/>
      <c r="D526" s="232" t="s">
        <v>142</v>
      </c>
      <c r="E526" s="41"/>
      <c r="F526" s="233" t="s">
        <v>1033</v>
      </c>
      <c r="G526" s="41"/>
      <c r="H526" s="41"/>
      <c r="I526" s="234"/>
      <c r="J526" s="41"/>
      <c r="K526" s="41"/>
      <c r="L526" s="45"/>
      <c r="M526" s="235"/>
      <c r="N526" s="236"/>
      <c r="O526" s="92"/>
      <c r="P526" s="92"/>
      <c r="Q526" s="92"/>
      <c r="R526" s="92"/>
      <c r="S526" s="92"/>
      <c r="T526" s="93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T526" s="18" t="s">
        <v>142</v>
      </c>
      <c r="AU526" s="18" t="s">
        <v>84</v>
      </c>
    </row>
    <row r="527" s="2" customFormat="1" ht="16.5" customHeight="1">
      <c r="A527" s="39"/>
      <c r="B527" s="40"/>
      <c r="C527" s="275" t="s">
        <v>1035</v>
      </c>
      <c r="D527" s="275" t="s">
        <v>374</v>
      </c>
      <c r="E527" s="276" t="s">
        <v>1036</v>
      </c>
      <c r="F527" s="277" t="s">
        <v>1037</v>
      </c>
      <c r="G527" s="278" t="s">
        <v>874</v>
      </c>
      <c r="H527" s="279">
        <v>18</v>
      </c>
      <c r="I527" s="280"/>
      <c r="J527" s="281">
        <f>ROUND(I527*H527,2)</f>
        <v>0</v>
      </c>
      <c r="K527" s="277" t="s">
        <v>139</v>
      </c>
      <c r="L527" s="282"/>
      <c r="M527" s="283" t="s">
        <v>1</v>
      </c>
      <c r="N527" s="284" t="s">
        <v>39</v>
      </c>
      <c r="O527" s="92"/>
      <c r="P527" s="228">
        <f>O527*H527</f>
        <v>0</v>
      </c>
      <c r="Q527" s="228">
        <v>0.00010000000000000001</v>
      </c>
      <c r="R527" s="228">
        <f>Q527*H527</f>
        <v>0.0018000000000000002</v>
      </c>
      <c r="S527" s="228">
        <v>0</v>
      </c>
      <c r="T527" s="229">
        <f>S527*H527</f>
        <v>0</v>
      </c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R527" s="230" t="s">
        <v>270</v>
      </c>
      <c r="AT527" s="230" t="s">
        <v>374</v>
      </c>
      <c r="AU527" s="230" t="s">
        <v>84</v>
      </c>
      <c r="AY527" s="18" t="s">
        <v>132</v>
      </c>
      <c r="BE527" s="231">
        <f>IF(N527="základní",J527,0)</f>
        <v>0</v>
      </c>
      <c r="BF527" s="231">
        <f>IF(N527="snížená",J527,0)</f>
        <v>0</v>
      </c>
      <c r="BG527" s="231">
        <f>IF(N527="zákl. přenesená",J527,0)</f>
        <v>0</v>
      </c>
      <c r="BH527" s="231">
        <f>IF(N527="sníž. přenesená",J527,0)</f>
        <v>0</v>
      </c>
      <c r="BI527" s="231">
        <f>IF(N527="nulová",J527,0)</f>
        <v>0</v>
      </c>
      <c r="BJ527" s="18" t="s">
        <v>82</v>
      </c>
      <c r="BK527" s="231">
        <f>ROUND(I527*H527,2)</f>
        <v>0</v>
      </c>
      <c r="BL527" s="18" t="s">
        <v>227</v>
      </c>
      <c r="BM527" s="230" t="s">
        <v>1038</v>
      </c>
    </row>
    <row r="528" s="2" customFormat="1">
      <c r="A528" s="39"/>
      <c r="B528" s="40"/>
      <c r="C528" s="41"/>
      <c r="D528" s="232" t="s">
        <v>142</v>
      </c>
      <c r="E528" s="41"/>
      <c r="F528" s="233" t="s">
        <v>1037</v>
      </c>
      <c r="G528" s="41"/>
      <c r="H528" s="41"/>
      <c r="I528" s="234"/>
      <c r="J528" s="41"/>
      <c r="K528" s="41"/>
      <c r="L528" s="45"/>
      <c r="M528" s="235"/>
      <c r="N528" s="236"/>
      <c r="O528" s="92"/>
      <c r="P528" s="92"/>
      <c r="Q528" s="92"/>
      <c r="R528" s="92"/>
      <c r="S528" s="92"/>
      <c r="T528" s="93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T528" s="18" t="s">
        <v>142</v>
      </c>
      <c r="AU528" s="18" t="s">
        <v>84</v>
      </c>
    </row>
    <row r="529" s="2" customFormat="1" ht="24.15" customHeight="1">
      <c r="A529" s="39"/>
      <c r="B529" s="40"/>
      <c r="C529" s="219" t="s">
        <v>1039</v>
      </c>
      <c r="D529" s="219" t="s">
        <v>135</v>
      </c>
      <c r="E529" s="220" t="s">
        <v>507</v>
      </c>
      <c r="F529" s="221" t="s">
        <v>508</v>
      </c>
      <c r="G529" s="222" t="s">
        <v>160</v>
      </c>
      <c r="H529" s="223">
        <v>8</v>
      </c>
      <c r="I529" s="224"/>
      <c r="J529" s="225">
        <f>ROUND(I529*H529,2)</f>
        <v>0</v>
      </c>
      <c r="K529" s="221" t="s">
        <v>139</v>
      </c>
      <c r="L529" s="45"/>
      <c r="M529" s="226" t="s">
        <v>1</v>
      </c>
      <c r="N529" s="227" t="s">
        <v>39</v>
      </c>
      <c r="O529" s="92"/>
      <c r="P529" s="228">
        <f>O529*H529</f>
        <v>0</v>
      </c>
      <c r="Q529" s="228">
        <v>0.0011999999999999999</v>
      </c>
      <c r="R529" s="228">
        <f>Q529*H529</f>
        <v>0.0095999999999999992</v>
      </c>
      <c r="S529" s="228">
        <v>0</v>
      </c>
      <c r="T529" s="229">
        <f>S529*H529</f>
        <v>0</v>
      </c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R529" s="230" t="s">
        <v>227</v>
      </c>
      <c r="AT529" s="230" t="s">
        <v>135</v>
      </c>
      <c r="AU529" s="230" t="s">
        <v>84</v>
      </c>
      <c r="AY529" s="18" t="s">
        <v>132</v>
      </c>
      <c r="BE529" s="231">
        <f>IF(N529="základní",J529,0)</f>
        <v>0</v>
      </c>
      <c r="BF529" s="231">
        <f>IF(N529="snížená",J529,0)</f>
        <v>0</v>
      </c>
      <c r="BG529" s="231">
        <f>IF(N529="zákl. přenesená",J529,0)</f>
        <v>0</v>
      </c>
      <c r="BH529" s="231">
        <f>IF(N529="sníž. přenesená",J529,0)</f>
        <v>0</v>
      </c>
      <c r="BI529" s="231">
        <f>IF(N529="nulová",J529,0)</f>
        <v>0</v>
      </c>
      <c r="BJ529" s="18" t="s">
        <v>82</v>
      </c>
      <c r="BK529" s="231">
        <f>ROUND(I529*H529,2)</f>
        <v>0</v>
      </c>
      <c r="BL529" s="18" t="s">
        <v>227</v>
      </c>
      <c r="BM529" s="230" t="s">
        <v>1040</v>
      </c>
    </row>
    <row r="530" s="2" customFormat="1">
      <c r="A530" s="39"/>
      <c r="B530" s="40"/>
      <c r="C530" s="41"/>
      <c r="D530" s="232" t="s">
        <v>142</v>
      </c>
      <c r="E530" s="41"/>
      <c r="F530" s="233" t="s">
        <v>510</v>
      </c>
      <c r="G530" s="41"/>
      <c r="H530" s="41"/>
      <c r="I530" s="234"/>
      <c r="J530" s="41"/>
      <c r="K530" s="41"/>
      <c r="L530" s="45"/>
      <c r="M530" s="235"/>
      <c r="N530" s="236"/>
      <c r="O530" s="92"/>
      <c r="P530" s="92"/>
      <c r="Q530" s="92"/>
      <c r="R530" s="92"/>
      <c r="S530" s="92"/>
      <c r="T530" s="93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T530" s="18" t="s">
        <v>142</v>
      </c>
      <c r="AU530" s="18" t="s">
        <v>84</v>
      </c>
    </row>
    <row r="531" s="2" customFormat="1">
      <c r="A531" s="39"/>
      <c r="B531" s="40"/>
      <c r="C531" s="41"/>
      <c r="D531" s="237" t="s">
        <v>143</v>
      </c>
      <c r="E531" s="41"/>
      <c r="F531" s="238" t="s">
        <v>511</v>
      </c>
      <c r="G531" s="41"/>
      <c r="H531" s="41"/>
      <c r="I531" s="234"/>
      <c r="J531" s="41"/>
      <c r="K531" s="41"/>
      <c r="L531" s="45"/>
      <c r="M531" s="235"/>
      <c r="N531" s="236"/>
      <c r="O531" s="92"/>
      <c r="P531" s="92"/>
      <c r="Q531" s="92"/>
      <c r="R531" s="92"/>
      <c r="S531" s="92"/>
      <c r="T531" s="93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T531" s="18" t="s">
        <v>143</v>
      </c>
      <c r="AU531" s="18" t="s">
        <v>84</v>
      </c>
    </row>
    <row r="532" s="13" customFormat="1">
      <c r="A532" s="13"/>
      <c r="B532" s="239"/>
      <c r="C532" s="240"/>
      <c r="D532" s="232" t="s">
        <v>145</v>
      </c>
      <c r="E532" s="241" t="s">
        <v>1</v>
      </c>
      <c r="F532" s="242" t="s">
        <v>512</v>
      </c>
      <c r="G532" s="240"/>
      <c r="H532" s="241" t="s">
        <v>1</v>
      </c>
      <c r="I532" s="243"/>
      <c r="J532" s="240"/>
      <c r="K532" s="240"/>
      <c r="L532" s="244"/>
      <c r="M532" s="245"/>
      <c r="N532" s="246"/>
      <c r="O532" s="246"/>
      <c r="P532" s="246"/>
      <c r="Q532" s="246"/>
      <c r="R532" s="246"/>
      <c r="S532" s="246"/>
      <c r="T532" s="247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T532" s="248" t="s">
        <v>145</v>
      </c>
      <c r="AU532" s="248" t="s">
        <v>84</v>
      </c>
      <c r="AV532" s="13" t="s">
        <v>82</v>
      </c>
      <c r="AW532" s="13" t="s">
        <v>31</v>
      </c>
      <c r="AX532" s="13" t="s">
        <v>74</v>
      </c>
      <c r="AY532" s="248" t="s">
        <v>132</v>
      </c>
    </row>
    <row r="533" s="14" customFormat="1">
      <c r="A533" s="14"/>
      <c r="B533" s="249"/>
      <c r="C533" s="250"/>
      <c r="D533" s="232" t="s">
        <v>145</v>
      </c>
      <c r="E533" s="251" t="s">
        <v>1</v>
      </c>
      <c r="F533" s="252" t="s">
        <v>1041</v>
      </c>
      <c r="G533" s="250"/>
      <c r="H533" s="253">
        <v>8</v>
      </c>
      <c r="I533" s="254"/>
      <c r="J533" s="250"/>
      <c r="K533" s="250"/>
      <c r="L533" s="255"/>
      <c r="M533" s="256"/>
      <c r="N533" s="257"/>
      <c r="O533" s="257"/>
      <c r="P533" s="257"/>
      <c r="Q533" s="257"/>
      <c r="R533" s="257"/>
      <c r="S533" s="257"/>
      <c r="T533" s="258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T533" s="259" t="s">
        <v>145</v>
      </c>
      <c r="AU533" s="259" t="s">
        <v>84</v>
      </c>
      <c r="AV533" s="14" t="s">
        <v>84</v>
      </c>
      <c r="AW533" s="14" t="s">
        <v>31</v>
      </c>
      <c r="AX533" s="14" t="s">
        <v>82</v>
      </c>
      <c r="AY533" s="259" t="s">
        <v>132</v>
      </c>
    </row>
    <row r="534" s="2" customFormat="1" ht="16.5" customHeight="1">
      <c r="A534" s="39"/>
      <c r="B534" s="40"/>
      <c r="C534" s="219" t="s">
        <v>1042</v>
      </c>
      <c r="D534" s="219" t="s">
        <v>135</v>
      </c>
      <c r="E534" s="220" t="s">
        <v>515</v>
      </c>
      <c r="F534" s="221" t="s">
        <v>516</v>
      </c>
      <c r="G534" s="222" t="s">
        <v>160</v>
      </c>
      <c r="H534" s="223">
        <v>8</v>
      </c>
      <c r="I534" s="224"/>
      <c r="J534" s="225">
        <f>ROUND(I534*H534,2)</f>
        <v>0</v>
      </c>
      <c r="K534" s="221" t="s">
        <v>139</v>
      </c>
      <c r="L534" s="45"/>
      <c r="M534" s="226" t="s">
        <v>1</v>
      </c>
      <c r="N534" s="227" t="s">
        <v>39</v>
      </c>
      <c r="O534" s="92"/>
      <c r="P534" s="228">
        <f>O534*H534</f>
        <v>0</v>
      </c>
      <c r="Q534" s="228">
        <v>1.0000000000000001E-05</v>
      </c>
      <c r="R534" s="228">
        <f>Q534*H534</f>
        <v>8.0000000000000007E-05</v>
      </c>
      <c r="S534" s="228">
        <v>0</v>
      </c>
      <c r="T534" s="229">
        <f>S534*H534</f>
        <v>0</v>
      </c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R534" s="230" t="s">
        <v>227</v>
      </c>
      <c r="AT534" s="230" t="s">
        <v>135</v>
      </c>
      <c r="AU534" s="230" t="s">
        <v>84</v>
      </c>
      <c r="AY534" s="18" t="s">
        <v>132</v>
      </c>
      <c r="BE534" s="231">
        <f>IF(N534="základní",J534,0)</f>
        <v>0</v>
      </c>
      <c r="BF534" s="231">
        <f>IF(N534="snížená",J534,0)</f>
        <v>0</v>
      </c>
      <c r="BG534" s="231">
        <f>IF(N534="zákl. přenesená",J534,0)</f>
        <v>0</v>
      </c>
      <c r="BH534" s="231">
        <f>IF(N534="sníž. přenesená",J534,0)</f>
        <v>0</v>
      </c>
      <c r="BI534" s="231">
        <f>IF(N534="nulová",J534,0)</f>
        <v>0</v>
      </c>
      <c r="BJ534" s="18" t="s">
        <v>82</v>
      </c>
      <c r="BK534" s="231">
        <f>ROUND(I534*H534,2)</f>
        <v>0</v>
      </c>
      <c r="BL534" s="18" t="s">
        <v>227</v>
      </c>
      <c r="BM534" s="230" t="s">
        <v>1043</v>
      </c>
    </row>
    <row r="535" s="2" customFormat="1">
      <c r="A535" s="39"/>
      <c r="B535" s="40"/>
      <c r="C535" s="41"/>
      <c r="D535" s="232" t="s">
        <v>142</v>
      </c>
      <c r="E535" s="41"/>
      <c r="F535" s="233" t="s">
        <v>518</v>
      </c>
      <c r="G535" s="41"/>
      <c r="H535" s="41"/>
      <c r="I535" s="234"/>
      <c r="J535" s="41"/>
      <c r="K535" s="41"/>
      <c r="L535" s="45"/>
      <c r="M535" s="235"/>
      <c r="N535" s="236"/>
      <c r="O535" s="92"/>
      <c r="P535" s="92"/>
      <c r="Q535" s="92"/>
      <c r="R535" s="92"/>
      <c r="S535" s="92"/>
      <c r="T535" s="93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T535" s="18" t="s">
        <v>142</v>
      </c>
      <c r="AU535" s="18" t="s">
        <v>84</v>
      </c>
    </row>
    <row r="536" s="2" customFormat="1">
      <c r="A536" s="39"/>
      <c r="B536" s="40"/>
      <c r="C536" s="41"/>
      <c r="D536" s="237" t="s">
        <v>143</v>
      </c>
      <c r="E536" s="41"/>
      <c r="F536" s="238" t="s">
        <v>519</v>
      </c>
      <c r="G536" s="41"/>
      <c r="H536" s="41"/>
      <c r="I536" s="234"/>
      <c r="J536" s="41"/>
      <c r="K536" s="41"/>
      <c r="L536" s="45"/>
      <c r="M536" s="235"/>
      <c r="N536" s="236"/>
      <c r="O536" s="92"/>
      <c r="P536" s="92"/>
      <c r="Q536" s="92"/>
      <c r="R536" s="92"/>
      <c r="S536" s="92"/>
      <c r="T536" s="93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T536" s="18" t="s">
        <v>143</v>
      </c>
      <c r="AU536" s="18" t="s">
        <v>84</v>
      </c>
    </row>
    <row r="537" s="13" customFormat="1">
      <c r="A537" s="13"/>
      <c r="B537" s="239"/>
      <c r="C537" s="240"/>
      <c r="D537" s="232" t="s">
        <v>145</v>
      </c>
      <c r="E537" s="241" t="s">
        <v>1</v>
      </c>
      <c r="F537" s="242" t="s">
        <v>512</v>
      </c>
      <c r="G537" s="240"/>
      <c r="H537" s="241" t="s">
        <v>1</v>
      </c>
      <c r="I537" s="243"/>
      <c r="J537" s="240"/>
      <c r="K537" s="240"/>
      <c r="L537" s="244"/>
      <c r="M537" s="245"/>
      <c r="N537" s="246"/>
      <c r="O537" s="246"/>
      <c r="P537" s="246"/>
      <c r="Q537" s="246"/>
      <c r="R537" s="246"/>
      <c r="S537" s="246"/>
      <c r="T537" s="247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48" t="s">
        <v>145</v>
      </c>
      <c r="AU537" s="248" t="s">
        <v>84</v>
      </c>
      <c r="AV537" s="13" t="s">
        <v>82</v>
      </c>
      <c r="AW537" s="13" t="s">
        <v>31</v>
      </c>
      <c r="AX537" s="13" t="s">
        <v>74</v>
      </c>
      <c r="AY537" s="248" t="s">
        <v>132</v>
      </c>
    </row>
    <row r="538" s="14" customFormat="1">
      <c r="A538" s="14"/>
      <c r="B538" s="249"/>
      <c r="C538" s="250"/>
      <c r="D538" s="232" t="s">
        <v>145</v>
      </c>
      <c r="E538" s="251" t="s">
        <v>1</v>
      </c>
      <c r="F538" s="252" t="s">
        <v>1041</v>
      </c>
      <c r="G538" s="250"/>
      <c r="H538" s="253">
        <v>8</v>
      </c>
      <c r="I538" s="254"/>
      <c r="J538" s="250"/>
      <c r="K538" s="250"/>
      <c r="L538" s="255"/>
      <c r="M538" s="256"/>
      <c r="N538" s="257"/>
      <c r="O538" s="257"/>
      <c r="P538" s="257"/>
      <c r="Q538" s="257"/>
      <c r="R538" s="257"/>
      <c r="S538" s="257"/>
      <c r="T538" s="258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59" t="s">
        <v>145</v>
      </c>
      <c r="AU538" s="259" t="s">
        <v>84</v>
      </c>
      <c r="AV538" s="14" t="s">
        <v>84</v>
      </c>
      <c r="AW538" s="14" t="s">
        <v>31</v>
      </c>
      <c r="AX538" s="14" t="s">
        <v>82</v>
      </c>
      <c r="AY538" s="259" t="s">
        <v>132</v>
      </c>
    </row>
    <row r="539" s="2" customFormat="1" ht="33" customHeight="1">
      <c r="A539" s="39"/>
      <c r="B539" s="40"/>
      <c r="C539" s="219" t="s">
        <v>1044</v>
      </c>
      <c r="D539" s="219" t="s">
        <v>135</v>
      </c>
      <c r="E539" s="220" t="s">
        <v>521</v>
      </c>
      <c r="F539" s="221" t="s">
        <v>522</v>
      </c>
      <c r="G539" s="222" t="s">
        <v>171</v>
      </c>
      <c r="H539" s="223">
        <v>357.30000000000001</v>
      </c>
      <c r="I539" s="224"/>
      <c r="J539" s="225">
        <f>ROUND(I539*H539,2)</f>
        <v>0</v>
      </c>
      <c r="K539" s="221" t="s">
        <v>139</v>
      </c>
      <c r="L539" s="45"/>
      <c r="M539" s="226" t="s">
        <v>1</v>
      </c>
      <c r="N539" s="227" t="s">
        <v>39</v>
      </c>
      <c r="O539" s="92"/>
      <c r="P539" s="228">
        <f>O539*H539</f>
        <v>0</v>
      </c>
      <c r="Q539" s="228">
        <v>0.15540000000000001</v>
      </c>
      <c r="R539" s="228">
        <f>Q539*H539</f>
        <v>55.524420000000006</v>
      </c>
      <c r="S539" s="228">
        <v>0</v>
      </c>
      <c r="T539" s="229">
        <f>S539*H539</f>
        <v>0</v>
      </c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R539" s="230" t="s">
        <v>227</v>
      </c>
      <c r="AT539" s="230" t="s">
        <v>135</v>
      </c>
      <c r="AU539" s="230" t="s">
        <v>84</v>
      </c>
      <c r="AY539" s="18" t="s">
        <v>132</v>
      </c>
      <c r="BE539" s="231">
        <f>IF(N539="základní",J539,0)</f>
        <v>0</v>
      </c>
      <c r="BF539" s="231">
        <f>IF(N539="snížená",J539,0)</f>
        <v>0</v>
      </c>
      <c r="BG539" s="231">
        <f>IF(N539="zákl. přenesená",J539,0)</f>
        <v>0</v>
      </c>
      <c r="BH539" s="231">
        <f>IF(N539="sníž. přenesená",J539,0)</f>
        <v>0</v>
      </c>
      <c r="BI539" s="231">
        <f>IF(N539="nulová",J539,0)</f>
        <v>0</v>
      </c>
      <c r="BJ539" s="18" t="s">
        <v>82</v>
      </c>
      <c r="BK539" s="231">
        <f>ROUND(I539*H539,2)</f>
        <v>0</v>
      </c>
      <c r="BL539" s="18" t="s">
        <v>227</v>
      </c>
      <c r="BM539" s="230" t="s">
        <v>1045</v>
      </c>
    </row>
    <row r="540" s="2" customFormat="1">
      <c r="A540" s="39"/>
      <c r="B540" s="40"/>
      <c r="C540" s="41"/>
      <c r="D540" s="232" t="s">
        <v>142</v>
      </c>
      <c r="E540" s="41"/>
      <c r="F540" s="233" t="s">
        <v>524</v>
      </c>
      <c r="G540" s="41"/>
      <c r="H540" s="41"/>
      <c r="I540" s="234"/>
      <c r="J540" s="41"/>
      <c r="K540" s="41"/>
      <c r="L540" s="45"/>
      <c r="M540" s="235"/>
      <c r="N540" s="236"/>
      <c r="O540" s="92"/>
      <c r="P540" s="92"/>
      <c r="Q540" s="92"/>
      <c r="R540" s="92"/>
      <c r="S540" s="92"/>
      <c r="T540" s="93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T540" s="18" t="s">
        <v>142</v>
      </c>
      <c r="AU540" s="18" t="s">
        <v>84</v>
      </c>
    </row>
    <row r="541" s="2" customFormat="1">
      <c r="A541" s="39"/>
      <c r="B541" s="40"/>
      <c r="C541" s="41"/>
      <c r="D541" s="237" t="s">
        <v>143</v>
      </c>
      <c r="E541" s="41"/>
      <c r="F541" s="238" t="s">
        <v>525</v>
      </c>
      <c r="G541" s="41"/>
      <c r="H541" s="41"/>
      <c r="I541" s="234"/>
      <c r="J541" s="41"/>
      <c r="K541" s="41"/>
      <c r="L541" s="45"/>
      <c r="M541" s="235"/>
      <c r="N541" s="236"/>
      <c r="O541" s="92"/>
      <c r="P541" s="92"/>
      <c r="Q541" s="92"/>
      <c r="R541" s="92"/>
      <c r="S541" s="92"/>
      <c r="T541" s="93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T541" s="18" t="s">
        <v>143</v>
      </c>
      <c r="AU541" s="18" t="s">
        <v>84</v>
      </c>
    </row>
    <row r="542" s="14" customFormat="1">
      <c r="A542" s="14"/>
      <c r="B542" s="249"/>
      <c r="C542" s="250"/>
      <c r="D542" s="232" t="s">
        <v>145</v>
      </c>
      <c r="E542" s="251" t="s">
        <v>1</v>
      </c>
      <c r="F542" s="252" t="s">
        <v>526</v>
      </c>
      <c r="G542" s="250"/>
      <c r="H542" s="253">
        <v>357.30000000000001</v>
      </c>
      <c r="I542" s="254"/>
      <c r="J542" s="250"/>
      <c r="K542" s="250"/>
      <c r="L542" s="255"/>
      <c r="M542" s="256"/>
      <c r="N542" s="257"/>
      <c r="O542" s="257"/>
      <c r="P542" s="257"/>
      <c r="Q542" s="257"/>
      <c r="R542" s="257"/>
      <c r="S542" s="257"/>
      <c r="T542" s="258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T542" s="259" t="s">
        <v>145</v>
      </c>
      <c r="AU542" s="259" t="s">
        <v>84</v>
      </c>
      <c r="AV542" s="14" t="s">
        <v>84</v>
      </c>
      <c r="AW542" s="14" t="s">
        <v>31</v>
      </c>
      <c r="AX542" s="14" t="s">
        <v>82</v>
      </c>
      <c r="AY542" s="259" t="s">
        <v>132</v>
      </c>
    </row>
    <row r="543" s="2" customFormat="1" ht="16.5" customHeight="1">
      <c r="A543" s="39"/>
      <c r="B543" s="40"/>
      <c r="C543" s="275" t="s">
        <v>1046</v>
      </c>
      <c r="D543" s="275" t="s">
        <v>374</v>
      </c>
      <c r="E543" s="276" t="s">
        <v>528</v>
      </c>
      <c r="F543" s="277" t="s">
        <v>529</v>
      </c>
      <c r="G543" s="278" t="s">
        <v>171</v>
      </c>
      <c r="H543" s="279">
        <v>203.49000000000001</v>
      </c>
      <c r="I543" s="280"/>
      <c r="J543" s="281">
        <f>ROUND(I543*H543,2)</f>
        <v>0</v>
      </c>
      <c r="K543" s="277" t="s">
        <v>139</v>
      </c>
      <c r="L543" s="282"/>
      <c r="M543" s="283" t="s">
        <v>1</v>
      </c>
      <c r="N543" s="284" t="s">
        <v>39</v>
      </c>
      <c r="O543" s="92"/>
      <c r="P543" s="228">
        <f>O543*H543</f>
        <v>0</v>
      </c>
      <c r="Q543" s="228">
        <v>0.080000000000000002</v>
      </c>
      <c r="R543" s="228">
        <f>Q543*H543</f>
        <v>16.279199999999999</v>
      </c>
      <c r="S543" s="228">
        <v>0</v>
      </c>
      <c r="T543" s="229">
        <f>S543*H543</f>
        <v>0</v>
      </c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R543" s="230" t="s">
        <v>270</v>
      </c>
      <c r="AT543" s="230" t="s">
        <v>374</v>
      </c>
      <c r="AU543" s="230" t="s">
        <v>84</v>
      </c>
      <c r="AY543" s="18" t="s">
        <v>132</v>
      </c>
      <c r="BE543" s="231">
        <f>IF(N543="základní",J543,0)</f>
        <v>0</v>
      </c>
      <c r="BF543" s="231">
        <f>IF(N543="snížená",J543,0)</f>
        <v>0</v>
      </c>
      <c r="BG543" s="231">
        <f>IF(N543="zákl. přenesená",J543,0)</f>
        <v>0</v>
      </c>
      <c r="BH543" s="231">
        <f>IF(N543="sníž. přenesená",J543,0)</f>
        <v>0</v>
      </c>
      <c r="BI543" s="231">
        <f>IF(N543="nulová",J543,0)</f>
        <v>0</v>
      </c>
      <c r="BJ543" s="18" t="s">
        <v>82</v>
      </c>
      <c r="BK543" s="231">
        <f>ROUND(I543*H543,2)</f>
        <v>0</v>
      </c>
      <c r="BL543" s="18" t="s">
        <v>227</v>
      </c>
      <c r="BM543" s="230" t="s">
        <v>1047</v>
      </c>
    </row>
    <row r="544" s="2" customFormat="1">
      <c r="A544" s="39"/>
      <c r="B544" s="40"/>
      <c r="C544" s="41"/>
      <c r="D544" s="232" t="s">
        <v>142</v>
      </c>
      <c r="E544" s="41"/>
      <c r="F544" s="233" t="s">
        <v>529</v>
      </c>
      <c r="G544" s="41"/>
      <c r="H544" s="41"/>
      <c r="I544" s="234"/>
      <c r="J544" s="41"/>
      <c r="K544" s="41"/>
      <c r="L544" s="45"/>
      <c r="M544" s="235"/>
      <c r="N544" s="236"/>
      <c r="O544" s="92"/>
      <c r="P544" s="92"/>
      <c r="Q544" s="92"/>
      <c r="R544" s="92"/>
      <c r="S544" s="92"/>
      <c r="T544" s="93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T544" s="18" t="s">
        <v>142</v>
      </c>
      <c r="AU544" s="18" t="s">
        <v>84</v>
      </c>
    </row>
    <row r="545" s="13" customFormat="1">
      <c r="A545" s="13"/>
      <c r="B545" s="239"/>
      <c r="C545" s="240"/>
      <c r="D545" s="232" t="s">
        <v>145</v>
      </c>
      <c r="E545" s="241" t="s">
        <v>1</v>
      </c>
      <c r="F545" s="242" t="s">
        <v>231</v>
      </c>
      <c r="G545" s="240"/>
      <c r="H545" s="241" t="s">
        <v>1</v>
      </c>
      <c r="I545" s="243"/>
      <c r="J545" s="240"/>
      <c r="K545" s="240"/>
      <c r="L545" s="244"/>
      <c r="M545" s="245"/>
      <c r="N545" s="246"/>
      <c r="O545" s="246"/>
      <c r="P545" s="246"/>
      <c r="Q545" s="246"/>
      <c r="R545" s="246"/>
      <c r="S545" s="246"/>
      <c r="T545" s="247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48" t="s">
        <v>145</v>
      </c>
      <c r="AU545" s="248" t="s">
        <v>84</v>
      </c>
      <c r="AV545" s="13" t="s">
        <v>82</v>
      </c>
      <c r="AW545" s="13" t="s">
        <v>31</v>
      </c>
      <c r="AX545" s="13" t="s">
        <v>74</v>
      </c>
      <c r="AY545" s="248" t="s">
        <v>132</v>
      </c>
    </row>
    <row r="546" s="14" customFormat="1">
      <c r="A546" s="14"/>
      <c r="B546" s="249"/>
      <c r="C546" s="250"/>
      <c r="D546" s="232" t="s">
        <v>145</v>
      </c>
      <c r="E546" s="251" t="s">
        <v>197</v>
      </c>
      <c r="F546" s="252" t="s">
        <v>726</v>
      </c>
      <c r="G546" s="250"/>
      <c r="H546" s="253">
        <v>193.80000000000001</v>
      </c>
      <c r="I546" s="254"/>
      <c r="J546" s="250"/>
      <c r="K546" s="250"/>
      <c r="L546" s="255"/>
      <c r="M546" s="256"/>
      <c r="N546" s="257"/>
      <c r="O546" s="257"/>
      <c r="P546" s="257"/>
      <c r="Q546" s="257"/>
      <c r="R546" s="257"/>
      <c r="S546" s="257"/>
      <c r="T546" s="258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59" t="s">
        <v>145</v>
      </c>
      <c r="AU546" s="259" t="s">
        <v>84</v>
      </c>
      <c r="AV546" s="14" t="s">
        <v>84</v>
      </c>
      <c r="AW546" s="14" t="s">
        <v>31</v>
      </c>
      <c r="AX546" s="14" t="s">
        <v>82</v>
      </c>
      <c r="AY546" s="259" t="s">
        <v>132</v>
      </c>
    </row>
    <row r="547" s="14" customFormat="1">
      <c r="A547" s="14"/>
      <c r="B547" s="249"/>
      <c r="C547" s="250"/>
      <c r="D547" s="232" t="s">
        <v>145</v>
      </c>
      <c r="E547" s="250"/>
      <c r="F547" s="252" t="s">
        <v>1048</v>
      </c>
      <c r="G547" s="250"/>
      <c r="H547" s="253">
        <v>203.49000000000001</v>
      </c>
      <c r="I547" s="254"/>
      <c r="J547" s="250"/>
      <c r="K547" s="250"/>
      <c r="L547" s="255"/>
      <c r="M547" s="256"/>
      <c r="N547" s="257"/>
      <c r="O547" s="257"/>
      <c r="P547" s="257"/>
      <c r="Q547" s="257"/>
      <c r="R547" s="257"/>
      <c r="S547" s="257"/>
      <c r="T547" s="258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59" t="s">
        <v>145</v>
      </c>
      <c r="AU547" s="259" t="s">
        <v>84</v>
      </c>
      <c r="AV547" s="14" t="s">
        <v>84</v>
      </c>
      <c r="AW547" s="14" t="s">
        <v>4</v>
      </c>
      <c r="AX547" s="14" t="s">
        <v>82</v>
      </c>
      <c r="AY547" s="259" t="s">
        <v>132</v>
      </c>
    </row>
    <row r="548" s="2" customFormat="1" ht="24.15" customHeight="1">
      <c r="A548" s="39"/>
      <c r="B548" s="40"/>
      <c r="C548" s="275" t="s">
        <v>1049</v>
      </c>
      <c r="D548" s="275" t="s">
        <v>374</v>
      </c>
      <c r="E548" s="276" t="s">
        <v>533</v>
      </c>
      <c r="F548" s="277" t="s">
        <v>534</v>
      </c>
      <c r="G548" s="278" t="s">
        <v>171</v>
      </c>
      <c r="H548" s="279">
        <v>161.17500000000001</v>
      </c>
      <c r="I548" s="280"/>
      <c r="J548" s="281">
        <f>ROUND(I548*H548,2)</f>
        <v>0</v>
      </c>
      <c r="K548" s="277" t="s">
        <v>139</v>
      </c>
      <c r="L548" s="282"/>
      <c r="M548" s="283" t="s">
        <v>1</v>
      </c>
      <c r="N548" s="284" t="s">
        <v>39</v>
      </c>
      <c r="O548" s="92"/>
      <c r="P548" s="228">
        <f>O548*H548</f>
        <v>0</v>
      </c>
      <c r="Q548" s="228">
        <v>0.048300000000000003</v>
      </c>
      <c r="R548" s="228">
        <f>Q548*H548</f>
        <v>7.7847525000000006</v>
      </c>
      <c r="S548" s="228">
        <v>0</v>
      </c>
      <c r="T548" s="229">
        <f>S548*H548</f>
        <v>0</v>
      </c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R548" s="230" t="s">
        <v>270</v>
      </c>
      <c r="AT548" s="230" t="s">
        <v>374</v>
      </c>
      <c r="AU548" s="230" t="s">
        <v>84</v>
      </c>
      <c r="AY548" s="18" t="s">
        <v>132</v>
      </c>
      <c r="BE548" s="231">
        <f>IF(N548="základní",J548,0)</f>
        <v>0</v>
      </c>
      <c r="BF548" s="231">
        <f>IF(N548="snížená",J548,0)</f>
        <v>0</v>
      </c>
      <c r="BG548" s="231">
        <f>IF(N548="zákl. přenesená",J548,0)</f>
        <v>0</v>
      </c>
      <c r="BH548" s="231">
        <f>IF(N548="sníž. přenesená",J548,0)</f>
        <v>0</v>
      </c>
      <c r="BI548" s="231">
        <f>IF(N548="nulová",J548,0)</f>
        <v>0</v>
      </c>
      <c r="BJ548" s="18" t="s">
        <v>82</v>
      </c>
      <c r="BK548" s="231">
        <f>ROUND(I548*H548,2)</f>
        <v>0</v>
      </c>
      <c r="BL548" s="18" t="s">
        <v>227</v>
      </c>
      <c r="BM548" s="230" t="s">
        <v>1050</v>
      </c>
    </row>
    <row r="549" s="2" customFormat="1">
      <c r="A549" s="39"/>
      <c r="B549" s="40"/>
      <c r="C549" s="41"/>
      <c r="D549" s="232" t="s">
        <v>142</v>
      </c>
      <c r="E549" s="41"/>
      <c r="F549" s="233" t="s">
        <v>534</v>
      </c>
      <c r="G549" s="41"/>
      <c r="H549" s="41"/>
      <c r="I549" s="234"/>
      <c r="J549" s="41"/>
      <c r="K549" s="41"/>
      <c r="L549" s="45"/>
      <c r="M549" s="235"/>
      <c r="N549" s="236"/>
      <c r="O549" s="92"/>
      <c r="P549" s="92"/>
      <c r="Q549" s="92"/>
      <c r="R549" s="92"/>
      <c r="S549" s="92"/>
      <c r="T549" s="93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T549" s="18" t="s">
        <v>142</v>
      </c>
      <c r="AU549" s="18" t="s">
        <v>84</v>
      </c>
    </row>
    <row r="550" s="13" customFormat="1">
      <c r="A550" s="13"/>
      <c r="B550" s="239"/>
      <c r="C550" s="240"/>
      <c r="D550" s="232" t="s">
        <v>145</v>
      </c>
      <c r="E550" s="241" t="s">
        <v>1</v>
      </c>
      <c r="F550" s="242" t="s">
        <v>231</v>
      </c>
      <c r="G550" s="240"/>
      <c r="H550" s="241" t="s">
        <v>1</v>
      </c>
      <c r="I550" s="243"/>
      <c r="J550" s="240"/>
      <c r="K550" s="240"/>
      <c r="L550" s="244"/>
      <c r="M550" s="245"/>
      <c r="N550" s="246"/>
      <c r="O550" s="246"/>
      <c r="P550" s="246"/>
      <c r="Q550" s="246"/>
      <c r="R550" s="246"/>
      <c r="S550" s="246"/>
      <c r="T550" s="247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T550" s="248" t="s">
        <v>145</v>
      </c>
      <c r="AU550" s="248" t="s">
        <v>84</v>
      </c>
      <c r="AV550" s="13" t="s">
        <v>82</v>
      </c>
      <c r="AW550" s="13" t="s">
        <v>31</v>
      </c>
      <c r="AX550" s="13" t="s">
        <v>74</v>
      </c>
      <c r="AY550" s="248" t="s">
        <v>132</v>
      </c>
    </row>
    <row r="551" s="14" customFormat="1">
      <c r="A551" s="14"/>
      <c r="B551" s="249"/>
      <c r="C551" s="250"/>
      <c r="D551" s="232" t="s">
        <v>145</v>
      </c>
      <c r="E551" s="251" t="s">
        <v>193</v>
      </c>
      <c r="F551" s="252" t="s">
        <v>725</v>
      </c>
      <c r="G551" s="250"/>
      <c r="H551" s="253">
        <v>153.5</v>
      </c>
      <c r="I551" s="254"/>
      <c r="J551" s="250"/>
      <c r="K551" s="250"/>
      <c r="L551" s="255"/>
      <c r="M551" s="256"/>
      <c r="N551" s="257"/>
      <c r="O551" s="257"/>
      <c r="P551" s="257"/>
      <c r="Q551" s="257"/>
      <c r="R551" s="257"/>
      <c r="S551" s="257"/>
      <c r="T551" s="258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59" t="s">
        <v>145</v>
      </c>
      <c r="AU551" s="259" t="s">
        <v>84</v>
      </c>
      <c r="AV551" s="14" t="s">
        <v>84</v>
      </c>
      <c r="AW551" s="14" t="s">
        <v>31</v>
      </c>
      <c r="AX551" s="14" t="s">
        <v>82</v>
      </c>
      <c r="AY551" s="259" t="s">
        <v>132</v>
      </c>
    </row>
    <row r="552" s="14" customFormat="1">
      <c r="A552" s="14"/>
      <c r="B552" s="249"/>
      <c r="C552" s="250"/>
      <c r="D552" s="232" t="s">
        <v>145</v>
      </c>
      <c r="E552" s="250"/>
      <c r="F552" s="252" t="s">
        <v>1051</v>
      </c>
      <c r="G552" s="250"/>
      <c r="H552" s="253">
        <v>161.17500000000001</v>
      </c>
      <c r="I552" s="254"/>
      <c r="J552" s="250"/>
      <c r="K552" s="250"/>
      <c r="L552" s="255"/>
      <c r="M552" s="256"/>
      <c r="N552" s="257"/>
      <c r="O552" s="257"/>
      <c r="P552" s="257"/>
      <c r="Q552" s="257"/>
      <c r="R552" s="257"/>
      <c r="S552" s="257"/>
      <c r="T552" s="258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T552" s="259" t="s">
        <v>145</v>
      </c>
      <c r="AU552" s="259" t="s">
        <v>84</v>
      </c>
      <c r="AV552" s="14" t="s">
        <v>84</v>
      </c>
      <c r="AW552" s="14" t="s">
        <v>4</v>
      </c>
      <c r="AX552" s="14" t="s">
        <v>82</v>
      </c>
      <c r="AY552" s="259" t="s">
        <v>132</v>
      </c>
    </row>
    <row r="553" s="2" customFormat="1" ht="24.15" customHeight="1">
      <c r="A553" s="39"/>
      <c r="B553" s="40"/>
      <c r="C553" s="275" t="s">
        <v>1052</v>
      </c>
      <c r="D553" s="275" t="s">
        <v>374</v>
      </c>
      <c r="E553" s="276" t="s">
        <v>538</v>
      </c>
      <c r="F553" s="277" t="s">
        <v>539</v>
      </c>
      <c r="G553" s="278" t="s">
        <v>171</v>
      </c>
      <c r="H553" s="279">
        <v>60</v>
      </c>
      <c r="I553" s="280"/>
      <c r="J553" s="281">
        <f>ROUND(I553*H553,2)</f>
        <v>0</v>
      </c>
      <c r="K553" s="277" t="s">
        <v>139</v>
      </c>
      <c r="L553" s="282"/>
      <c r="M553" s="283" t="s">
        <v>1</v>
      </c>
      <c r="N553" s="284" t="s">
        <v>39</v>
      </c>
      <c r="O553" s="92"/>
      <c r="P553" s="228">
        <f>O553*H553</f>
        <v>0</v>
      </c>
      <c r="Q553" s="228">
        <v>0.065670000000000006</v>
      </c>
      <c r="R553" s="228">
        <f>Q553*H553</f>
        <v>3.9402000000000004</v>
      </c>
      <c r="S553" s="228">
        <v>0</v>
      </c>
      <c r="T553" s="229">
        <f>S553*H553</f>
        <v>0</v>
      </c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R553" s="230" t="s">
        <v>270</v>
      </c>
      <c r="AT553" s="230" t="s">
        <v>374</v>
      </c>
      <c r="AU553" s="230" t="s">
        <v>84</v>
      </c>
      <c r="AY553" s="18" t="s">
        <v>132</v>
      </c>
      <c r="BE553" s="231">
        <f>IF(N553="základní",J553,0)</f>
        <v>0</v>
      </c>
      <c r="BF553" s="231">
        <f>IF(N553="snížená",J553,0)</f>
        <v>0</v>
      </c>
      <c r="BG553" s="231">
        <f>IF(N553="zákl. přenesená",J553,0)</f>
        <v>0</v>
      </c>
      <c r="BH553" s="231">
        <f>IF(N553="sníž. přenesená",J553,0)</f>
        <v>0</v>
      </c>
      <c r="BI553" s="231">
        <f>IF(N553="nulová",J553,0)</f>
        <v>0</v>
      </c>
      <c r="BJ553" s="18" t="s">
        <v>82</v>
      </c>
      <c r="BK553" s="231">
        <f>ROUND(I553*H553,2)</f>
        <v>0</v>
      </c>
      <c r="BL553" s="18" t="s">
        <v>227</v>
      </c>
      <c r="BM553" s="230" t="s">
        <v>1053</v>
      </c>
    </row>
    <row r="554" s="2" customFormat="1">
      <c r="A554" s="39"/>
      <c r="B554" s="40"/>
      <c r="C554" s="41"/>
      <c r="D554" s="232" t="s">
        <v>142</v>
      </c>
      <c r="E554" s="41"/>
      <c r="F554" s="233" t="s">
        <v>539</v>
      </c>
      <c r="G554" s="41"/>
      <c r="H554" s="41"/>
      <c r="I554" s="234"/>
      <c r="J554" s="41"/>
      <c r="K554" s="41"/>
      <c r="L554" s="45"/>
      <c r="M554" s="235"/>
      <c r="N554" s="236"/>
      <c r="O554" s="92"/>
      <c r="P554" s="92"/>
      <c r="Q554" s="92"/>
      <c r="R554" s="92"/>
      <c r="S554" s="92"/>
      <c r="T554" s="93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T554" s="18" t="s">
        <v>142</v>
      </c>
      <c r="AU554" s="18" t="s">
        <v>84</v>
      </c>
    </row>
    <row r="555" s="13" customFormat="1">
      <c r="A555" s="13"/>
      <c r="B555" s="239"/>
      <c r="C555" s="240"/>
      <c r="D555" s="232" t="s">
        <v>145</v>
      </c>
      <c r="E555" s="241" t="s">
        <v>1</v>
      </c>
      <c r="F555" s="242" t="s">
        <v>231</v>
      </c>
      <c r="G555" s="240"/>
      <c r="H555" s="241" t="s">
        <v>1</v>
      </c>
      <c r="I555" s="243"/>
      <c r="J555" s="240"/>
      <c r="K555" s="240"/>
      <c r="L555" s="244"/>
      <c r="M555" s="245"/>
      <c r="N555" s="246"/>
      <c r="O555" s="246"/>
      <c r="P555" s="246"/>
      <c r="Q555" s="246"/>
      <c r="R555" s="246"/>
      <c r="S555" s="246"/>
      <c r="T555" s="247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248" t="s">
        <v>145</v>
      </c>
      <c r="AU555" s="248" t="s">
        <v>84</v>
      </c>
      <c r="AV555" s="13" t="s">
        <v>82</v>
      </c>
      <c r="AW555" s="13" t="s">
        <v>31</v>
      </c>
      <c r="AX555" s="13" t="s">
        <v>74</v>
      </c>
      <c r="AY555" s="248" t="s">
        <v>132</v>
      </c>
    </row>
    <row r="556" s="14" customFormat="1">
      <c r="A556" s="14"/>
      <c r="B556" s="249"/>
      <c r="C556" s="250"/>
      <c r="D556" s="232" t="s">
        <v>145</v>
      </c>
      <c r="E556" s="251" t="s">
        <v>1</v>
      </c>
      <c r="F556" s="252" t="s">
        <v>1054</v>
      </c>
      <c r="G556" s="250"/>
      <c r="H556" s="253">
        <v>5</v>
      </c>
      <c r="I556" s="254"/>
      <c r="J556" s="250"/>
      <c r="K556" s="250"/>
      <c r="L556" s="255"/>
      <c r="M556" s="256"/>
      <c r="N556" s="257"/>
      <c r="O556" s="257"/>
      <c r="P556" s="257"/>
      <c r="Q556" s="257"/>
      <c r="R556" s="257"/>
      <c r="S556" s="257"/>
      <c r="T556" s="258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59" t="s">
        <v>145</v>
      </c>
      <c r="AU556" s="259" t="s">
        <v>84</v>
      </c>
      <c r="AV556" s="14" t="s">
        <v>84</v>
      </c>
      <c r="AW556" s="14" t="s">
        <v>31</v>
      </c>
      <c r="AX556" s="14" t="s">
        <v>74</v>
      </c>
      <c r="AY556" s="259" t="s">
        <v>132</v>
      </c>
    </row>
    <row r="557" s="14" customFormat="1">
      <c r="A557" s="14"/>
      <c r="B557" s="249"/>
      <c r="C557" s="250"/>
      <c r="D557" s="232" t="s">
        <v>145</v>
      </c>
      <c r="E557" s="251" t="s">
        <v>1</v>
      </c>
      <c r="F557" s="252" t="s">
        <v>1055</v>
      </c>
      <c r="G557" s="250"/>
      <c r="H557" s="253">
        <v>5</v>
      </c>
      <c r="I557" s="254"/>
      <c r="J557" s="250"/>
      <c r="K557" s="250"/>
      <c r="L557" s="255"/>
      <c r="M557" s="256"/>
      <c r="N557" s="257"/>
      <c r="O557" s="257"/>
      <c r="P557" s="257"/>
      <c r="Q557" s="257"/>
      <c r="R557" s="257"/>
      <c r="S557" s="257"/>
      <c r="T557" s="258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59" t="s">
        <v>145</v>
      </c>
      <c r="AU557" s="259" t="s">
        <v>84</v>
      </c>
      <c r="AV557" s="14" t="s">
        <v>84</v>
      </c>
      <c r="AW557" s="14" t="s">
        <v>31</v>
      </c>
      <c r="AX557" s="14" t="s">
        <v>74</v>
      </c>
      <c r="AY557" s="259" t="s">
        <v>132</v>
      </c>
    </row>
    <row r="558" s="15" customFormat="1">
      <c r="A558" s="15"/>
      <c r="B558" s="264"/>
      <c r="C558" s="265"/>
      <c r="D558" s="232" t="s">
        <v>145</v>
      </c>
      <c r="E558" s="266" t="s">
        <v>195</v>
      </c>
      <c r="F558" s="267" t="s">
        <v>251</v>
      </c>
      <c r="G558" s="265"/>
      <c r="H558" s="268">
        <v>10</v>
      </c>
      <c r="I558" s="269"/>
      <c r="J558" s="265"/>
      <c r="K558" s="265"/>
      <c r="L558" s="270"/>
      <c r="M558" s="271"/>
      <c r="N558" s="272"/>
      <c r="O558" s="272"/>
      <c r="P558" s="272"/>
      <c r="Q558" s="272"/>
      <c r="R558" s="272"/>
      <c r="S558" s="272"/>
      <c r="T558" s="273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T558" s="274" t="s">
        <v>145</v>
      </c>
      <c r="AU558" s="274" t="s">
        <v>84</v>
      </c>
      <c r="AV558" s="15" t="s">
        <v>227</v>
      </c>
      <c r="AW558" s="15" t="s">
        <v>31</v>
      </c>
      <c r="AX558" s="15" t="s">
        <v>82</v>
      </c>
      <c r="AY558" s="274" t="s">
        <v>132</v>
      </c>
    </row>
    <row r="559" s="14" customFormat="1">
      <c r="A559" s="14"/>
      <c r="B559" s="249"/>
      <c r="C559" s="250"/>
      <c r="D559" s="232" t="s">
        <v>145</v>
      </c>
      <c r="E559" s="250"/>
      <c r="F559" s="252" t="s">
        <v>1056</v>
      </c>
      <c r="G559" s="250"/>
      <c r="H559" s="253">
        <v>60</v>
      </c>
      <c r="I559" s="254"/>
      <c r="J559" s="250"/>
      <c r="K559" s="250"/>
      <c r="L559" s="255"/>
      <c r="M559" s="256"/>
      <c r="N559" s="257"/>
      <c r="O559" s="257"/>
      <c r="P559" s="257"/>
      <c r="Q559" s="257"/>
      <c r="R559" s="257"/>
      <c r="S559" s="257"/>
      <c r="T559" s="258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T559" s="259" t="s">
        <v>145</v>
      </c>
      <c r="AU559" s="259" t="s">
        <v>84</v>
      </c>
      <c r="AV559" s="14" t="s">
        <v>84</v>
      </c>
      <c r="AW559" s="14" t="s">
        <v>4</v>
      </c>
      <c r="AX559" s="14" t="s">
        <v>82</v>
      </c>
      <c r="AY559" s="259" t="s">
        <v>132</v>
      </c>
    </row>
    <row r="560" s="2" customFormat="1" ht="33" customHeight="1">
      <c r="A560" s="39"/>
      <c r="B560" s="40"/>
      <c r="C560" s="219" t="s">
        <v>1057</v>
      </c>
      <c r="D560" s="219" t="s">
        <v>135</v>
      </c>
      <c r="E560" s="220" t="s">
        <v>1058</v>
      </c>
      <c r="F560" s="221" t="s">
        <v>1059</v>
      </c>
      <c r="G560" s="222" t="s">
        <v>171</v>
      </c>
      <c r="H560" s="223">
        <v>1508</v>
      </c>
      <c r="I560" s="224"/>
      <c r="J560" s="225">
        <f>ROUND(I560*H560,2)</f>
        <v>0</v>
      </c>
      <c r="K560" s="221" t="s">
        <v>139</v>
      </c>
      <c r="L560" s="45"/>
      <c r="M560" s="226" t="s">
        <v>1</v>
      </c>
      <c r="N560" s="227" t="s">
        <v>39</v>
      </c>
      <c r="O560" s="92"/>
      <c r="P560" s="228">
        <f>O560*H560</f>
        <v>0</v>
      </c>
      <c r="Q560" s="228">
        <v>0.1295</v>
      </c>
      <c r="R560" s="228">
        <f>Q560*H560</f>
        <v>195.286</v>
      </c>
      <c r="S560" s="228">
        <v>0</v>
      </c>
      <c r="T560" s="229">
        <f>S560*H560</f>
        <v>0</v>
      </c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R560" s="230" t="s">
        <v>227</v>
      </c>
      <c r="AT560" s="230" t="s">
        <v>135</v>
      </c>
      <c r="AU560" s="230" t="s">
        <v>84</v>
      </c>
      <c r="AY560" s="18" t="s">
        <v>132</v>
      </c>
      <c r="BE560" s="231">
        <f>IF(N560="základní",J560,0)</f>
        <v>0</v>
      </c>
      <c r="BF560" s="231">
        <f>IF(N560="snížená",J560,0)</f>
        <v>0</v>
      </c>
      <c r="BG560" s="231">
        <f>IF(N560="zákl. přenesená",J560,0)</f>
        <v>0</v>
      </c>
      <c r="BH560" s="231">
        <f>IF(N560="sníž. přenesená",J560,0)</f>
        <v>0</v>
      </c>
      <c r="BI560" s="231">
        <f>IF(N560="nulová",J560,0)</f>
        <v>0</v>
      </c>
      <c r="BJ560" s="18" t="s">
        <v>82</v>
      </c>
      <c r="BK560" s="231">
        <f>ROUND(I560*H560,2)</f>
        <v>0</v>
      </c>
      <c r="BL560" s="18" t="s">
        <v>227</v>
      </c>
      <c r="BM560" s="230" t="s">
        <v>1060</v>
      </c>
    </row>
    <row r="561" s="2" customFormat="1">
      <c r="A561" s="39"/>
      <c r="B561" s="40"/>
      <c r="C561" s="41"/>
      <c r="D561" s="232" t="s">
        <v>142</v>
      </c>
      <c r="E561" s="41"/>
      <c r="F561" s="233" t="s">
        <v>1061</v>
      </c>
      <c r="G561" s="41"/>
      <c r="H561" s="41"/>
      <c r="I561" s="234"/>
      <c r="J561" s="41"/>
      <c r="K561" s="41"/>
      <c r="L561" s="45"/>
      <c r="M561" s="235"/>
      <c r="N561" s="236"/>
      <c r="O561" s="92"/>
      <c r="P561" s="92"/>
      <c r="Q561" s="92"/>
      <c r="R561" s="92"/>
      <c r="S561" s="92"/>
      <c r="T561" s="93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T561" s="18" t="s">
        <v>142</v>
      </c>
      <c r="AU561" s="18" t="s">
        <v>84</v>
      </c>
    </row>
    <row r="562" s="2" customFormat="1">
      <c r="A562" s="39"/>
      <c r="B562" s="40"/>
      <c r="C562" s="41"/>
      <c r="D562" s="237" t="s">
        <v>143</v>
      </c>
      <c r="E562" s="41"/>
      <c r="F562" s="238" t="s">
        <v>1062</v>
      </c>
      <c r="G562" s="41"/>
      <c r="H562" s="41"/>
      <c r="I562" s="234"/>
      <c r="J562" s="41"/>
      <c r="K562" s="41"/>
      <c r="L562" s="45"/>
      <c r="M562" s="235"/>
      <c r="N562" s="236"/>
      <c r="O562" s="92"/>
      <c r="P562" s="92"/>
      <c r="Q562" s="92"/>
      <c r="R562" s="92"/>
      <c r="S562" s="92"/>
      <c r="T562" s="93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T562" s="18" t="s">
        <v>143</v>
      </c>
      <c r="AU562" s="18" t="s">
        <v>84</v>
      </c>
    </row>
    <row r="563" s="14" customFormat="1">
      <c r="A563" s="14"/>
      <c r="B563" s="249"/>
      <c r="C563" s="250"/>
      <c r="D563" s="232" t="s">
        <v>145</v>
      </c>
      <c r="E563" s="251" t="s">
        <v>1</v>
      </c>
      <c r="F563" s="252" t="s">
        <v>723</v>
      </c>
      <c r="G563" s="250"/>
      <c r="H563" s="253">
        <v>1508</v>
      </c>
      <c r="I563" s="254"/>
      <c r="J563" s="250"/>
      <c r="K563" s="250"/>
      <c r="L563" s="255"/>
      <c r="M563" s="256"/>
      <c r="N563" s="257"/>
      <c r="O563" s="257"/>
      <c r="P563" s="257"/>
      <c r="Q563" s="257"/>
      <c r="R563" s="257"/>
      <c r="S563" s="257"/>
      <c r="T563" s="258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59" t="s">
        <v>145</v>
      </c>
      <c r="AU563" s="259" t="s">
        <v>84</v>
      </c>
      <c r="AV563" s="14" t="s">
        <v>84</v>
      </c>
      <c r="AW563" s="14" t="s">
        <v>31</v>
      </c>
      <c r="AX563" s="14" t="s">
        <v>82</v>
      </c>
      <c r="AY563" s="259" t="s">
        <v>132</v>
      </c>
    </row>
    <row r="564" s="2" customFormat="1" ht="16.5" customHeight="1">
      <c r="A564" s="39"/>
      <c r="B564" s="40"/>
      <c r="C564" s="275" t="s">
        <v>1063</v>
      </c>
      <c r="D564" s="275" t="s">
        <v>374</v>
      </c>
      <c r="E564" s="276" t="s">
        <v>1064</v>
      </c>
      <c r="F564" s="277" t="s">
        <v>1065</v>
      </c>
      <c r="G564" s="278" t="s">
        <v>171</v>
      </c>
      <c r="H564" s="279">
        <v>1583.4000000000001</v>
      </c>
      <c r="I564" s="280"/>
      <c r="J564" s="281">
        <f>ROUND(I564*H564,2)</f>
        <v>0</v>
      </c>
      <c r="K564" s="277" t="s">
        <v>139</v>
      </c>
      <c r="L564" s="282"/>
      <c r="M564" s="283" t="s">
        <v>1</v>
      </c>
      <c r="N564" s="284" t="s">
        <v>39</v>
      </c>
      <c r="O564" s="92"/>
      <c r="P564" s="228">
        <f>O564*H564</f>
        <v>0</v>
      </c>
      <c r="Q564" s="228">
        <v>0.056120000000000003</v>
      </c>
      <c r="R564" s="228">
        <f>Q564*H564</f>
        <v>88.860408000000007</v>
      </c>
      <c r="S564" s="228">
        <v>0</v>
      </c>
      <c r="T564" s="229">
        <f>S564*H564</f>
        <v>0</v>
      </c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R564" s="230" t="s">
        <v>270</v>
      </c>
      <c r="AT564" s="230" t="s">
        <v>374</v>
      </c>
      <c r="AU564" s="230" t="s">
        <v>84</v>
      </c>
      <c r="AY564" s="18" t="s">
        <v>132</v>
      </c>
      <c r="BE564" s="231">
        <f>IF(N564="základní",J564,0)</f>
        <v>0</v>
      </c>
      <c r="BF564" s="231">
        <f>IF(N564="snížená",J564,0)</f>
        <v>0</v>
      </c>
      <c r="BG564" s="231">
        <f>IF(N564="zákl. přenesená",J564,0)</f>
        <v>0</v>
      </c>
      <c r="BH564" s="231">
        <f>IF(N564="sníž. přenesená",J564,0)</f>
        <v>0</v>
      </c>
      <c r="BI564" s="231">
        <f>IF(N564="nulová",J564,0)</f>
        <v>0</v>
      </c>
      <c r="BJ564" s="18" t="s">
        <v>82</v>
      </c>
      <c r="BK564" s="231">
        <f>ROUND(I564*H564,2)</f>
        <v>0</v>
      </c>
      <c r="BL564" s="18" t="s">
        <v>227</v>
      </c>
      <c r="BM564" s="230" t="s">
        <v>1066</v>
      </c>
    </row>
    <row r="565" s="2" customFormat="1">
      <c r="A565" s="39"/>
      <c r="B565" s="40"/>
      <c r="C565" s="41"/>
      <c r="D565" s="232" t="s">
        <v>142</v>
      </c>
      <c r="E565" s="41"/>
      <c r="F565" s="233" t="s">
        <v>1065</v>
      </c>
      <c r="G565" s="41"/>
      <c r="H565" s="41"/>
      <c r="I565" s="234"/>
      <c r="J565" s="41"/>
      <c r="K565" s="41"/>
      <c r="L565" s="45"/>
      <c r="M565" s="235"/>
      <c r="N565" s="236"/>
      <c r="O565" s="92"/>
      <c r="P565" s="92"/>
      <c r="Q565" s="92"/>
      <c r="R565" s="92"/>
      <c r="S565" s="92"/>
      <c r="T565" s="93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T565" s="18" t="s">
        <v>142</v>
      </c>
      <c r="AU565" s="18" t="s">
        <v>84</v>
      </c>
    </row>
    <row r="566" s="13" customFormat="1">
      <c r="A566" s="13"/>
      <c r="B566" s="239"/>
      <c r="C566" s="240"/>
      <c r="D566" s="232" t="s">
        <v>145</v>
      </c>
      <c r="E566" s="241" t="s">
        <v>1</v>
      </c>
      <c r="F566" s="242" t="s">
        <v>231</v>
      </c>
      <c r="G566" s="240"/>
      <c r="H566" s="241" t="s">
        <v>1</v>
      </c>
      <c r="I566" s="243"/>
      <c r="J566" s="240"/>
      <c r="K566" s="240"/>
      <c r="L566" s="244"/>
      <c r="M566" s="245"/>
      <c r="N566" s="246"/>
      <c r="O566" s="246"/>
      <c r="P566" s="246"/>
      <c r="Q566" s="246"/>
      <c r="R566" s="246"/>
      <c r="S566" s="246"/>
      <c r="T566" s="247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T566" s="248" t="s">
        <v>145</v>
      </c>
      <c r="AU566" s="248" t="s">
        <v>84</v>
      </c>
      <c r="AV566" s="13" t="s">
        <v>82</v>
      </c>
      <c r="AW566" s="13" t="s">
        <v>31</v>
      </c>
      <c r="AX566" s="13" t="s">
        <v>74</v>
      </c>
      <c r="AY566" s="248" t="s">
        <v>132</v>
      </c>
    </row>
    <row r="567" s="14" customFormat="1">
      <c r="A567" s="14"/>
      <c r="B567" s="249"/>
      <c r="C567" s="250"/>
      <c r="D567" s="232" t="s">
        <v>145</v>
      </c>
      <c r="E567" s="251" t="s">
        <v>723</v>
      </c>
      <c r="F567" s="252" t="s">
        <v>724</v>
      </c>
      <c r="G567" s="250"/>
      <c r="H567" s="253">
        <v>1508</v>
      </c>
      <c r="I567" s="254"/>
      <c r="J567" s="250"/>
      <c r="K567" s="250"/>
      <c r="L567" s="255"/>
      <c r="M567" s="256"/>
      <c r="N567" s="257"/>
      <c r="O567" s="257"/>
      <c r="P567" s="257"/>
      <c r="Q567" s="257"/>
      <c r="R567" s="257"/>
      <c r="S567" s="257"/>
      <c r="T567" s="258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T567" s="259" t="s">
        <v>145</v>
      </c>
      <c r="AU567" s="259" t="s">
        <v>84</v>
      </c>
      <c r="AV567" s="14" t="s">
        <v>84</v>
      </c>
      <c r="AW567" s="14" t="s">
        <v>31</v>
      </c>
      <c r="AX567" s="14" t="s">
        <v>82</v>
      </c>
      <c r="AY567" s="259" t="s">
        <v>132</v>
      </c>
    </row>
    <row r="568" s="14" customFormat="1">
      <c r="A568" s="14"/>
      <c r="B568" s="249"/>
      <c r="C568" s="250"/>
      <c r="D568" s="232" t="s">
        <v>145</v>
      </c>
      <c r="E568" s="250"/>
      <c r="F568" s="252" t="s">
        <v>1067</v>
      </c>
      <c r="G568" s="250"/>
      <c r="H568" s="253">
        <v>1583.4000000000001</v>
      </c>
      <c r="I568" s="254"/>
      <c r="J568" s="250"/>
      <c r="K568" s="250"/>
      <c r="L568" s="255"/>
      <c r="M568" s="256"/>
      <c r="N568" s="257"/>
      <c r="O568" s="257"/>
      <c r="P568" s="257"/>
      <c r="Q568" s="257"/>
      <c r="R568" s="257"/>
      <c r="S568" s="257"/>
      <c r="T568" s="258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59" t="s">
        <v>145</v>
      </c>
      <c r="AU568" s="259" t="s">
        <v>84</v>
      </c>
      <c r="AV568" s="14" t="s">
        <v>84</v>
      </c>
      <c r="AW568" s="14" t="s">
        <v>4</v>
      </c>
      <c r="AX568" s="14" t="s">
        <v>82</v>
      </c>
      <c r="AY568" s="259" t="s">
        <v>132</v>
      </c>
    </row>
    <row r="569" s="2" customFormat="1" ht="24.15" customHeight="1">
      <c r="A569" s="39"/>
      <c r="B569" s="40"/>
      <c r="C569" s="219" t="s">
        <v>1068</v>
      </c>
      <c r="D569" s="219" t="s">
        <v>135</v>
      </c>
      <c r="E569" s="220" t="s">
        <v>545</v>
      </c>
      <c r="F569" s="221" t="s">
        <v>546</v>
      </c>
      <c r="G569" s="222" t="s">
        <v>160</v>
      </c>
      <c r="H569" s="223">
        <v>4260.5200000000004</v>
      </c>
      <c r="I569" s="224"/>
      <c r="J569" s="225">
        <f>ROUND(I569*H569,2)</f>
        <v>0</v>
      </c>
      <c r="K569" s="221" t="s">
        <v>139</v>
      </c>
      <c r="L569" s="45"/>
      <c r="M569" s="226" t="s">
        <v>1</v>
      </c>
      <c r="N569" s="227" t="s">
        <v>39</v>
      </c>
      <c r="O569" s="92"/>
      <c r="P569" s="228">
        <f>O569*H569</f>
        <v>0</v>
      </c>
      <c r="Q569" s="228">
        <v>0.00046999999999999999</v>
      </c>
      <c r="R569" s="228">
        <f>Q569*H569</f>
        <v>2.0024444000000003</v>
      </c>
      <c r="S569" s="228">
        <v>0</v>
      </c>
      <c r="T569" s="229">
        <f>S569*H569</f>
        <v>0</v>
      </c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/>
      <c r="AR569" s="230" t="s">
        <v>227</v>
      </c>
      <c r="AT569" s="230" t="s">
        <v>135</v>
      </c>
      <c r="AU569" s="230" t="s">
        <v>84</v>
      </c>
      <c r="AY569" s="18" t="s">
        <v>132</v>
      </c>
      <c r="BE569" s="231">
        <f>IF(N569="základní",J569,0)</f>
        <v>0</v>
      </c>
      <c r="BF569" s="231">
        <f>IF(N569="snížená",J569,0)</f>
        <v>0</v>
      </c>
      <c r="BG569" s="231">
        <f>IF(N569="zákl. přenesená",J569,0)</f>
        <v>0</v>
      </c>
      <c r="BH569" s="231">
        <f>IF(N569="sníž. přenesená",J569,0)</f>
        <v>0</v>
      </c>
      <c r="BI569" s="231">
        <f>IF(N569="nulová",J569,0)</f>
        <v>0</v>
      </c>
      <c r="BJ569" s="18" t="s">
        <v>82</v>
      </c>
      <c r="BK569" s="231">
        <f>ROUND(I569*H569,2)</f>
        <v>0</v>
      </c>
      <c r="BL569" s="18" t="s">
        <v>227</v>
      </c>
      <c r="BM569" s="230" t="s">
        <v>1069</v>
      </c>
    </row>
    <row r="570" s="2" customFormat="1">
      <c r="A570" s="39"/>
      <c r="B570" s="40"/>
      <c r="C570" s="41"/>
      <c r="D570" s="232" t="s">
        <v>142</v>
      </c>
      <c r="E570" s="41"/>
      <c r="F570" s="233" t="s">
        <v>548</v>
      </c>
      <c r="G570" s="41"/>
      <c r="H570" s="41"/>
      <c r="I570" s="234"/>
      <c r="J570" s="41"/>
      <c r="K570" s="41"/>
      <c r="L570" s="45"/>
      <c r="M570" s="235"/>
      <c r="N570" s="236"/>
      <c r="O570" s="92"/>
      <c r="P570" s="92"/>
      <c r="Q570" s="92"/>
      <c r="R570" s="92"/>
      <c r="S570" s="92"/>
      <c r="T570" s="93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  <c r="AT570" s="18" t="s">
        <v>142</v>
      </c>
      <c r="AU570" s="18" t="s">
        <v>84</v>
      </c>
    </row>
    <row r="571" s="2" customFormat="1">
      <c r="A571" s="39"/>
      <c r="B571" s="40"/>
      <c r="C571" s="41"/>
      <c r="D571" s="237" t="s">
        <v>143</v>
      </c>
      <c r="E571" s="41"/>
      <c r="F571" s="238" t="s">
        <v>549</v>
      </c>
      <c r="G571" s="41"/>
      <c r="H571" s="41"/>
      <c r="I571" s="234"/>
      <c r="J571" s="41"/>
      <c r="K571" s="41"/>
      <c r="L571" s="45"/>
      <c r="M571" s="235"/>
      <c r="N571" s="236"/>
      <c r="O571" s="92"/>
      <c r="P571" s="92"/>
      <c r="Q571" s="92"/>
      <c r="R571" s="92"/>
      <c r="S571" s="92"/>
      <c r="T571" s="93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T571" s="18" t="s">
        <v>143</v>
      </c>
      <c r="AU571" s="18" t="s">
        <v>84</v>
      </c>
    </row>
    <row r="572" s="14" customFormat="1">
      <c r="A572" s="14"/>
      <c r="B572" s="249"/>
      <c r="C572" s="250"/>
      <c r="D572" s="232" t="s">
        <v>145</v>
      </c>
      <c r="E572" s="251" t="s">
        <v>1</v>
      </c>
      <c r="F572" s="252" t="s">
        <v>1070</v>
      </c>
      <c r="G572" s="250"/>
      <c r="H572" s="253">
        <v>3704.8000000000002</v>
      </c>
      <c r="I572" s="254"/>
      <c r="J572" s="250"/>
      <c r="K572" s="250"/>
      <c r="L572" s="255"/>
      <c r="M572" s="256"/>
      <c r="N572" s="257"/>
      <c r="O572" s="257"/>
      <c r="P572" s="257"/>
      <c r="Q572" s="257"/>
      <c r="R572" s="257"/>
      <c r="S572" s="257"/>
      <c r="T572" s="258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T572" s="259" t="s">
        <v>145</v>
      </c>
      <c r="AU572" s="259" t="s">
        <v>84</v>
      </c>
      <c r="AV572" s="14" t="s">
        <v>84</v>
      </c>
      <c r="AW572" s="14" t="s">
        <v>31</v>
      </c>
      <c r="AX572" s="14" t="s">
        <v>82</v>
      </c>
      <c r="AY572" s="259" t="s">
        <v>132</v>
      </c>
    </row>
    <row r="573" s="14" customFormat="1">
      <c r="A573" s="14"/>
      <c r="B573" s="249"/>
      <c r="C573" s="250"/>
      <c r="D573" s="232" t="s">
        <v>145</v>
      </c>
      <c r="E573" s="250"/>
      <c r="F573" s="252" t="s">
        <v>1071</v>
      </c>
      <c r="G573" s="250"/>
      <c r="H573" s="253">
        <v>4260.5200000000004</v>
      </c>
      <c r="I573" s="254"/>
      <c r="J573" s="250"/>
      <c r="K573" s="250"/>
      <c r="L573" s="255"/>
      <c r="M573" s="256"/>
      <c r="N573" s="257"/>
      <c r="O573" s="257"/>
      <c r="P573" s="257"/>
      <c r="Q573" s="257"/>
      <c r="R573" s="257"/>
      <c r="S573" s="257"/>
      <c r="T573" s="258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59" t="s">
        <v>145</v>
      </c>
      <c r="AU573" s="259" t="s">
        <v>84</v>
      </c>
      <c r="AV573" s="14" t="s">
        <v>84</v>
      </c>
      <c r="AW573" s="14" t="s">
        <v>4</v>
      </c>
      <c r="AX573" s="14" t="s">
        <v>82</v>
      </c>
      <c r="AY573" s="259" t="s">
        <v>132</v>
      </c>
    </row>
    <row r="574" s="2" customFormat="1" ht="33" customHeight="1">
      <c r="A574" s="39"/>
      <c r="B574" s="40"/>
      <c r="C574" s="219" t="s">
        <v>1072</v>
      </c>
      <c r="D574" s="219" t="s">
        <v>135</v>
      </c>
      <c r="E574" s="220" t="s">
        <v>553</v>
      </c>
      <c r="F574" s="221" t="s">
        <v>554</v>
      </c>
      <c r="G574" s="222" t="s">
        <v>171</v>
      </c>
      <c r="H574" s="223">
        <v>80.200000000000003</v>
      </c>
      <c r="I574" s="224"/>
      <c r="J574" s="225">
        <f>ROUND(I574*H574,2)</f>
        <v>0</v>
      </c>
      <c r="K574" s="221" t="s">
        <v>139</v>
      </c>
      <c r="L574" s="45"/>
      <c r="M574" s="226" t="s">
        <v>1</v>
      </c>
      <c r="N574" s="227" t="s">
        <v>39</v>
      </c>
      <c r="O574" s="92"/>
      <c r="P574" s="228">
        <f>O574*H574</f>
        <v>0</v>
      </c>
      <c r="Q574" s="228">
        <v>0.00060999999999999997</v>
      </c>
      <c r="R574" s="228">
        <f>Q574*H574</f>
        <v>0.048922</v>
      </c>
      <c r="S574" s="228">
        <v>0</v>
      </c>
      <c r="T574" s="229">
        <f>S574*H574</f>
        <v>0</v>
      </c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/>
      <c r="AR574" s="230" t="s">
        <v>227</v>
      </c>
      <c r="AT574" s="230" t="s">
        <v>135</v>
      </c>
      <c r="AU574" s="230" t="s">
        <v>84</v>
      </c>
      <c r="AY574" s="18" t="s">
        <v>132</v>
      </c>
      <c r="BE574" s="231">
        <f>IF(N574="základní",J574,0)</f>
        <v>0</v>
      </c>
      <c r="BF574" s="231">
        <f>IF(N574="snížená",J574,0)</f>
        <v>0</v>
      </c>
      <c r="BG574" s="231">
        <f>IF(N574="zákl. přenesená",J574,0)</f>
        <v>0</v>
      </c>
      <c r="BH574" s="231">
        <f>IF(N574="sníž. přenesená",J574,0)</f>
        <v>0</v>
      </c>
      <c r="BI574" s="231">
        <f>IF(N574="nulová",J574,0)</f>
        <v>0</v>
      </c>
      <c r="BJ574" s="18" t="s">
        <v>82</v>
      </c>
      <c r="BK574" s="231">
        <f>ROUND(I574*H574,2)</f>
        <v>0</v>
      </c>
      <c r="BL574" s="18" t="s">
        <v>227</v>
      </c>
      <c r="BM574" s="230" t="s">
        <v>1073</v>
      </c>
    </row>
    <row r="575" s="2" customFormat="1">
      <c r="A575" s="39"/>
      <c r="B575" s="40"/>
      <c r="C575" s="41"/>
      <c r="D575" s="232" t="s">
        <v>142</v>
      </c>
      <c r="E575" s="41"/>
      <c r="F575" s="233" t="s">
        <v>556</v>
      </c>
      <c r="G575" s="41"/>
      <c r="H575" s="41"/>
      <c r="I575" s="234"/>
      <c r="J575" s="41"/>
      <c r="K575" s="41"/>
      <c r="L575" s="45"/>
      <c r="M575" s="235"/>
      <c r="N575" s="236"/>
      <c r="O575" s="92"/>
      <c r="P575" s="92"/>
      <c r="Q575" s="92"/>
      <c r="R575" s="92"/>
      <c r="S575" s="92"/>
      <c r="T575" s="93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T575" s="18" t="s">
        <v>142</v>
      </c>
      <c r="AU575" s="18" t="s">
        <v>84</v>
      </c>
    </row>
    <row r="576" s="2" customFormat="1">
      <c r="A576" s="39"/>
      <c r="B576" s="40"/>
      <c r="C576" s="41"/>
      <c r="D576" s="237" t="s">
        <v>143</v>
      </c>
      <c r="E576" s="41"/>
      <c r="F576" s="238" t="s">
        <v>557</v>
      </c>
      <c r="G576" s="41"/>
      <c r="H576" s="41"/>
      <c r="I576" s="234"/>
      <c r="J576" s="41"/>
      <c r="K576" s="41"/>
      <c r="L576" s="45"/>
      <c r="M576" s="235"/>
      <c r="N576" s="236"/>
      <c r="O576" s="92"/>
      <c r="P576" s="92"/>
      <c r="Q576" s="92"/>
      <c r="R576" s="92"/>
      <c r="S576" s="92"/>
      <c r="T576" s="93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  <c r="AT576" s="18" t="s">
        <v>143</v>
      </c>
      <c r="AU576" s="18" t="s">
        <v>84</v>
      </c>
    </row>
    <row r="577" s="13" customFormat="1">
      <c r="A577" s="13"/>
      <c r="B577" s="239"/>
      <c r="C577" s="240"/>
      <c r="D577" s="232" t="s">
        <v>145</v>
      </c>
      <c r="E577" s="241" t="s">
        <v>1</v>
      </c>
      <c r="F577" s="242" t="s">
        <v>231</v>
      </c>
      <c r="G577" s="240"/>
      <c r="H577" s="241" t="s">
        <v>1</v>
      </c>
      <c r="I577" s="243"/>
      <c r="J577" s="240"/>
      <c r="K577" s="240"/>
      <c r="L577" s="244"/>
      <c r="M577" s="245"/>
      <c r="N577" s="246"/>
      <c r="O577" s="246"/>
      <c r="P577" s="246"/>
      <c r="Q577" s="246"/>
      <c r="R577" s="246"/>
      <c r="S577" s="246"/>
      <c r="T577" s="247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248" t="s">
        <v>145</v>
      </c>
      <c r="AU577" s="248" t="s">
        <v>84</v>
      </c>
      <c r="AV577" s="13" t="s">
        <v>82</v>
      </c>
      <c r="AW577" s="13" t="s">
        <v>31</v>
      </c>
      <c r="AX577" s="13" t="s">
        <v>74</v>
      </c>
      <c r="AY577" s="248" t="s">
        <v>132</v>
      </c>
    </row>
    <row r="578" s="14" customFormat="1">
      <c r="A578" s="14"/>
      <c r="B578" s="249"/>
      <c r="C578" s="250"/>
      <c r="D578" s="232" t="s">
        <v>145</v>
      </c>
      <c r="E578" s="251" t="s">
        <v>1</v>
      </c>
      <c r="F578" s="252" t="s">
        <v>1074</v>
      </c>
      <c r="G578" s="250"/>
      <c r="H578" s="253">
        <v>80.200000000000003</v>
      </c>
      <c r="I578" s="254"/>
      <c r="J578" s="250"/>
      <c r="K578" s="250"/>
      <c r="L578" s="255"/>
      <c r="M578" s="256"/>
      <c r="N578" s="257"/>
      <c r="O578" s="257"/>
      <c r="P578" s="257"/>
      <c r="Q578" s="257"/>
      <c r="R578" s="257"/>
      <c r="S578" s="257"/>
      <c r="T578" s="258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59" t="s">
        <v>145</v>
      </c>
      <c r="AU578" s="259" t="s">
        <v>84</v>
      </c>
      <c r="AV578" s="14" t="s">
        <v>84</v>
      </c>
      <c r="AW578" s="14" t="s">
        <v>31</v>
      </c>
      <c r="AX578" s="14" t="s">
        <v>74</v>
      </c>
      <c r="AY578" s="259" t="s">
        <v>132</v>
      </c>
    </row>
    <row r="579" s="15" customFormat="1">
      <c r="A579" s="15"/>
      <c r="B579" s="264"/>
      <c r="C579" s="265"/>
      <c r="D579" s="232" t="s">
        <v>145</v>
      </c>
      <c r="E579" s="266" t="s">
        <v>1</v>
      </c>
      <c r="F579" s="267" t="s">
        <v>251</v>
      </c>
      <c r="G579" s="265"/>
      <c r="H579" s="268">
        <v>80.200000000000003</v>
      </c>
      <c r="I579" s="269"/>
      <c r="J579" s="265"/>
      <c r="K579" s="265"/>
      <c r="L579" s="270"/>
      <c r="M579" s="271"/>
      <c r="N579" s="272"/>
      <c r="O579" s="272"/>
      <c r="P579" s="272"/>
      <c r="Q579" s="272"/>
      <c r="R579" s="272"/>
      <c r="S579" s="272"/>
      <c r="T579" s="273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T579" s="274" t="s">
        <v>145</v>
      </c>
      <c r="AU579" s="274" t="s">
        <v>84</v>
      </c>
      <c r="AV579" s="15" t="s">
        <v>227</v>
      </c>
      <c r="AW579" s="15" t="s">
        <v>31</v>
      </c>
      <c r="AX579" s="15" t="s">
        <v>82</v>
      </c>
      <c r="AY579" s="274" t="s">
        <v>132</v>
      </c>
    </row>
    <row r="580" s="2" customFormat="1" ht="16.5" customHeight="1">
      <c r="A580" s="39"/>
      <c r="B580" s="40"/>
      <c r="C580" s="219" t="s">
        <v>1075</v>
      </c>
      <c r="D580" s="219" t="s">
        <v>135</v>
      </c>
      <c r="E580" s="220" t="s">
        <v>575</v>
      </c>
      <c r="F580" s="221" t="s">
        <v>576</v>
      </c>
      <c r="G580" s="222" t="s">
        <v>160</v>
      </c>
      <c r="H580" s="223">
        <v>623.39999999999998</v>
      </c>
      <c r="I580" s="224"/>
      <c r="J580" s="225">
        <f>ROUND(I580*H580,2)</f>
        <v>0</v>
      </c>
      <c r="K580" s="221" t="s">
        <v>139</v>
      </c>
      <c r="L580" s="45"/>
      <c r="M580" s="226" t="s">
        <v>1</v>
      </c>
      <c r="N580" s="227" t="s">
        <v>39</v>
      </c>
      <c r="O580" s="92"/>
      <c r="P580" s="228">
        <f>O580*H580</f>
        <v>0</v>
      </c>
      <c r="Q580" s="228">
        <v>0</v>
      </c>
      <c r="R580" s="228">
        <f>Q580*H580</f>
        <v>0</v>
      </c>
      <c r="S580" s="228">
        <v>0.01</v>
      </c>
      <c r="T580" s="229">
        <f>S580*H580</f>
        <v>6.234</v>
      </c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R580" s="230" t="s">
        <v>227</v>
      </c>
      <c r="AT580" s="230" t="s">
        <v>135</v>
      </c>
      <c r="AU580" s="230" t="s">
        <v>84</v>
      </c>
      <c r="AY580" s="18" t="s">
        <v>132</v>
      </c>
      <c r="BE580" s="231">
        <f>IF(N580="základní",J580,0)</f>
        <v>0</v>
      </c>
      <c r="BF580" s="231">
        <f>IF(N580="snížená",J580,0)</f>
        <v>0</v>
      </c>
      <c r="BG580" s="231">
        <f>IF(N580="zákl. přenesená",J580,0)</f>
        <v>0</v>
      </c>
      <c r="BH580" s="231">
        <f>IF(N580="sníž. přenesená",J580,0)</f>
        <v>0</v>
      </c>
      <c r="BI580" s="231">
        <f>IF(N580="nulová",J580,0)</f>
        <v>0</v>
      </c>
      <c r="BJ580" s="18" t="s">
        <v>82</v>
      </c>
      <c r="BK580" s="231">
        <f>ROUND(I580*H580,2)</f>
        <v>0</v>
      </c>
      <c r="BL580" s="18" t="s">
        <v>227</v>
      </c>
      <c r="BM580" s="230" t="s">
        <v>1076</v>
      </c>
    </row>
    <row r="581" s="2" customFormat="1">
      <c r="A581" s="39"/>
      <c r="B581" s="40"/>
      <c r="C581" s="41"/>
      <c r="D581" s="232" t="s">
        <v>142</v>
      </c>
      <c r="E581" s="41"/>
      <c r="F581" s="233" t="s">
        <v>578</v>
      </c>
      <c r="G581" s="41"/>
      <c r="H581" s="41"/>
      <c r="I581" s="234"/>
      <c r="J581" s="41"/>
      <c r="K581" s="41"/>
      <c r="L581" s="45"/>
      <c r="M581" s="235"/>
      <c r="N581" s="236"/>
      <c r="O581" s="92"/>
      <c r="P581" s="92"/>
      <c r="Q581" s="92"/>
      <c r="R581" s="92"/>
      <c r="S581" s="92"/>
      <c r="T581" s="93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  <c r="AT581" s="18" t="s">
        <v>142</v>
      </c>
      <c r="AU581" s="18" t="s">
        <v>84</v>
      </c>
    </row>
    <row r="582" s="2" customFormat="1">
      <c r="A582" s="39"/>
      <c r="B582" s="40"/>
      <c r="C582" s="41"/>
      <c r="D582" s="237" t="s">
        <v>143</v>
      </c>
      <c r="E582" s="41"/>
      <c r="F582" s="238" t="s">
        <v>579</v>
      </c>
      <c r="G582" s="41"/>
      <c r="H582" s="41"/>
      <c r="I582" s="234"/>
      <c r="J582" s="41"/>
      <c r="K582" s="41"/>
      <c r="L582" s="45"/>
      <c r="M582" s="235"/>
      <c r="N582" s="236"/>
      <c r="O582" s="92"/>
      <c r="P582" s="92"/>
      <c r="Q582" s="92"/>
      <c r="R582" s="92"/>
      <c r="S582" s="92"/>
      <c r="T582" s="93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T582" s="18" t="s">
        <v>143</v>
      </c>
      <c r="AU582" s="18" t="s">
        <v>84</v>
      </c>
    </row>
    <row r="583" s="13" customFormat="1">
      <c r="A583" s="13"/>
      <c r="B583" s="239"/>
      <c r="C583" s="240"/>
      <c r="D583" s="232" t="s">
        <v>145</v>
      </c>
      <c r="E583" s="241" t="s">
        <v>1</v>
      </c>
      <c r="F583" s="242" t="s">
        <v>580</v>
      </c>
      <c r="G583" s="240"/>
      <c r="H583" s="241" t="s">
        <v>1</v>
      </c>
      <c r="I583" s="243"/>
      <c r="J583" s="240"/>
      <c r="K583" s="240"/>
      <c r="L583" s="244"/>
      <c r="M583" s="245"/>
      <c r="N583" s="246"/>
      <c r="O583" s="246"/>
      <c r="P583" s="246"/>
      <c r="Q583" s="246"/>
      <c r="R583" s="246"/>
      <c r="S583" s="246"/>
      <c r="T583" s="247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T583" s="248" t="s">
        <v>145</v>
      </c>
      <c r="AU583" s="248" t="s">
        <v>84</v>
      </c>
      <c r="AV583" s="13" t="s">
        <v>82</v>
      </c>
      <c r="AW583" s="13" t="s">
        <v>31</v>
      </c>
      <c r="AX583" s="13" t="s">
        <v>74</v>
      </c>
      <c r="AY583" s="248" t="s">
        <v>132</v>
      </c>
    </row>
    <row r="584" s="14" customFormat="1">
      <c r="A584" s="14"/>
      <c r="B584" s="249"/>
      <c r="C584" s="250"/>
      <c r="D584" s="232" t="s">
        <v>145</v>
      </c>
      <c r="E584" s="251" t="s">
        <v>1</v>
      </c>
      <c r="F584" s="252" t="s">
        <v>159</v>
      </c>
      <c r="G584" s="250"/>
      <c r="H584" s="253">
        <v>615.39999999999998</v>
      </c>
      <c r="I584" s="254"/>
      <c r="J584" s="250"/>
      <c r="K584" s="250"/>
      <c r="L584" s="255"/>
      <c r="M584" s="256"/>
      <c r="N584" s="257"/>
      <c r="O584" s="257"/>
      <c r="P584" s="257"/>
      <c r="Q584" s="257"/>
      <c r="R584" s="257"/>
      <c r="S584" s="257"/>
      <c r="T584" s="258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T584" s="259" t="s">
        <v>145</v>
      </c>
      <c r="AU584" s="259" t="s">
        <v>84</v>
      </c>
      <c r="AV584" s="14" t="s">
        <v>84</v>
      </c>
      <c r="AW584" s="14" t="s">
        <v>31</v>
      </c>
      <c r="AX584" s="14" t="s">
        <v>74</v>
      </c>
      <c r="AY584" s="259" t="s">
        <v>132</v>
      </c>
    </row>
    <row r="585" s="13" customFormat="1">
      <c r="A585" s="13"/>
      <c r="B585" s="239"/>
      <c r="C585" s="240"/>
      <c r="D585" s="232" t="s">
        <v>145</v>
      </c>
      <c r="E585" s="241" t="s">
        <v>1</v>
      </c>
      <c r="F585" s="242" t="s">
        <v>583</v>
      </c>
      <c r="G585" s="240"/>
      <c r="H585" s="241" t="s">
        <v>1</v>
      </c>
      <c r="I585" s="243"/>
      <c r="J585" s="240"/>
      <c r="K585" s="240"/>
      <c r="L585" s="244"/>
      <c r="M585" s="245"/>
      <c r="N585" s="246"/>
      <c r="O585" s="246"/>
      <c r="P585" s="246"/>
      <c r="Q585" s="246"/>
      <c r="R585" s="246"/>
      <c r="S585" s="246"/>
      <c r="T585" s="247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T585" s="248" t="s">
        <v>145</v>
      </c>
      <c r="AU585" s="248" t="s">
        <v>84</v>
      </c>
      <c r="AV585" s="13" t="s">
        <v>82</v>
      </c>
      <c r="AW585" s="13" t="s">
        <v>31</v>
      </c>
      <c r="AX585" s="13" t="s">
        <v>74</v>
      </c>
      <c r="AY585" s="248" t="s">
        <v>132</v>
      </c>
    </row>
    <row r="586" s="14" customFormat="1">
      <c r="A586" s="14"/>
      <c r="B586" s="249"/>
      <c r="C586" s="250"/>
      <c r="D586" s="232" t="s">
        <v>145</v>
      </c>
      <c r="E586" s="251" t="s">
        <v>1</v>
      </c>
      <c r="F586" s="252" t="s">
        <v>1041</v>
      </c>
      <c r="G586" s="250"/>
      <c r="H586" s="253">
        <v>8</v>
      </c>
      <c r="I586" s="254"/>
      <c r="J586" s="250"/>
      <c r="K586" s="250"/>
      <c r="L586" s="255"/>
      <c r="M586" s="256"/>
      <c r="N586" s="257"/>
      <c r="O586" s="257"/>
      <c r="P586" s="257"/>
      <c r="Q586" s="257"/>
      <c r="R586" s="257"/>
      <c r="S586" s="257"/>
      <c r="T586" s="258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T586" s="259" t="s">
        <v>145</v>
      </c>
      <c r="AU586" s="259" t="s">
        <v>84</v>
      </c>
      <c r="AV586" s="14" t="s">
        <v>84</v>
      </c>
      <c r="AW586" s="14" t="s">
        <v>31</v>
      </c>
      <c r="AX586" s="14" t="s">
        <v>74</v>
      </c>
      <c r="AY586" s="259" t="s">
        <v>132</v>
      </c>
    </row>
    <row r="587" s="15" customFormat="1">
      <c r="A587" s="15"/>
      <c r="B587" s="264"/>
      <c r="C587" s="265"/>
      <c r="D587" s="232" t="s">
        <v>145</v>
      </c>
      <c r="E587" s="266" t="s">
        <v>1</v>
      </c>
      <c r="F587" s="267" t="s">
        <v>251</v>
      </c>
      <c r="G587" s="265"/>
      <c r="H587" s="268">
        <v>623.39999999999998</v>
      </c>
      <c r="I587" s="269"/>
      <c r="J587" s="265"/>
      <c r="K587" s="265"/>
      <c r="L587" s="270"/>
      <c r="M587" s="271"/>
      <c r="N587" s="272"/>
      <c r="O587" s="272"/>
      <c r="P587" s="272"/>
      <c r="Q587" s="272"/>
      <c r="R587" s="272"/>
      <c r="S587" s="272"/>
      <c r="T587" s="273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T587" s="274" t="s">
        <v>145</v>
      </c>
      <c r="AU587" s="274" t="s">
        <v>84</v>
      </c>
      <c r="AV587" s="15" t="s">
        <v>227</v>
      </c>
      <c r="AW587" s="15" t="s">
        <v>31</v>
      </c>
      <c r="AX587" s="15" t="s">
        <v>82</v>
      </c>
      <c r="AY587" s="274" t="s">
        <v>132</v>
      </c>
    </row>
    <row r="588" s="2" customFormat="1" ht="16.5" customHeight="1">
      <c r="A588" s="39"/>
      <c r="B588" s="40"/>
      <c r="C588" s="219" t="s">
        <v>1077</v>
      </c>
      <c r="D588" s="219" t="s">
        <v>135</v>
      </c>
      <c r="E588" s="220" t="s">
        <v>1078</v>
      </c>
      <c r="F588" s="221" t="s">
        <v>1079</v>
      </c>
      <c r="G588" s="222" t="s">
        <v>177</v>
      </c>
      <c r="H588" s="223">
        <v>13.712</v>
      </c>
      <c r="I588" s="224"/>
      <c r="J588" s="225">
        <f>ROUND(I588*H588,2)</f>
        <v>0</v>
      </c>
      <c r="K588" s="221" t="s">
        <v>139</v>
      </c>
      <c r="L588" s="45"/>
      <c r="M588" s="226" t="s">
        <v>1</v>
      </c>
      <c r="N588" s="227" t="s">
        <v>39</v>
      </c>
      <c r="O588" s="92"/>
      <c r="P588" s="228">
        <f>O588*H588</f>
        <v>0</v>
      </c>
      <c r="Q588" s="228">
        <v>0</v>
      </c>
      <c r="R588" s="228">
        <f>Q588*H588</f>
        <v>0</v>
      </c>
      <c r="S588" s="228">
        <v>2</v>
      </c>
      <c r="T588" s="229">
        <f>S588*H588</f>
        <v>27.423999999999999</v>
      </c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R588" s="230" t="s">
        <v>227</v>
      </c>
      <c r="AT588" s="230" t="s">
        <v>135</v>
      </c>
      <c r="AU588" s="230" t="s">
        <v>84</v>
      </c>
      <c r="AY588" s="18" t="s">
        <v>132</v>
      </c>
      <c r="BE588" s="231">
        <f>IF(N588="základní",J588,0)</f>
        <v>0</v>
      </c>
      <c r="BF588" s="231">
        <f>IF(N588="snížená",J588,0)</f>
        <v>0</v>
      </c>
      <c r="BG588" s="231">
        <f>IF(N588="zákl. přenesená",J588,0)</f>
        <v>0</v>
      </c>
      <c r="BH588" s="231">
        <f>IF(N588="sníž. přenesená",J588,0)</f>
        <v>0</v>
      </c>
      <c r="BI588" s="231">
        <f>IF(N588="nulová",J588,0)</f>
        <v>0</v>
      </c>
      <c r="BJ588" s="18" t="s">
        <v>82</v>
      </c>
      <c r="BK588" s="231">
        <f>ROUND(I588*H588,2)</f>
        <v>0</v>
      </c>
      <c r="BL588" s="18" t="s">
        <v>227</v>
      </c>
      <c r="BM588" s="230" t="s">
        <v>1080</v>
      </c>
    </row>
    <row r="589" s="2" customFormat="1">
      <c r="A589" s="39"/>
      <c r="B589" s="40"/>
      <c r="C589" s="41"/>
      <c r="D589" s="232" t="s">
        <v>142</v>
      </c>
      <c r="E589" s="41"/>
      <c r="F589" s="233" t="s">
        <v>1081</v>
      </c>
      <c r="G589" s="41"/>
      <c r="H589" s="41"/>
      <c r="I589" s="234"/>
      <c r="J589" s="41"/>
      <c r="K589" s="41"/>
      <c r="L589" s="45"/>
      <c r="M589" s="235"/>
      <c r="N589" s="236"/>
      <c r="O589" s="92"/>
      <c r="P589" s="92"/>
      <c r="Q589" s="92"/>
      <c r="R589" s="92"/>
      <c r="S589" s="92"/>
      <c r="T589" s="93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  <c r="AT589" s="18" t="s">
        <v>142</v>
      </c>
      <c r="AU589" s="18" t="s">
        <v>84</v>
      </c>
    </row>
    <row r="590" s="2" customFormat="1">
      <c r="A590" s="39"/>
      <c r="B590" s="40"/>
      <c r="C590" s="41"/>
      <c r="D590" s="237" t="s">
        <v>143</v>
      </c>
      <c r="E590" s="41"/>
      <c r="F590" s="238" t="s">
        <v>1082</v>
      </c>
      <c r="G590" s="41"/>
      <c r="H590" s="41"/>
      <c r="I590" s="234"/>
      <c r="J590" s="41"/>
      <c r="K590" s="41"/>
      <c r="L590" s="45"/>
      <c r="M590" s="235"/>
      <c r="N590" s="236"/>
      <c r="O590" s="92"/>
      <c r="P590" s="92"/>
      <c r="Q590" s="92"/>
      <c r="R590" s="92"/>
      <c r="S590" s="92"/>
      <c r="T590" s="93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/>
      <c r="AT590" s="18" t="s">
        <v>143</v>
      </c>
      <c r="AU590" s="18" t="s">
        <v>84</v>
      </c>
    </row>
    <row r="591" s="13" customFormat="1">
      <c r="A591" s="13"/>
      <c r="B591" s="239"/>
      <c r="C591" s="240"/>
      <c r="D591" s="232" t="s">
        <v>145</v>
      </c>
      <c r="E591" s="241" t="s">
        <v>1</v>
      </c>
      <c r="F591" s="242" t="s">
        <v>231</v>
      </c>
      <c r="G591" s="240"/>
      <c r="H591" s="241" t="s">
        <v>1</v>
      </c>
      <c r="I591" s="243"/>
      <c r="J591" s="240"/>
      <c r="K591" s="240"/>
      <c r="L591" s="244"/>
      <c r="M591" s="245"/>
      <c r="N591" s="246"/>
      <c r="O591" s="246"/>
      <c r="P591" s="246"/>
      <c r="Q591" s="246"/>
      <c r="R591" s="246"/>
      <c r="S591" s="246"/>
      <c r="T591" s="247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T591" s="248" t="s">
        <v>145</v>
      </c>
      <c r="AU591" s="248" t="s">
        <v>84</v>
      </c>
      <c r="AV591" s="13" t="s">
        <v>82</v>
      </c>
      <c r="AW591" s="13" t="s">
        <v>31</v>
      </c>
      <c r="AX591" s="13" t="s">
        <v>74</v>
      </c>
      <c r="AY591" s="248" t="s">
        <v>132</v>
      </c>
    </row>
    <row r="592" s="14" customFormat="1">
      <c r="A592" s="14"/>
      <c r="B592" s="249"/>
      <c r="C592" s="250"/>
      <c r="D592" s="232" t="s">
        <v>145</v>
      </c>
      <c r="E592" s="251" t="s">
        <v>1</v>
      </c>
      <c r="F592" s="252" t="s">
        <v>1083</v>
      </c>
      <c r="G592" s="250"/>
      <c r="H592" s="253">
        <v>2.3999999999999999</v>
      </c>
      <c r="I592" s="254"/>
      <c r="J592" s="250"/>
      <c r="K592" s="250"/>
      <c r="L592" s="255"/>
      <c r="M592" s="256"/>
      <c r="N592" s="257"/>
      <c r="O592" s="257"/>
      <c r="P592" s="257"/>
      <c r="Q592" s="257"/>
      <c r="R592" s="257"/>
      <c r="S592" s="257"/>
      <c r="T592" s="258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59" t="s">
        <v>145</v>
      </c>
      <c r="AU592" s="259" t="s">
        <v>84</v>
      </c>
      <c r="AV592" s="14" t="s">
        <v>84</v>
      </c>
      <c r="AW592" s="14" t="s">
        <v>31</v>
      </c>
      <c r="AX592" s="14" t="s">
        <v>74</v>
      </c>
      <c r="AY592" s="259" t="s">
        <v>132</v>
      </c>
    </row>
    <row r="593" s="14" customFormat="1">
      <c r="A593" s="14"/>
      <c r="B593" s="249"/>
      <c r="C593" s="250"/>
      <c r="D593" s="232" t="s">
        <v>145</v>
      </c>
      <c r="E593" s="251" t="s">
        <v>1</v>
      </c>
      <c r="F593" s="252" t="s">
        <v>1084</v>
      </c>
      <c r="G593" s="250"/>
      <c r="H593" s="253">
        <v>3.1600000000000001</v>
      </c>
      <c r="I593" s="254"/>
      <c r="J593" s="250"/>
      <c r="K593" s="250"/>
      <c r="L593" s="255"/>
      <c r="M593" s="256"/>
      <c r="N593" s="257"/>
      <c r="O593" s="257"/>
      <c r="P593" s="257"/>
      <c r="Q593" s="257"/>
      <c r="R593" s="257"/>
      <c r="S593" s="257"/>
      <c r="T593" s="258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59" t="s">
        <v>145</v>
      </c>
      <c r="AU593" s="259" t="s">
        <v>84</v>
      </c>
      <c r="AV593" s="14" t="s">
        <v>84</v>
      </c>
      <c r="AW593" s="14" t="s">
        <v>31</v>
      </c>
      <c r="AX593" s="14" t="s">
        <v>74</v>
      </c>
      <c r="AY593" s="259" t="s">
        <v>132</v>
      </c>
    </row>
    <row r="594" s="14" customFormat="1">
      <c r="A594" s="14"/>
      <c r="B594" s="249"/>
      <c r="C594" s="250"/>
      <c r="D594" s="232" t="s">
        <v>145</v>
      </c>
      <c r="E594" s="251" t="s">
        <v>1</v>
      </c>
      <c r="F594" s="252" t="s">
        <v>1085</v>
      </c>
      <c r="G594" s="250"/>
      <c r="H594" s="253">
        <v>5.2000000000000002</v>
      </c>
      <c r="I594" s="254"/>
      <c r="J594" s="250"/>
      <c r="K594" s="250"/>
      <c r="L594" s="255"/>
      <c r="M594" s="256"/>
      <c r="N594" s="257"/>
      <c r="O594" s="257"/>
      <c r="P594" s="257"/>
      <c r="Q594" s="257"/>
      <c r="R594" s="257"/>
      <c r="S594" s="257"/>
      <c r="T594" s="258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T594" s="259" t="s">
        <v>145</v>
      </c>
      <c r="AU594" s="259" t="s">
        <v>84</v>
      </c>
      <c r="AV594" s="14" t="s">
        <v>84</v>
      </c>
      <c r="AW594" s="14" t="s">
        <v>31</v>
      </c>
      <c r="AX594" s="14" t="s">
        <v>74</v>
      </c>
      <c r="AY594" s="259" t="s">
        <v>132</v>
      </c>
    </row>
    <row r="595" s="14" customFormat="1">
      <c r="A595" s="14"/>
      <c r="B595" s="249"/>
      <c r="C595" s="250"/>
      <c r="D595" s="232" t="s">
        <v>145</v>
      </c>
      <c r="E595" s="251" t="s">
        <v>1</v>
      </c>
      <c r="F595" s="252" t="s">
        <v>1086</v>
      </c>
      <c r="G595" s="250"/>
      <c r="H595" s="253">
        <v>2.952</v>
      </c>
      <c r="I595" s="254"/>
      <c r="J595" s="250"/>
      <c r="K595" s="250"/>
      <c r="L595" s="255"/>
      <c r="M595" s="256"/>
      <c r="N595" s="257"/>
      <c r="O595" s="257"/>
      <c r="P595" s="257"/>
      <c r="Q595" s="257"/>
      <c r="R595" s="257"/>
      <c r="S595" s="257"/>
      <c r="T595" s="258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T595" s="259" t="s">
        <v>145</v>
      </c>
      <c r="AU595" s="259" t="s">
        <v>84</v>
      </c>
      <c r="AV595" s="14" t="s">
        <v>84</v>
      </c>
      <c r="AW595" s="14" t="s">
        <v>31</v>
      </c>
      <c r="AX595" s="14" t="s">
        <v>74</v>
      </c>
      <c r="AY595" s="259" t="s">
        <v>132</v>
      </c>
    </row>
    <row r="596" s="15" customFormat="1">
      <c r="A596" s="15"/>
      <c r="B596" s="264"/>
      <c r="C596" s="265"/>
      <c r="D596" s="232" t="s">
        <v>145</v>
      </c>
      <c r="E596" s="266" t="s">
        <v>702</v>
      </c>
      <c r="F596" s="267" t="s">
        <v>251</v>
      </c>
      <c r="G596" s="265"/>
      <c r="H596" s="268">
        <v>13.712</v>
      </c>
      <c r="I596" s="269"/>
      <c r="J596" s="265"/>
      <c r="K596" s="265"/>
      <c r="L596" s="270"/>
      <c r="M596" s="271"/>
      <c r="N596" s="272"/>
      <c r="O596" s="272"/>
      <c r="P596" s="272"/>
      <c r="Q596" s="272"/>
      <c r="R596" s="272"/>
      <c r="S596" s="272"/>
      <c r="T596" s="273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T596" s="274" t="s">
        <v>145</v>
      </c>
      <c r="AU596" s="274" t="s">
        <v>84</v>
      </c>
      <c r="AV596" s="15" t="s">
        <v>227</v>
      </c>
      <c r="AW596" s="15" t="s">
        <v>31</v>
      </c>
      <c r="AX596" s="15" t="s">
        <v>82</v>
      </c>
      <c r="AY596" s="274" t="s">
        <v>132</v>
      </c>
    </row>
    <row r="597" s="2" customFormat="1" ht="24.15" customHeight="1">
      <c r="A597" s="39"/>
      <c r="B597" s="40"/>
      <c r="C597" s="219" t="s">
        <v>1087</v>
      </c>
      <c r="D597" s="219" t="s">
        <v>135</v>
      </c>
      <c r="E597" s="220" t="s">
        <v>1088</v>
      </c>
      <c r="F597" s="221" t="s">
        <v>1089</v>
      </c>
      <c r="G597" s="222" t="s">
        <v>177</v>
      </c>
      <c r="H597" s="223">
        <v>5.5599999999999996</v>
      </c>
      <c r="I597" s="224"/>
      <c r="J597" s="225">
        <f>ROUND(I597*H597,2)</f>
        <v>0</v>
      </c>
      <c r="K597" s="221" t="s">
        <v>139</v>
      </c>
      <c r="L597" s="45"/>
      <c r="M597" s="226" t="s">
        <v>1</v>
      </c>
      <c r="N597" s="227" t="s">
        <v>39</v>
      </c>
      <c r="O597" s="92"/>
      <c r="P597" s="228">
        <f>O597*H597</f>
        <v>0</v>
      </c>
      <c r="Q597" s="228">
        <v>0</v>
      </c>
      <c r="R597" s="228">
        <f>Q597*H597</f>
        <v>0</v>
      </c>
      <c r="S597" s="228">
        <v>1.95</v>
      </c>
      <c r="T597" s="229">
        <f>S597*H597</f>
        <v>10.841999999999999</v>
      </c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R597" s="230" t="s">
        <v>227</v>
      </c>
      <c r="AT597" s="230" t="s">
        <v>135</v>
      </c>
      <c r="AU597" s="230" t="s">
        <v>84</v>
      </c>
      <c r="AY597" s="18" t="s">
        <v>132</v>
      </c>
      <c r="BE597" s="231">
        <f>IF(N597="základní",J597,0)</f>
        <v>0</v>
      </c>
      <c r="BF597" s="231">
        <f>IF(N597="snížená",J597,0)</f>
        <v>0</v>
      </c>
      <c r="BG597" s="231">
        <f>IF(N597="zákl. přenesená",J597,0)</f>
        <v>0</v>
      </c>
      <c r="BH597" s="231">
        <f>IF(N597="sníž. přenesená",J597,0)</f>
        <v>0</v>
      </c>
      <c r="BI597" s="231">
        <f>IF(N597="nulová",J597,0)</f>
        <v>0</v>
      </c>
      <c r="BJ597" s="18" t="s">
        <v>82</v>
      </c>
      <c r="BK597" s="231">
        <f>ROUND(I597*H597,2)</f>
        <v>0</v>
      </c>
      <c r="BL597" s="18" t="s">
        <v>227</v>
      </c>
      <c r="BM597" s="230" t="s">
        <v>1090</v>
      </c>
    </row>
    <row r="598" s="2" customFormat="1">
      <c r="A598" s="39"/>
      <c r="B598" s="40"/>
      <c r="C598" s="41"/>
      <c r="D598" s="232" t="s">
        <v>142</v>
      </c>
      <c r="E598" s="41"/>
      <c r="F598" s="233" t="s">
        <v>1091</v>
      </c>
      <c r="G598" s="41"/>
      <c r="H598" s="41"/>
      <c r="I598" s="234"/>
      <c r="J598" s="41"/>
      <c r="K598" s="41"/>
      <c r="L598" s="45"/>
      <c r="M598" s="235"/>
      <c r="N598" s="236"/>
      <c r="O598" s="92"/>
      <c r="P598" s="92"/>
      <c r="Q598" s="92"/>
      <c r="R598" s="92"/>
      <c r="S598" s="92"/>
      <c r="T598" s="93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/>
      <c r="AT598" s="18" t="s">
        <v>142</v>
      </c>
      <c r="AU598" s="18" t="s">
        <v>84</v>
      </c>
    </row>
    <row r="599" s="2" customFormat="1">
      <c r="A599" s="39"/>
      <c r="B599" s="40"/>
      <c r="C599" s="41"/>
      <c r="D599" s="237" t="s">
        <v>143</v>
      </c>
      <c r="E599" s="41"/>
      <c r="F599" s="238" t="s">
        <v>1092</v>
      </c>
      <c r="G599" s="41"/>
      <c r="H599" s="41"/>
      <c r="I599" s="234"/>
      <c r="J599" s="41"/>
      <c r="K599" s="41"/>
      <c r="L599" s="45"/>
      <c r="M599" s="235"/>
      <c r="N599" s="236"/>
      <c r="O599" s="92"/>
      <c r="P599" s="92"/>
      <c r="Q599" s="92"/>
      <c r="R599" s="92"/>
      <c r="S599" s="92"/>
      <c r="T599" s="93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/>
      <c r="AT599" s="18" t="s">
        <v>143</v>
      </c>
      <c r="AU599" s="18" t="s">
        <v>84</v>
      </c>
    </row>
    <row r="600" s="13" customFormat="1">
      <c r="A600" s="13"/>
      <c r="B600" s="239"/>
      <c r="C600" s="240"/>
      <c r="D600" s="232" t="s">
        <v>145</v>
      </c>
      <c r="E600" s="241" t="s">
        <v>1</v>
      </c>
      <c r="F600" s="242" t="s">
        <v>231</v>
      </c>
      <c r="G600" s="240"/>
      <c r="H600" s="241" t="s">
        <v>1</v>
      </c>
      <c r="I600" s="243"/>
      <c r="J600" s="240"/>
      <c r="K600" s="240"/>
      <c r="L600" s="244"/>
      <c r="M600" s="245"/>
      <c r="N600" s="246"/>
      <c r="O600" s="246"/>
      <c r="P600" s="246"/>
      <c r="Q600" s="246"/>
      <c r="R600" s="246"/>
      <c r="S600" s="246"/>
      <c r="T600" s="247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T600" s="248" t="s">
        <v>145</v>
      </c>
      <c r="AU600" s="248" t="s">
        <v>84</v>
      </c>
      <c r="AV600" s="13" t="s">
        <v>82</v>
      </c>
      <c r="AW600" s="13" t="s">
        <v>31</v>
      </c>
      <c r="AX600" s="13" t="s">
        <v>74</v>
      </c>
      <c r="AY600" s="248" t="s">
        <v>132</v>
      </c>
    </row>
    <row r="601" s="14" customFormat="1">
      <c r="A601" s="14"/>
      <c r="B601" s="249"/>
      <c r="C601" s="250"/>
      <c r="D601" s="232" t="s">
        <v>145</v>
      </c>
      <c r="E601" s="251" t="s">
        <v>1</v>
      </c>
      <c r="F601" s="252" t="s">
        <v>1093</v>
      </c>
      <c r="G601" s="250"/>
      <c r="H601" s="253">
        <v>1.28</v>
      </c>
      <c r="I601" s="254"/>
      <c r="J601" s="250"/>
      <c r="K601" s="250"/>
      <c r="L601" s="255"/>
      <c r="M601" s="256"/>
      <c r="N601" s="257"/>
      <c r="O601" s="257"/>
      <c r="P601" s="257"/>
      <c r="Q601" s="257"/>
      <c r="R601" s="257"/>
      <c r="S601" s="257"/>
      <c r="T601" s="258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T601" s="259" t="s">
        <v>145</v>
      </c>
      <c r="AU601" s="259" t="s">
        <v>84</v>
      </c>
      <c r="AV601" s="14" t="s">
        <v>84</v>
      </c>
      <c r="AW601" s="14" t="s">
        <v>31</v>
      </c>
      <c r="AX601" s="14" t="s">
        <v>74</v>
      </c>
      <c r="AY601" s="259" t="s">
        <v>132</v>
      </c>
    </row>
    <row r="602" s="14" customFormat="1">
      <c r="A602" s="14"/>
      <c r="B602" s="249"/>
      <c r="C602" s="250"/>
      <c r="D602" s="232" t="s">
        <v>145</v>
      </c>
      <c r="E602" s="251" t="s">
        <v>1</v>
      </c>
      <c r="F602" s="252" t="s">
        <v>1094</v>
      </c>
      <c r="G602" s="250"/>
      <c r="H602" s="253">
        <v>1.8999999999999999</v>
      </c>
      <c r="I602" s="254"/>
      <c r="J602" s="250"/>
      <c r="K602" s="250"/>
      <c r="L602" s="255"/>
      <c r="M602" s="256"/>
      <c r="N602" s="257"/>
      <c r="O602" s="257"/>
      <c r="P602" s="257"/>
      <c r="Q602" s="257"/>
      <c r="R602" s="257"/>
      <c r="S602" s="257"/>
      <c r="T602" s="258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59" t="s">
        <v>145</v>
      </c>
      <c r="AU602" s="259" t="s">
        <v>84</v>
      </c>
      <c r="AV602" s="14" t="s">
        <v>84</v>
      </c>
      <c r="AW602" s="14" t="s">
        <v>31</v>
      </c>
      <c r="AX602" s="14" t="s">
        <v>74</v>
      </c>
      <c r="AY602" s="259" t="s">
        <v>132</v>
      </c>
    </row>
    <row r="603" s="14" customFormat="1">
      <c r="A603" s="14"/>
      <c r="B603" s="249"/>
      <c r="C603" s="250"/>
      <c r="D603" s="232" t="s">
        <v>145</v>
      </c>
      <c r="E603" s="251" t="s">
        <v>1</v>
      </c>
      <c r="F603" s="252" t="s">
        <v>1095</v>
      </c>
      <c r="G603" s="250"/>
      <c r="H603" s="253">
        <v>2.3799999999999999</v>
      </c>
      <c r="I603" s="254"/>
      <c r="J603" s="250"/>
      <c r="K603" s="250"/>
      <c r="L603" s="255"/>
      <c r="M603" s="256"/>
      <c r="N603" s="257"/>
      <c r="O603" s="257"/>
      <c r="P603" s="257"/>
      <c r="Q603" s="257"/>
      <c r="R603" s="257"/>
      <c r="S603" s="257"/>
      <c r="T603" s="258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T603" s="259" t="s">
        <v>145</v>
      </c>
      <c r="AU603" s="259" t="s">
        <v>84</v>
      </c>
      <c r="AV603" s="14" t="s">
        <v>84</v>
      </c>
      <c r="AW603" s="14" t="s">
        <v>31</v>
      </c>
      <c r="AX603" s="14" t="s">
        <v>74</v>
      </c>
      <c r="AY603" s="259" t="s">
        <v>132</v>
      </c>
    </row>
    <row r="604" s="15" customFormat="1">
      <c r="A604" s="15"/>
      <c r="B604" s="264"/>
      <c r="C604" s="265"/>
      <c r="D604" s="232" t="s">
        <v>145</v>
      </c>
      <c r="E604" s="266" t="s">
        <v>710</v>
      </c>
      <c r="F604" s="267" t="s">
        <v>251</v>
      </c>
      <c r="G604" s="265"/>
      <c r="H604" s="268">
        <v>5.5599999999999996</v>
      </c>
      <c r="I604" s="269"/>
      <c r="J604" s="265"/>
      <c r="K604" s="265"/>
      <c r="L604" s="270"/>
      <c r="M604" s="271"/>
      <c r="N604" s="272"/>
      <c r="O604" s="272"/>
      <c r="P604" s="272"/>
      <c r="Q604" s="272"/>
      <c r="R604" s="272"/>
      <c r="S604" s="272"/>
      <c r="T604" s="273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T604" s="274" t="s">
        <v>145</v>
      </c>
      <c r="AU604" s="274" t="s">
        <v>84</v>
      </c>
      <c r="AV604" s="15" t="s">
        <v>227</v>
      </c>
      <c r="AW604" s="15" t="s">
        <v>31</v>
      </c>
      <c r="AX604" s="15" t="s">
        <v>82</v>
      </c>
      <c r="AY604" s="274" t="s">
        <v>132</v>
      </c>
    </row>
    <row r="605" s="2" customFormat="1" ht="24.15" customHeight="1">
      <c r="A605" s="39"/>
      <c r="B605" s="40"/>
      <c r="C605" s="219" t="s">
        <v>1096</v>
      </c>
      <c r="D605" s="219" t="s">
        <v>135</v>
      </c>
      <c r="E605" s="220" t="s">
        <v>1097</v>
      </c>
      <c r="F605" s="221" t="s">
        <v>1098</v>
      </c>
      <c r="G605" s="222" t="s">
        <v>874</v>
      </c>
      <c r="H605" s="223">
        <v>6</v>
      </c>
      <c r="I605" s="224"/>
      <c r="J605" s="225">
        <f>ROUND(I605*H605,2)</f>
        <v>0</v>
      </c>
      <c r="K605" s="221" t="s">
        <v>139</v>
      </c>
      <c r="L605" s="45"/>
      <c r="M605" s="226" t="s">
        <v>1</v>
      </c>
      <c r="N605" s="227" t="s">
        <v>39</v>
      </c>
      <c r="O605" s="92"/>
      <c r="P605" s="228">
        <f>O605*H605</f>
        <v>0</v>
      </c>
      <c r="Q605" s="228">
        <v>0</v>
      </c>
      <c r="R605" s="228">
        <f>Q605*H605</f>
        <v>0</v>
      </c>
      <c r="S605" s="228">
        <v>0.082000000000000003</v>
      </c>
      <c r="T605" s="229">
        <f>S605*H605</f>
        <v>0.49199999999999999</v>
      </c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  <c r="AR605" s="230" t="s">
        <v>227</v>
      </c>
      <c r="AT605" s="230" t="s">
        <v>135</v>
      </c>
      <c r="AU605" s="230" t="s">
        <v>84</v>
      </c>
      <c r="AY605" s="18" t="s">
        <v>132</v>
      </c>
      <c r="BE605" s="231">
        <f>IF(N605="základní",J605,0)</f>
        <v>0</v>
      </c>
      <c r="BF605" s="231">
        <f>IF(N605="snížená",J605,0)</f>
        <v>0</v>
      </c>
      <c r="BG605" s="231">
        <f>IF(N605="zákl. přenesená",J605,0)</f>
        <v>0</v>
      </c>
      <c r="BH605" s="231">
        <f>IF(N605="sníž. přenesená",J605,0)</f>
        <v>0</v>
      </c>
      <c r="BI605" s="231">
        <f>IF(N605="nulová",J605,0)</f>
        <v>0</v>
      </c>
      <c r="BJ605" s="18" t="s">
        <v>82</v>
      </c>
      <c r="BK605" s="231">
        <f>ROUND(I605*H605,2)</f>
        <v>0</v>
      </c>
      <c r="BL605" s="18" t="s">
        <v>227</v>
      </c>
      <c r="BM605" s="230" t="s">
        <v>1099</v>
      </c>
    </row>
    <row r="606" s="2" customFormat="1">
      <c r="A606" s="39"/>
      <c r="B606" s="40"/>
      <c r="C606" s="41"/>
      <c r="D606" s="232" t="s">
        <v>142</v>
      </c>
      <c r="E606" s="41"/>
      <c r="F606" s="233" t="s">
        <v>1100</v>
      </c>
      <c r="G606" s="41"/>
      <c r="H606" s="41"/>
      <c r="I606" s="234"/>
      <c r="J606" s="41"/>
      <c r="K606" s="41"/>
      <c r="L606" s="45"/>
      <c r="M606" s="235"/>
      <c r="N606" s="236"/>
      <c r="O606" s="92"/>
      <c r="P606" s="92"/>
      <c r="Q606" s="92"/>
      <c r="R606" s="92"/>
      <c r="S606" s="92"/>
      <c r="T606" s="93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  <c r="AT606" s="18" t="s">
        <v>142</v>
      </c>
      <c r="AU606" s="18" t="s">
        <v>84</v>
      </c>
    </row>
    <row r="607" s="2" customFormat="1">
      <c r="A607" s="39"/>
      <c r="B607" s="40"/>
      <c r="C607" s="41"/>
      <c r="D607" s="237" t="s">
        <v>143</v>
      </c>
      <c r="E607" s="41"/>
      <c r="F607" s="238" t="s">
        <v>1101</v>
      </c>
      <c r="G607" s="41"/>
      <c r="H607" s="41"/>
      <c r="I607" s="234"/>
      <c r="J607" s="41"/>
      <c r="K607" s="41"/>
      <c r="L607" s="45"/>
      <c r="M607" s="235"/>
      <c r="N607" s="236"/>
      <c r="O607" s="92"/>
      <c r="P607" s="92"/>
      <c r="Q607" s="92"/>
      <c r="R607" s="92"/>
      <c r="S607" s="92"/>
      <c r="T607" s="93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T607" s="18" t="s">
        <v>143</v>
      </c>
      <c r="AU607" s="18" t="s">
        <v>84</v>
      </c>
    </row>
    <row r="608" s="13" customFormat="1">
      <c r="A608" s="13"/>
      <c r="B608" s="239"/>
      <c r="C608" s="240"/>
      <c r="D608" s="232" t="s">
        <v>145</v>
      </c>
      <c r="E608" s="241" t="s">
        <v>1</v>
      </c>
      <c r="F608" s="242" t="s">
        <v>1102</v>
      </c>
      <c r="G608" s="240"/>
      <c r="H608" s="241" t="s">
        <v>1</v>
      </c>
      <c r="I608" s="243"/>
      <c r="J608" s="240"/>
      <c r="K608" s="240"/>
      <c r="L608" s="244"/>
      <c r="M608" s="245"/>
      <c r="N608" s="246"/>
      <c r="O608" s="246"/>
      <c r="P608" s="246"/>
      <c r="Q608" s="246"/>
      <c r="R608" s="246"/>
      <c r="S608" s="246"/>
      <c r="T608" s="247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T608" s="248" t="s">
        <v>145</v>
      </c>
      <c r="AU608" s="248" t="s">
        <v>84</v>
      </c>
      <c r="AV608" s="13" t="s">
        <v>82</v>
      </c>
      <c r="AW608" s="13" t="s">
        <v>31</v>
      </c>
      <c r="AX608" s="13" t="s">
        <v>74</v>
      </c>
      <c r="AY608" s="248" t="s">
        <v>132</v>
      </c>
    </row>
    <row r="609" s="14" customFormat="1">
      <c r="A609" s="14"/>
      <c r="B609" s="249"/>
      <c r="C609" s="250"/>
      <c r="D609" s="232" t="s">
        <v>145</v>
      </c>
      <c r="E609" s="251" t="s">
        <v>1</v>
      </c>
      <c r="F609" s="252" t="s">
        <v>258</v>
      </c>
      <c r="G609" s="250"/>
      <c r="H609" s="253">
        <v>6</v>
      </c>
      <c r="I609" s="254"/>
      <c r="J609" s="250"/>
      <c r="K609" s="250"/>
      <c r="L609" s="255"/>
      <c r="M609" s="256"/>
      <c r="N609" s="257"/>
      <c r="O609" s="257"/>
      <c r="P609" s="257"/>
      <c r="Q609" s="257"/>
      <c r="R609" s="257"/>
      <c r="S609" s="257"/>
      <c r="T609" s="258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T609" s="259" t="s">
        <v>145</v>
      </c>
      <c r="AU609" s="259" t="s">
        <v>84</v>
      </c>
      <c r="AV609" s="14" t="s">
        <v>84</v>
      </c>
      <c r="AW609" s="14" t="s">
        <v>31</v>
      </c>
      <c r="AX609" s="14" t="s">
        <v>82</v>
      </c>
      <c r="AY609" s="259" t="s">
        <v>132</v>
      </c>
    </row>
    <row r="610" s="2" customFormat="1" ht="24.15" customHeight="1">
      <c r="A610" s="39"/>
      <c r="B610" s="40"/>
      <c r="C610" s="219" t="s">
        <v>1103</v>
      </c>
      <c r="D610" s="219" t="s">
        <v>135</v>
      </c>
      <c r="E610" s="220" t="s">
        <v>1104</v>
      </c>
      <c r="F610" s="221" t="s">
        <v>1105</v>
      </c>
      <c r="G610" s="222" t="s">
        <v>874</v>
      </c>
      <c r="H610" s="223">
        <v>1</v>
      </c>
      <c r="I610" s="224"/>
      <c r="J610" s="225">
        <f>ROUND(I610*H610,2)</f>
        <v>0</v>
      </c>
      <c r="K610" s="221" t="s">
        <v>1</v>
      </c>
      <c r="L610" s="45"/>
      <c r="M610" s="226" t="s">
        <v>1</v>
      </c>
      <c r="N610" s="227" t="s">
        <v>39</v>
      </c>
      <c r="O610" s="92"/>
      <c r="P610" s="228">
        <f>O610*H610</f>
        <v>0</v>
      </c>
      <c r="Q610" s="228">
        <v>0</v>
      </c>
      <c r="R610" s="228">
        <f>Q610*H610</f>
        <v>0</v>
      </c>
      <c r="S610" s="228">
        <v>0.082000000000000003</v>
      </c>
      <c r="T610" s="229">
        <f>S610*H610</f>
        <v>0.082000000000000003</v>
      </c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/>
      <c r="AR610" s="230" t="s">
        <v>227</v>
      </c>
      <c r="AT610" s="230" t="s">
        <v>135</v>
      </c>
      <c r="AU610" s="230" t="s">
        <v>84</v>
      </c>
      <c r="AY610" s="18" t="s">
        <v>132</v>
      </c>
      <c r="BE610" s="231">
        <f>IF(N610="základní",J610,0)</f>
        <v>0</v>
      </c>
      <c r="BF610" s="231">
        <f>IF(N610="snížená",J610,0)</f>
        <v>0</v>
      </c>
      <c r="BG610" s="231">
        <f>IF(N610="zákl. přenesená",J610,0)</f>
        <v>0</v>
      </c>
      <c r="BH610" s="231">
        <f>IF(N610="sníž. přenesená",J610,0)</f>
        <v>0</v>
      </c>
      <c r="BI610" s="231">
        <f>IF(N610="nulová",J610,0)</f>
        <v>0</v>
      </c>
      <c r="BJ610" s="18" t="s">
        <v>82</v>
      </c>
      <c r="BK610" s="231">
        <f>ROUND(I610*H610,2)</f>
        <v>0</v>
      </c>
      <c r="BL610" s="18" t="s">
        <v>227</v>
      </c>
      <c r="BM610" s="230" t="s">
        <v>1106</v>
      </c>
    </row>
    <row r="611" s="2" customFormat="1">
      <c r="A611" s="39"/>
      <c r="B611" s="40"/>
      <c r="C611" s="41"/>
      <c r="D611" s="232" t="s">
        <v>142</v>
      </c>
      <c r="E611" s="41"/>
      <c r="F611" s="233" t="s">
        <v>1107</v>
      </c>
      <c r="G611" s="41"/>
      <c r="H611" s="41"/>
      <c r="I611" s="234"/>
      <c r="J611" s="41"/>
      <c r="K611" s="41"/>
      <c r="L611" s="45"/>
      <c r="M611" s="235"/>
      <c r="N611" s="236"/>
      <c r="O611" s="92"/>
      <c r="P611" s="92"/>
      <c r="Q611" s="92"/>
      <c r="R611" s="92"/>
      <c r="S611" s="92"/>
      <c r="T611" s="93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  <c r="AT611" s="18" t="s">
        <v>142</v>
      </c>
      <c r="AU611" s="18" t="s">
        <v>84</v>
      </c>
    </row>
    <row r="612" s="13" customFormat="1">
      <c r="A612" s="13"/>
      <c r="B612" s="239"/>
      <c r="C612" s="240"/>
      <c r="D612" s="232" t="s">
        <v>145</v>
      </c>
      <c r="E612" s="241" t="s">
        <v>1</v>
      </c>
      <c r="F612" s="242" t="s">
        <v>1108</v>
      </c>
      <c r="G612" s="240"/>
      <c r="H612" s="241" t="s">
        <v>1</v>
      </c>
      <c r="I612" s="243"/>
      <c r="J612" s="240"/>
      <c r="K612" s="240"/>
      <c r="L612" s="244"/>
      <c r="M612" s="245"/>
      <c r="N612" s="246"/>
      <c r="O612" s="246"/>
      <c r="P612" s="246"/>
      <c r="Q612" s="246"/>
      <c r="R612" s="246"/>
      <c r="S612" s="246"/>
      <c r="T612" s="247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T612" s="248" t="s">
        <v>145</v>
      </c>
      <c r="AU612" s="248" t="s">
        <v>84</v>
      </c>
      <c r="AV612" s="13" t="s">
        <v>82</v>
      </c>
      <c r="AW612" s="13" t="s">
        <v>31</v>
      </c>
      <c r="AX612" s="13" t="s">
        <v>74</v>
      </c>
      <c r="AY612" s="248" t="s">
        <v>132</v>
      </c>
    </row>
    <row r="613" s="14" customFormat="1">
      <c r="A613" s="14"/>
      <c r="B613" s="249"/>
      <c r="C613" s="250"/>
      <c r="D613" s="232" t="s">
        <v>145</v>
      </c>
      <c r="E613" s="251" t="s">
        <v>1</v>
      </c>
      <c r="F613" s="252" t="s">
        <v>82</v>
      </c>
      <c r="G613" s="250"/>
      <c r="H613" s="253">
        <v>1</v>
      </c>
      <c r="I613" s="254"/>
      <c r="J613" s="250"/>
      <c r="K613" s="250"/>
      <c r="L613" s="255"/>
      <c r="M613" s="256"/>
      <c r="N613" s="257"/>
      <c r="O613" s="257"/>
      <c r="P613" s="257"/>
      <c r="Q613" s="257"/>
      <c r="R613" s="257"/>
      <c r="S613" s="257"/>
      <c r="T613" s="258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59" t="s">
        <v>145</v>
      </c>
      <c r="AU613" s="259" t="s">
        <v>84</v>
      </c>
      <c r="AV613" s="14" t="s">
        <v>84</v>
      </c>
      <c r="AW613" s="14" t="s">
        <v>31</v>
      </c>
      <c r="AX613" s="14" t="s">
        <v>82</v>
      </c>
      <c r="AY613" s="259" t="s">
        <v>132</v>
      </c>
    </row>
    <row r="614" s="2" customFormat="1" ht="21.75" customHeight="1">
      <c r="A614" s="39"/>
      <c r="B614" s="40"/>
      <c r="C614" s="219" t="s">
        <v>1109</v>
      </c>
      <c r="D614" s="219" t="s">
        <v>135</v>
      </c>
      <c r="E614" s="220" t="s">
        <v>1110</v>
      </c>
      <c r="F614" s="221" t="s">
        <v>1111</v>
      </c>
      <c r="G614" s="222" t="s">
        <v>138</v>
      </c>
      <c r="H614" s="223">
        <v>3</v>
      </c>
      <c r="I614" s="224"/>
      <c r="J614" s="225">
        <f>ROUND(I614*H614,2)</f>
        <v>0</v>
      </c>
      <c r="K614" s="221" t="s">
        <v>1</v>
      </c>
      <c r="L614" s="45"/>
      <c r="M614" s="226" t="s">
        <v>1</v>
      </c>
      <c r="N614" s="227" t="s">
        <v>39</v>
      </c>
      <c r="O614" s="92"/>
      <c r="P614" s="228">
        <f>O614*H614</f>
        <v>0</v>
      </c>
      <c r="Q614" s="228">
        <v>0</v>
      </c>
      <c r="R614" s="228">
        <f>Q614*H614</f>
        <v>0</v>
      </c>
      <c r="S614" s="228">
        <v>0</v>
      </c>
      <c r="T614" s="229">
        <f>S614*H614</f>
        <v>0</v>
      </c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/>
      <c r="AR614" s="230" t="s">
        <v>227</v>
      </c>
      <c r="AT614" s="230" t="s">
        <v>135</v>
      </c>
      <c r="AU614" s="230" t="s">
        <v>84</v>
      </c>
      <c r="AY614" s="18" t="s">
        <v>132</v>
      </c>
      <c r="BE614" s="231">
        <f>IF(N614="základní",J614,0)</f>
        <v>0</v>
      </c>
      <c r="BF614" s="231">
        <f>IF(N614="snížená",J614,0)</f>
        <v>0</v>
      </c>
      <c r="BG614" s="231">
        <f>IF(N614="zákl. přenesená",J614,0)</f>
        <v>0</v>
      </c>
      <c r="BH614" s="231">
        <f>IF(N614="sníž. přenesená",J614,0)</f>
        <v>0</v>
      </c>
      <c r="BI614" s="231">
        <f>IF(N614="nulová",J614,0)</f>
        <v>0</v>
      </c>
      <c r="BJ614" s="18" t="s">
        <v>82</v>
      </c>
      <c r="BK614" s="231">
        <f>ROUND(I614*H614,2)</f>
        <v>0</v>
      </c>
      <c r="BL614" s="18" t="s">
        <v>227</v>
      </c>
      <c r="BM614" s="230" t="s">
        <v>1112</v>
      </c>
    </row>
    <row r="615" s="2" customFormat="1">
      <c r="A615" s="39"/>
      <c r="B615" s="40"/>
      <c r="C615" s="41"/>
      <c r="D615" s="232" t="s">
        <v>142</v>
      </c>
      <c r="E615" s="41"/>
      <c r="F615" s="233" t="s">
        <v>1111</v>
      </c>
      <c r="G615" s="41"/>
      <c r="H615" s="41"/>
      <c r="I615" s="234"/>
      <c r="J615" s="41"/>
      <c r="K615" s="41"/>
      <c r="L615" s="45"/>
      <c r="M615" s="235"/>
      <c r="N615" s="236"/>
      <c r="O615" s="92"/>
      <c r="P615" s="92"/>
      <c r="Q615" s="92"/>
      <c r="R615" s="92"/>
      <c r="S615" s="92"/>
      <c r="T615" s="93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/>
      <c r="AT615" s="18" t="s">
        <v>142</v>
      </c>
      <c r="AU615" s="18" t="s">
        <v>84</v>
      </c>
    </row>
    <row r="616" s="14" customFormat="1">
      <c r="A616" s="14"/>
      <c r="B616" s="249"/>
      <c r="C616" s="250"/>
      <c r="D616" s="232" t="s">
        <v>145</v>
      </c>
      <c r="E616" s="251" t="s">
        <v>1</v>
      </c>
      <c r="F616" s="252" t="s">
        <v>1113</v>
      </c>
      <c r="G616" s="250"/>
      <c r="H616" s="253">
        <v>3</v>
      </c>
      <c r="I616" s="254"/>
      <c r="J616" s="250"/>
      <c r="K616" s="250"/>
      <c r="L616" s="255"/>
      <c r="M616" s="256"/>
      <c r="N616" s="257"/>
      <c r="O616" s="257"/>
      <c r="P616" s="257"/>
      <c r="Q616" s="257"/>
      <c r="R616" s="257"/>
      <c r="S616" s="257"/>
      <c r="T616" s="258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T616" s="259" t="s">
        <v>145</v>
      </c>
      <c r="AU616" s="259" t="s">
        <v>84</v>
      </c>
      <c r="AV616" s="14" t="s">
        <v>84</v>
      </c>
      <c r="AW616" s="14" t="s">
        <v>31</v>
      </c>
      <c r="AX616" s="14" t="s">
        <v>82</v>
      </c>
      <c r="AY616" s="259" t="s">
        <v>132</v>
      </c>
    </row>
    <row r="617" s="2" customFormat="1" ht="16.5" customHeight="1">
      <c r="A617" s="39"/>
      <c r="B617" s="40"/>
      <c r="C617" s="219" t="s">
        <v>1114</v>
      </c>
      <c r="D617" s="219" t="s">
        <v>135</v>
      </c>
      <c r="E617" s="220" t="s">
        <v>872</v>
      </c>
      <c r="F617" s="221" t="s">
        <v>1115</v>
      </c>
      <c r="G617" s="222" t="s">
        <v>874</v>
      </c>
      <c r="H617" s="223">
        <v>2</v>
      </c>
      <c r="I617" s="224"/>
      <c r="J617" s="225">
        <f>ROUND(I617*H617,2)</f>
        <v>0</v>
      </c>
      <c r="K617" s="221" t="s">
        <v>1</v>
      </c>
      <c r="L617" s="45"/>
      <c r="M617" s="226" t="s">
        <v>1</v>
      </c>
      <c r="N617" s="227" t="s">
        <v>39</v>
      </c>
      <c r="O617" s="92"/>
      <c r="P617" s="228">
        <f>O617*H617</f>
        <v>0</v>
      </c>
      <c r="Q617" s="228">
        <v>0</v>
      </c>
      <c r="R617" s="228">
        <f>Q617*H617</f>
        <v>0</v>
      </c>
      <c r="S617" s="228">
        <v>0</v>
      </c>
      <c r="T617" s="229">
        <f>S617*H617</f>
        <v>0</v>
      </c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/>
      <c r="AR617" s="230" t="s">
        <v>227</v>
      </c>
      <c r="AT617" s="230" t="s">
        <v>135</v>
      </c>
      <c r="AU617" s="230" t="s">
        <v>84</v>
      </c>
      <c r="AY617" s="18" t="s">
        <v>132</v>
      </c>
      <c r="BE617" s="231">
        <f>IF(N617="základní",J617,0)</f>
        <v>0</v>
      </c>
      <c r="BF617" s="231">
        <f>IF(N617="snížená",J617,0)</f>
        <v>0</v>
      </c>
      <c r="BG617" s="231">
        <f>IF(N617="zákl. přenesená",J617,0)</f>
        <v>0</v>
      </c>
      <c r="BH617" s="231">
        <f>IF(N617="sníž. přenesená",J617,0)</f>
        <v>0</v>
      </c>
      <c r="BI617" s="231">
        <f>IF(N617="nulová",J617,0)</f>
        <v>0</v>
      </c>
      <c r="BJ617" s="18" t="s">
        <v>82</v>
      </c>
      <c r="BK617" s="231">
        <f>ROUND(I617*H617,2)</f>
        <v>0</v>
      </c>
      <c r="BL617" s="18" t="s">
        <v>227</v>
      </c>
      <c r="BM617" s="230" t="s">
        <v>1116</v>
      </c>
    </row>
    <row r="618" s="2" customFormat="1">
      <c r="A618" s="39"/>
      <c r="B618" s="40"/>
      <c r="C618" s="41"/>
      <c r="D618" s="232" t="s">
        <v>142</v>
      </c>
      <c r="E618" s="41"/>
      <c r="F618" s="233" t="s">
        <v>1115</v>
      </c>
      <c r="G618" s="41"/>
      <c r="H618" s="41"/>
      <c r="I618" s="234"/>
      <c r="J618" s="41"/>
      <c r="K618" s="41"/>
      <c r="L618" s="45"/>
      <c r="M618" s="235"/>
      <c r="N618" s="236"/>
      <c r="O618" s="92"/>
      <c r="P618" s="92"/>
      <c r="Q618" s="92"/>
      <c r="R618" s="92"/>
      <c r="S618" s="92"/>
      <c r="T618" s="93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T618" s="18" t="s">
        <v>142</v>
      </c>
      <c r="AU618" s="18" t="s">
        <v>84</v>
      </c>
    </row>
    <row r="619" s="13" customFormat="1">
      <c r="A619" s="13"/>
      <c r="B619" s="239"/>
      <c r="C619" s="240"/>
      <c r="D619" s="232" t="s">
        <v>145</v>
      </c>
      <c r="E619" s="241" t="s">
        <v>1</v>
      </c>
      <c r="F619" s="242" t="s">
        <v>1117</v>
      </c>
      <c r="G619" s="240"/>
      <c r="H619" s="241" t="s">
        <v>1</v>
      </c>
      <c r="I619" s="243"/>
      <c r="J619" s="240"/>
      <c r="K619" s="240"/>
      <c r="L619" s="244"/>
      <c r="M619" s="245"/>
      <c r="N619" s="246"/>
      <c r="O619" s="246"/>
      <c r="P619" s="246"/>
      <c r="Q619" s="246"/>
      <c r="R619" s="246"/>
      <c r="S619" s="246"/>
      <c r="T619" s="247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T619" s="248" t="s">
        <v>145</v>
      </c>
      <c r="AU619" s="248" t="s">
        <v>84</v>
      </c>
      <c r="AV619" s="13" t="s">
        <v>82</v>
      </c>
      <c r="AW619" s="13" t="s">
        <v>31</v>
      </c>
      <c r="AX619" s="13" t="s">
        <v>74</v>
      </c>
      <c r="AY619" s="248" t="s">
        <v>132</v>
      </c>
    </row>
    <row r="620" s="14" customFormat="1">
      <c r="A620" s="14"/>
      <c r="B620" s="249"/>
      <c r="C620" s="250"/>
      <c r="D620" s="232" t="s">
        <v>145</v>
      </c>
      <c r="E620" s="251" t="s">
        <v>1</v>
      </c>
      <c r="F620" s="252" t="s">
        <v>84</v>
      </c>
      <c r="G620" s="250"/>
      <c r="H620" s="253">
        <v>2</v>
      </c>
      <c r="I620" s="254"/>
      <c r="J620" s="250"/>
      <c r="K620" s="250"/>
      <c r="L620" s="255"/>
      <c r="M620" s="256"/>
      <c r="N620" s="257"/>
      <c r="O620" s="257"/>
      <c r="P620" s="257"/>
      <c r="Q620" s="257"/>
      <c r="R620" s="257"/>
      <c r="S620" s="257"/>
      <c r="T620" s="258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T620" s="259" t="s">
        <v>145</v>
      </c>
      <c r="AU620" s="259" t="s">
        <v>84</v>
      </c>
      <c r="AV620" s="14" t="s">
        <v>84</v>
      </c>
      <c r="AW620" s="14" t="s">
        <v>31</v>
      </c>
      <c r="AX620" s="14" t="s">
        <v>82</v>
      </c>
      <c r="AY620" s="259" t="s">
        <v>132</v>
      </c>
    </row>
    <row r="621" s="12" customFormat="1" ht="22.8" customHeight="1">
      <c r="A621" s="12"/>
      <c r="B621" s="203"/>
      <c r="C621" s="204"/>
      <c r="D621" s="205" t="s">
        <v>73</v>
      </c>
      <c r="E621" s="217" t="s">
        <v>584</v>
      </c>
      <c r="F621" s="217" t="s">
        <v>585</v>
      </c>
      <c r="G621" s="204"/>
      <c r="H621" s="204"/>
      <c r="I621" s="207"/>
      <c r="J621" s="218">
        <f>BK621</f>
        <v>0</v>
      </c>
      <c r="K621" s="204"/>
      <c r="L621" s="209"/>
      <c r="M621" s="210"/>
      <c r="N621" s="211"/>
      <c r="O621" s="211"/>
      <c r="P621" s="212">
        <f>SUM(P622:P662)</f>
        <v>0</v>
      </c>
      <c r="Q621" s="211"/>
      <c r="R621" s="212">
        <f>SUM(R622:R662)</f>
        <v>0</v>
      </c>
      <c r="S621" s="211"/>
      <c r="T621" s="213">
        <f>SUM(T622:T662)</f>
        <v>0</v>
      </c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R621" s="214" t="s">
        <v>82</v>
      </c>
      <c r="AT621" s="215" t="s">
        <v>73</v>
      </c>
      <c r="AU621" s="215" t="s">
        <v>82</v>
      </c>
      <c r="AY621" s="214" t="s">
        <v>132</v>
      </c>
      <c r="BK621" s="216">
        <f>SUM(BK622:BK662)</f>
        <v>0</v>
      </c>
    </row>
    <row r="622" s="2" customFormat="1" ht="16.5" customHeight="1">
      <c r="A622" s="39"/>
      <c r="B622" s="40"/>
      <c r="C622" s="219" t="s">
        <v>1118</v>
      </c>
      <c r="D622" s="219" t="s">
        <v>135</v>
      </c>
      <c r="E622" s="220" t="s">
        <v>587</v>
      </c>
      <c r="F622" s="221" t="s">
        <v>588</v>
      </c>
      <c r="G622" s="222" t="s">
        <v>333</v>
      </c>
      <c r="H622" s="223">
        <v>2395.7020000000002</v>
      </c>
      <c r="I622" s="224"/>
      <c r="J622" s="225">
        <f>ROUND(I622*H622,2)</f>
        <v>0</v>
      </c>
      <c r="K622" s="221" t="s">
        <v>139</v>
      </c>
      <c r="L622" s="45"/>
      <c r="M622" s="226" t="s">
        <v>1</v>
      </c>
      <c r="N622" s="227" t="s">
        <v>39</v>
      </c>
      <c r="O622" s="92"/>
      <c r="P622" s="228">
        <f>O622*H622</f>
        <v>0</v>
      </c>
      <c r="Q622" s="228">
        <v>0</v>
      </c>
      <c r="R622" s="228">
        <f>Q622*H622</f>
        <v>0</v>
      </c>
      <c r="S622" s="228">
        <v>0</v>
      </c>
      <c r="T622" s="229">
        <f>S622*H622</f>
        <v>0</v>
      </c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/>
      <c r="AR622" s="230" t="s">
        <v>227</v>
      </c>
      <c r="AT622" s="230" t="s">
        <v>135</v>
      </c>
      <c r="AU622" s="230" t="s">
        <v>84</v>
      </c>
      <c r="AY622" s="18" t="s">
        <v>132</v>
      </c>
      <c r="BE622" s="231">
        <f>IF(N622="základní",J622,0)</f>
        <v>0</v>
      </c>
      <c r="BF622" s="231">
        <f>IF(N622="snížená",J622,0)</f>
        <v>0</v>
      </c>
      <c r="BG622" s="231">
        <f>IF(N622="zákl. přenesená",J622,0)</f>
        <v>0</v>
      </c>
      <c r="BH622" s="231">
        <f>IF(N622="sníž. přenesená",J622,0)</f>
        <v>0</v>
      </c>
      <c r="BI622" s="231">
        <f>IF(N622="nulová",J622,0)</f>
        <v>0</v>
      </c>
      <c r="BJ622" s="18" t="s">
        <v>82</v>
      </c>
      <c r="BK622" s="231">
        <f>ROUND(I622*H622,2)</f>
        <v>0</v>
      </c>
      <c r="BL622" s="18" t="s">
        <v>227</v>
      </c>
      <c r="BM622" s="230" t="s">
        <v>1119</v>
      </c>
    </row>
    <row r="623" s="2" customFormat="1">
      <c r="A623" s="39"/>
      <c r="B623" s="40"/>
      <c r="C623" s="41"/>
      <c r="D623" s="232" t="s">
        <v>142</v>
      </c>
      <c r="E623" s="41"/>
      <c r="F623" s="233" t="s">
        <v>590</v>
      </c>
      <c r="G623" s="41"/>
      <c r="H623" s="41"/>
      <c r="I623" s="234"/>
      <c r="J623" s="41"/>
      <c r="K623" s="41"/>
      <c r="L623" s="45"/>
      <c r="M623" s="235"/>
      <c r="N623" s="236"/>
      <c r="O623" s="92"/>
      <c r="P623" s="92"/>
      <c r="Q623" s="92"/>
      <c r="R623" s="92"/>
      <c r="S623" s="92"/>
      <c r="T623" s="93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  <c r="AT623" s="18" t="s">
        <v>142</v>
      </c>
      <c r="AU623" s="18" t="s">
        <v>84</v>
      </c>
    </row>
    <row r="624" s="2" customFormat="1">
      <c r="A624" s="39"/>
      <c r="B624" s="40"/>
      <c r="C624" s="41"/>
      <c r="D624" s="237" t="s">
        <v>143</v>
      </c>
      <c r="E624" s="41"/>
      <c r="F624" s="238" t="s">
        <v>591</v>
      </c>
      <c r="G624" s="41"/>
      <c r="H624" s="41"/>
      <c r="I624" s="234"/>
      <c r="J624" s="41"/>
      <c r="K624" s="41"/>
      <c r="L624" s="45"/>
      <c r="M624" s="235"/>
      <c r="N624" s="236"/>
      <c r="O624" s="92"/>
      <c r="P624" s="92"/>
      <c r="Q624" s="92"/>
      <c r="R624" s="92"/>
      <c r="S624" s="92"/>
      <c r="T624" s="93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/>
      <c r="AT624" s="18" t="s">
        <v>143</v>
      </c>
      <c r="AU624" s="18" t="s">
        <v>84</v>
      </c>
    </row>
    <row r="625" s="14" customFormat="1">
      <c r="A625" s="14"/>
      <c r="B625" s="249"/>
      <c r="C625" s="250"/>
      <c r="D625" s="232" t="s">
        <v>145</v>
      </c>
      <c r="E625" s="251" t="s">
        <v>1</v>
      </c>
      <c r="F625" s="252" t="s">
        <v>1120</v>
      </c>
      <c r="G625" s="250"/>
      <c r="H625" s="253">
        <v>147.98400000000001</v>
      </c>
      <c r="I625" s="254"/>
      <c r="J625" s="250"/>
      <c r="K625" s="250"/>
      <c r="L625" s="255"/>
      <c r="M625" s="256"/>
      <c r="N625" s="257"/>
      <c r="O625" s="257"/>
      <c r="P625" s="257"/>
      <c r="Q625" s="257"/>
      <c r="R625" s="257"/>
      <c r="S625" s="257"/>
      <c r="T625" s="258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T625" s="259" t="s">
        <v>145</v>
      </c>
      <c r="AU625" s="259" t="s">
        <v>84</v>
      </c>
      <c r="AV625" s="14" t="s">
        <v>84</v>
      </c>
      <c r="AW625" s="14" t="s">
        <v>31</v>
      </c>
      <c r="AX625" s="14" t="s">
        <v>74</v>
      </c>
      <c r="AY625" s="259" t="s">
        <v>132</v>
      </c>
    </row>
    <row r="626" s="14" customFormat="1">
      <c r="A626" s="14"/>
      <c r="B626" s="249"/>
      <c r="C626" s="250"/>
      <c r="D626" s="232" t="s">
        <v>145</v>
      </c>
      <c r="E626" s="251" t="s">
        <v>1</v>
      </c>
      <c r="F626" s="252" t="s">
        <v>1121</v>
      </c>
      <c r="G626" s="250"/>
      <c r="H626" s="253">
        <v>257.17700000000002</v>
      </c>
      <c r="I626" s="254"/>
      <c r="J626" s="250"/>
      <c r="K626" s="250"/>
      <c r="L626" s="255"/>
      <c r="M626" s="256"/>
      <c r="N626" s="257"/>
      <c r="O626" s="257"/>
      <c r="P626" s="257"/>
      <c r="Q626" s="257"/>
      <c r="R626" s="257"/>
      <c r="S626" s="257"/>
      <c r="T626" s="258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T626" s="259" t="s">
        <v>145</v>
      </c>
      <c r="AU626" s="259" t="s">
        <v>84</v>
      </c>
      <c r="AV626" s="14" t="s">
        <v>84</v>
      </c>
      <c r="AW626" s="14" t="s">
        <v>31</v>
      </c>
      <c r="AX626" s="14" t="s">
        <v>74</v>
      </c>
      <c r="AY626" s="259" t="s">
        <v>132</v>
      </c>
    </row>
    <row r="627" s="14" customFormat="1">
      <c r="A627" s="14"/>
      <c r="B627" s="249"/>
      <c r="C627" s="250"/>
      <c r="D627" s="232" t="s">
        <v>145</v>
      </c>
      <c r="E627" s="251" t="s">
        <v>1</v>
      </c>
      <c r="F627" s="252" t="s">
        <v>1122</v>
      </c>
      <c r="G627" s="250"/>
      <c r="H627" s="253">
        <v>11.119999999999999</v>
      </c>
      <c r="I627" s="254"/>
      <c r="J627" s="250"/>
      <c r="K627" s="250"/>
      <c r="L627" s="255"/>
      <c r="M627" s="256"/>
      <c r="N627" s="257"/>
      <c r="O627" s="257"/>
      <c r="P627" s="257"/>
      <c r="Q627" s="257"/>
      <c r="R627" s="257"/>
      <c r="S627" s="257"/>
      <c r="T627" s="258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259" t="s">
        <v>145</v>
      </c>
      <c r="AU627" s="259" t="s">
        <v>84</v>
      </c>
      <c r="AV627" s="14" t="s">
        <v>84</v>
      </c>
      <c r="AW627" s="14" t="s">
        <v>31</v>
      </c>
      <c r="AX627" s="14" t="s">
        <v>74</v>
      </c>
      <c r="AY627" s="259" t="s">
        <v>132</v>
      </c>
    </row>
    <row r="628" s="14" customFormat="1">
      <c r="A628" s="14"/>
      <c r="B628" s="249"/>
      <c r="C628" s="250"/>
      <c r="D628" s="232" t="s">
        <v>145</v>
      </c>
      <c r="E628" s="251" t="s">
        <v>1</v>
      </c>
      <c r="F628" s="252" t="s">
        <v>1123</v>
      </c>
      <c r="G628" s="250"/>
      <c r="H628" s="253">
        <v>265.012</v>
      </c>
      <c r="I628" s="254"/>
      <c r="J628" s="250"/>
      <c r="K628" s="250"/>
      <c r="L628" s="255"/>
      <c r="M628" s="256"/>
      <c r="N628" s="257"/>
      <c r="O628" s="257"/>
      <c r="P628" s="257"/>
      <c r="Q628" s="257"/>
      <c r="R628" s="257"/>
      <c r="S628" s="257"/>
      <c r="T628" s="258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T628" s="259" t="s">
        <v>145</v>
      </c>
      <c r="AU628" s="259" t="s">
        <v>84</v>
      </c>
      <c r="AV628" s="14" t="s">
        <v>84</v>
      </c>
      <c r="AW628" s="14" t="s">
        <v>31</v>
      </c>
      <c r="AX628" s="14" t="s">
        <v>74</v>
      </c>
      <c r="AY628" s="259" t="s">
        <v>132</v>
      </c>
    </row>
    <row r="629" s="14" customFormat="1">
      <c r="A629" s="14"/>
      <c r="B629" s="249"/>
      <c r="C629" s="250"/>
      <c r="D629" s="232" t="s">
        <v>145</v>
      </c>
      <c r="E629" s="251" t="s">
        <v>1</v>
      </c>
      <c r="F629" s="252" t="s">
        <v>595</v>
      </c>
      <c r="G629" s="250"/>
      <c r="H629" s="253">
        <v>204.34399999999999</v>
      </c>
      <c r="I629" s="254"/>
      <c r="J629" s="250"/>
      <c r="K629" s="250"/>
      <c r="L629" s="255"/>
      <c r="M629" s="256"/>
      <c r="N629" s="257"/>
      <c r="O629" s="257"/>
      <c r="P629" s="257"/>
      <c r="Q629" s="257"/>
      <c r="R629" s="257"/>
      <c r="S629" s="257"/>
      <c r="T629" s="258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T629" s="259" t="s">
        <v>145</v>
      </c>
      <c r="AU629" s="259" t="s">
        <v>84</v>
      </c>
      <c r="AV629" s="14" t="s">
        <v>84</v>
      </c>
      <c r="AW629" s="14" t="s">
        <v>31</v>
      </c>
      <c r="AX629" s="14" t="s">
        <v>74</v>
      </c>
      <c r="AY629" s="259" t="s">
        <v>132</v>
      </c>
    </row>
    <row r="630" s="14" customFormat="1">
      <c r="A630" s="14"/>
      <c r="B630" s="249"/>
      <c r="C630" s="250"/>
      <c r="D630" s="232" t="s">
        <v>145</v>
      </c>
      <c r="E630" s="251" t="s">
        <v>1</v>
      </c>
      <c r="F630" s="252" t="s">
        <v>596</v>
      </c>
      <c r="G630" s="250"/>
      <c r="H630" s="253">
        <v>1510.0650000000001</v>
      </c>
      <c r="I630" s="254"/>
      <c r="J630" s="250"/>
      <c r="K630" s="250"/>
      <c r="L630" s="255"/>
      <c r="M630" s="256"/>
      <c r="N630" s="257"/>
      <c r="O630" s="257"/>
      <c r="P630" s="257"/>
      <c r="Q630" s="257"/>
      <c r="R630" s="257"/>
      <c r="S630" s="257"/>
      <c r="T630" s="258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T630" s="259" t="s">
        <v>145</v>
      </c>
      <c r="AU630" s="259" t="s">
        <v>84</v>
      </c>
      <c r="AV630" s="14" t="s">
        <v>84</v>
      </c>
      <c r="AW630" s="14" t="s">
        <v>31</v>
      </c>
      <c r="AX630" s="14" t="s">
        <v>74</v>
      </c>
      <c r="AY630" s="259" t="s">
        <v>132</v>
      </c>
    </row>
    <row r="631" s="15" customFormat="1">
      <c r="A631" s="15"/>
      <c r="B631" s="264"/>
      <c r="C631" s="265"/>
      <c r="D631" s="232" t="s">
        <v>145</v>
      </c>
      <c r="E631" s="266" t="s">
        <v>1</v>
      </c>
      <c r="F631" s="267" t="s">
        <v>251</v>
      </c>
      <c r="G631" s="265"/>
      <c r="H631" s="268">
        <v>2395.7020000000002</v>
      </c>
      <c r="I631" s="269"/>
      <c r="J631" s="265"/>
      <c r="K631" s="265"/>
      <c r="L631" s="270"/>
      <c r="M631" s="271"/>
      <c r="N631" s="272"/>
      <c r="O631" s="272"/>
      <c r="P631" s="272"/>
      <c r="Q631" s="272"/>
      <c r="R631" s="272"/>
      <c r="S631" s="272"/>
      <c r="T631" s="273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T631" s="274" t="s">
        <v>145</v>
      </c>
      <c r="AU631" s="274" t="s">
        <v>84</v>
      </c>
      <c r="AV631" s="15" t="s">
        <v>227</v>
      </c>
      <c r="AW631" s="15" t="s">
        <v>31</v>
      </c>
      <c r="AX631" s="15" t="s">
        <v>82</v>
      </c>
      <c r="AY631" s="274" t="s">
        <v>132</v>
      </c>
    </row>
    <row r="632" s="2" customFormat="1" ht="24.15" customHeight="1">
      <c r="A632" s="39"/>
      <c r="B632" s="40"/>
      <c r="C632" s="219" t="s">
        <v>1124</v>
      </c>
      <c r="D632" s="219" t="s">
        <v>135</v>
      </c>
      <c r="E632" s="220" t="s">
        <v>598</v>
      </c>
      <c r="F632" s="221" t="s">
        <v>599</v>
      </c>
      <c r="G632" s="222" t="s">
        <v>333</v>
      </c>
      <c r="H632" s="223">
        <v>38331.232000000004</v>
      </c>
      <c r="I632" s="224"/>
      <c r="J632" s="225">
        <f>ROUND(I632*H632,2)</f>
        <v>0</v>
      </c>
      <c r="K632" s="221" t="s">
        <v>139</v>
      </c>
      <c r="L632" s="45"/>
      <c r="M632" s="226" t="s">
        <v>1</v>
      </c>
      <c r="N632" s="227" t="s">
        <v>39</v>
      </c>
      <c r="O632" s="92"/>
      <c r="P632" s="228">
        <f>O632*H632</f>
        <v>0</v>
      </c>
      <c r="Q632" s="228">
        <v>0</v>
      </c>
      <c r="R632" s="228">
        <f>Q632*H632</f>
        <v>0</v>
      </c>
      <c r="S632" s="228">
        <v>0</v>
      </c>
      <c r="T632" s="229">
        <f>S632*H632</f>
        <v>0</v>
      </c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/>
      <c r="AR632" s="230" t="s">
        <v>227</v>
      </c>
      <c r="AT632" s="230" t="s">
        <v>135</v>
      </c>
      <c r="AU632" s="230" t="s">
        <v>84</v>
      </c>
      <c r="AY632" s="18" t="s">
        <v>132</v>
      </c>
      <c r="BE632" s="231">
        <f>IF(N632="základní",J632,0)</f>
        <v>0</v>
      </c>
      <c r="BF632" s="231">
        <f>IF(N632="snížená",J632,0)</f>
        <v>0</v>
      </c>
      <c r="BG632" s="231">
        <f>IF(N632="zákl. přenesená",J632,0)</f>
        <v>0</v>
      </c>
      <c r="BH632" s="231">
        <f>IF(N632="sníž. přenesená",J632,0)</f>
        <v>0</v>
      </c>
      <c r="BI632" s="231">
        <f>IF(N632="nulová",J632,0)</f>
        <v>0</v>
      </c>
      <c r="BJ632" s="18" t="s">
        <v>82</v>
      </c>
      <c r="BK632" s="231">
        <f>ROUND(I632*H632,2)</f>
        <v>0</v>
      </c>
      <c r="BL632" s="18" t="s">
        <v>227</v>
      </c>
      <c r="BM632" s="230" t="s">
        <v>1125</v>
      </c>
    </row>
    <row r="633" s="2" customFormat="1">
      <c r="A633" s="39"/>
      <c r="B633" s="40"/>
      <c r="C633" s="41"/>
      <c r="D633" s="232" t="s">
        <v>142</v>
      </c>
      <c r="E633" s="41"/>
      <c r="F633" s="233" t="s">
        <v>601</v>
      </c>
      <c r="G633" s="41"/>
      <c r="H633" s="41"/>
      <c r="I633" s="234"/>
      <c r="J633" s="41"/>
      <c r="K633" s="41"/>
      <c r="L633" s="45"/>
      <c r="M633" s="235"/>
      <c r="N633" s="236"/>
      <c r="O633" s="92"/>
      <c r="P633" s="92"/>
      <c r="Q633" s="92"/>
      <c r="R633" s="92"/>
      <c r="S633" s="92"/>
      <c r="T633" s="93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/>
      <c r="AT633" s="18" t="s">
        <v>142</v>
      </c>
      <c r="AU633" s="18" t="s">
        <v>84</v>
      </c>
    </row>
    <row r="634" s="2" customFormat="1">
      <c r="A634" s="39"/>
      <c r="B634" s="40"/>
      <c r="C634" s="41"/>
      <c r="D634" s="237" t="s">
        <v>143</v>
      </c>
      <c r="E634" s="41"/>
      <c r="F634" s="238" t="s">
        <v>602</v>
      </c>
      <c r="G634" s="41"/>
      <c r="H634" s="41"/>
      <c r="I634" s="234"/>
      <c r="J634" s="41"/>
      <c r="K634" s="41"/>
      <c r="L634" s="45"/>
      <c r="M634" s="235"/>
      <c r="N634" s="236"/>
      <c r="O634" s="92"/>
      <c r="P634" s="92"/>
      <c r="Q634" s="92"/>
      <c r="R634" s="92"/>
      <c r="S634" s="92"/>
      <c r="T634" s="93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T634" s="18" t="s">
        <v>143</v>
      </c>
      <c r="AU634" s="18" t="s">
        <v>84</v>
      </c>
    </row>
    <row r="635" s="13" customFormat="1">
      <c r="A635" s="13"/>
      <c r="B635" s="239"/>
      <c r="C635" s="240"/>
      <c r="D635" s="232" t="s">
        <v>145</v>
      </c>
      <c r="E635" s="241" t="s">
        <v>1</v>
      </c>
      <c r="F635" s="242" t="s">
        <v>603</v>
      </c>
      <c r="G635" s="240"/>
      <c r="H635" s="241" t="s">
        <v>1</v>
      </c>
      <c r="I635" s="243"/>
      <c r="J635" s="240"/>
      <c r="K635" s="240"/>
      <c r="L635" s="244"/>
      <c r="M635" s="245"/>
      <c r="N635" s="246"/>
      <c r="O635" s="246"/>
      <c r="P635" s="246"/>
      <c r="Q635" s="246"/>
      <c r="R635" s="246"/>
      <c r="S635" s="246"/>
      <c r="T635" s="247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T635" s="248" t="s">
        <v>145</v>
      </c>
      <c r="AU635" s="248" t="s">
        <v>84</v>
      </c>
      <c r="AV635" s="13" t="s">
        <v>82</v>
      </c>
      <c r="AW635" s="13" t="s">
        <v>31</v>
      </c>
      <c r="AX635" s="13" t="s">
        <v>74</v>
      </c>
      <c r="AY635" s="248" t="s">
        <v>132</v>
      </c>
    </row>
    <row r="636" s="14" customFormat="1">
      <c r="A636" s="14"/>
      <c r="B636" s="249"/>
      <c r="C636" s="250"/>
      <c r="D636" s="232" t="s">
        <v>145</v>
      </c>
      <c r="E636" s="251" t="s">
        <v>1</v>
      </c>
      <c r="F636" s="252" t="s">
        <v>1120</v>
      </c>
      <c r="G636" s="250"/>
      <c r="H636" s="253">
        <v>147.98400000000001</v>
      </c>
      <c r="I636" s="254"/>
      <c r="J636" s="250"/>
      <c r="K636" s="250"/>
      <c r="L636" s="255"/>
      <c r="M636" s="256"/>
      <c r="N636" s="257"/>
      <c r="O636" s="257"/>
      <c r="P636" s="257"/>
      <c r="Q636" s="257"/>
      <c r="R636" s="257"/>
      <c r="S636" s="257"/>
      <c r="T636" s="258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T636" s="259" t="s">
        <v>145</v>
      </c>
      <c r="AU636" s="259" t="s">
        <v>84</v>
      </c>
      <c r="AV636" s="14" t="s">
        <v>84</v>
      </c>
      <c r="AW636" s="14" t="s">
        <v>31</v>
      </c>
      <c r="AX636" s="14" t="s">
        <v>74</v>
      </c>
      <c r="AY636" s="259" t="s">
        <v>132</v>
      </c>
    </row>
    <row r="637" s="14" customFormat="1">
      <c r="A637" s="14"/>
      <c r="B637" s="249"/>
      <c r="C637" s="250"/>
      <c r="D637" s="232" t="s">
        <v>145</v>
      </c>
      <c r="E637" s="251" t="s">
        <v>1</v>
      </c>
      <c r="F637" s="252" t="s">
        <v>1121</v>
      </c>
      <c r="G637" s="250"/>
      <c r="H637" s="253">
        <v>257.17700000000002</v>
      </c>
      <c r="I637" s="254"/>
      <c r="J637" s="250"/>
      <c r="K637" s="250"/>
      <c r="L637" s="255"/>
      <c r="M637" s="256"/>
      <c r="N637" s="257"/>
      <c r="O637" s="257"/>
      <c r="P637" s="257"/>
      <c r="Q637" s="257"/>
      <c r="R637" s="257"/>
      <c r="S637" s="257"/>
      <c r="T637" s="258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T637" s="259" t="s">
        <v>145</v>
      </c>
      <c r="AU637" s="259" t="s">
        <v>84</v>
      </c>
      <c r="AV637" s="14" t="s">
        <v>84</v>
      </c>
      <c r="AW637" s="14" t="s">
        <v>31</v>
      </c>
      <c r="AX637" s="14" t="s">
        <v>74</v>
      </c>
      <c r="AY637" s="259" t="s">
        <v>132</v>
      </c>
    </row>
    <row r="638" s="14" customFormat="1">
      <c r="A638" s="14"/>
      <c r="B638" s="249"/>
      <c r="C638" s="250"/>
      <c r="D638" s="232" t="s">
        <v>145</v>
      </c>
      <c r="E638" s="251" t="s">
        <v>1</v>
      </c>
      <c r="F638" s="252" t="s">
        <v>1122</v>
      </c>
      <c r="G638" s="250"/>
      <c r="H638" s="253">
        <v>11.119999999999999</v>
      </c>
      <c r="I638" s="254"/>
      <c r="J638" s="250"/>
      <c r="K638" s="250"/>
      <c r="L638" s="255"/>
      <c r="M638" s="256"/>
      <c r="N638" s="257"/>
      <c r="O638" s="257"/>
      <c r="P638" s="257"/>
      <c r="Q638" s="257"/>
      <c r="R638" s="257"/>
      <c r="S638" s="257"/>
      <c r="T638" s="258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259" t="s">
        <v>145</v>
      </c>
      <c r="AU638" s="259" t="s">
        <v>84</v>
      </c>
      <c r="AV638" s="14" t="s">
        <v>84</v>
      </c>
      <c r="AW638" s="14" t="s">
        <v>31</v>
      </c>
      <c r="AX638" s="14" t="s">
        <v>74</v>
      </c>
      <c r="AY638" s="259" t="s">
        <v>132</v>
      </c>
    </row>
    <row r="639" s="14" customFormat="1">
      <c r="A639" s="14"/>
      <c r="B639" s="249"/>
      <c r="C639" s="250"/>
      <c r="D639" s="232" t="s">
        <v>145</v>
      </c>
      <c r="E639" s="251" t="s">
        <v>1</v>
      </c>
      <c r="F639" s="252" t="s">
        <v>1123</v>
      </c>
      <c r="G639" s="250"/>
      <c r="H639" s="253">
        <v>265.012</v>
      </c>
      <c r="I639" s="254"/>
      <c r="J639" s="250"/>
      <c r="K639" s="250"/>
      <c r="L639" s="255"/>
      <c r="M639" s="256"/>
      <c r="N639" s="257"/>
      <c r="O639" s="257"/>
      <c r="P639" s="257"/>
      <c r="Q639" s="257"/>
      <c r="R639" s="257"/>
      <c r="S639" s="257"/>
      <c r="T639" s="258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T639" s="259" t="s">
        <v>145</v>
      </c>
      <c r="AU639" s="259" t="s">
        <v>84</v>
      </c>
      <c r="AV639" s="14" t="s">
        <v>84</v>
      </c>
      <c r="AW639" s="14" t="s">
        <v>31</v>
      </c>
      <c r="AX639" s="14" t="s">
        <v>74</v>
      </c>
      <c r="AY639" s="259" t="s">
        <v>132</v>
      </c>
    </row>
    <row r="640" s="14" customFormat="1">
      <c r="A640" s="14"/>
      <c r="B640" s="249"/>
      <c r="C640" s="250"/>
      <c r="D640" s="232" t="s">
        <v>145</v>
      </c>
      <c r="E640" s="251" t="s">
        <v>1</v>
      </c>
      <c r="F640" s="252" t="s">
        <v>595</v>
      </c>
      <c r="G640" s="250"/>
      <c r="H640" s="253">
        <v>204.34399999999999</v>
      </c>
      <c r="I640" s="254"/>
      <c r="J640" s="250"/>
      <c r="K640" s="250"/>
      <c r="L640" s="255"/>
      <c r="M640" s="256"/>
      <c r="N640" s="257"/>
      <c r="O640" s="257"/>
      <c r="P640" s="257"/>
      <c r="Q640" s="257"/>
      <c r="R640" s="257"/>
      <c r="S640" s="257"/>
      <c r="T640" s="258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259" t="s">
        <v>145</v>
      </c>
      <c r="AU640" s="259" t="s">
        <v>84</v>
      </c>
      <c r="AV640" s="14" t="s">
        <v>84</v>
      </c>
      <c r="AW640" s="14" t="s">
        <v>31</v>
      </c>
      <c r="AX640" s="14" t="s">
        <v>74</v>
      </c>
      <c r="AY640" s="259" t="s">
        <v>132</v>
      </c>
    </row>
    <row r="641" s="14" customFormat="1">
      <c r="A641" s="14"/>
      <c r="B641" s="249"/>
      <c r="C641" s="250"/>
      <c r="D641" s="232" t="s">
        <v>145</v>
      </c>
      <c r="E641" s="251" t="s">
        <v>1</v>
      </c>
      <c r="F641" s="252" t="s">
        <v>596</v>
      </c>
      <c r="G641" s="250"/>
      <c r="H641" s="253">
        <v>1510.0650000000001</v>
      </c>
      <c r="I641" s="254"/>
      <c r="J641" s="250"/>
      <c r="K641" s="250"/>
      <c r="L641" s="255"/>
      <c r="M641" s="256"/>
      <c r="N641" s="257"/>
      <c r="O641" s="257"/>
      <c r="P641" s="257"/>
      <c r="Q641" s="257"/>
      <c r="R641" s="257"/>
      <c r="S641" s="257"/>
      <c r="T641" s="258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T641" s="259" t="s">
        <v>145</v>
      </c>
      <c r="AU641" s="259" t="s">
        <v>84</v>
      </c>
      <c r="AV641" s="14" t="s">
        <v>84</v>
      </c>
      <c r="AW641" s="14" t="s">
        <v>31</v>
      </c>
      <c r="AX641" s="14" t="s">
        <v>74</v>
      </c>
      <c r="AY641" s="259" t="s">
        <v>132</v>
      </c>
    </row>
    <row r="642" s="15" customFormat="1">
      <c r="A642" s="15"/>
      <c r="B642" s="264"/>
      <c r="C642" s="265"/>
      <c r="D642" s="232" t="s">
        <v>145</v>
      </c>
      <c r="E642" s="266" t="s">
        <v>1</v>
      </c>
      <c r="F642" s="267" t="s">
        <v>251</v>
      </c>
      <c r="G642" s="265"/>
      <c r="H642" s="268">
        <v>2395.7020000000002</v>
      </c>
      <c r="I642" s="269"/>
      <c r="J642" s="265"/>
      <c r="K642" s="265"/>
      <c r="L642" s="270"/>
      <c r="M642" s="271"/>
      <c r="N642" s="272"/>
      <c r="O642" s="272"/>
      <c r="P642" s="272"/>
      <c r="Q642" s="272"/>
      <c r="R642" s="272"/>
      <c r="S642" s="272"/>
      <c r="T642" s="273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T642" s="274" t="s">
        <v>145</v>
      </c>
      <c r="AU642" s="274" t="s">
        <v>84</v>
      </c>
      <c r="AV642" s="15" t="s">
        <v>227</v>
      </c>
      <c r="AW642" s="15" t="s">
        <v>31</v>
      </c>
      <c r="AX642" s="15" t="s">
        <v>82</v>
      </c>
      <c r="AY642" s="274" t="s">
        <v>132</v>
      </c>
    </row>
    <row r="643" s="14" customFormat="1">
      <c r="A643" s="14"/>
      <c r="B643" s="249"/>
      <c r="C643" s="250"/>
      <c r="D643" s="232" t="s">
        <v>145</v>
      </c>
      <c r="E643" s="250"/>
      <c r="F643" s="252" t="s">
        <v>1126</v>
      </c>
      <c r="G643" s="250"/>
      <c r="H643" s="253">
        <v>38331.232000000004</v>
      </c>
      <c r="I643" s="254"/>
      <c r="J643" s="250"/>
      <c r="K643" s="250"/>
      <c r="L643" s="255"/>
      <c r="M643" s="256"/>
      <c r="N643" s="257"/>
      <c r="O643" s="257"/>
      <c r="P643" s="257"/>
      <c r="Q643" s="257"/>
      <c r="R643" s="257"/>
      <c r="S643" s="257"/>
      <c r="T643" s="258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259" t="s">
        <v>145</v>
      </c>
      <c r="AU643" s="259" t="s">
        <v>84</v>
      </c>
      <c r="AV643" s="14" t="s">
        <v>84</v>
      </c>
      <c r="AW643" s="14" t="s">
        <v>4</v>
      </c>
      <c r="AX643" s="14" t="s">
        <v>82</v>
      </c>
      <c r="AY643" s="259" t="s">
        <v>132</v>
      </c>
    </row>
    <row r="644" s="2" customFormat="1" ht="37.8" customHeight="1">
      <c r="A644" s="39"/>
      <c r="B644" s="40"/>
      <c r="C644" s="219" t="s">
        <v>1127</v>
      </c>
      <c r="D644" s="219" t="s">
        <v>135</v>
      </c>
      <c r="E644" s="220" t="s">
        <v>606</v>
      </c>
      <c r="F644" s="221" t="s">
        <v>607</v>
      </c>
      <c r="G644" s="222" t="s">
        <v>333</v>
      </c>
      <c r="H644" s="223">
        <v>726.53300000000002</v>
      </c>
      <c r="I644" s="224"/>
      <c r="J644" s="225">
        <f>ROUND(I644*H644,2)</f>
        <v>0</v>
      </c>
      <c r="K644" s="221" t="s">
        <v>139</v>
      </c>
      <c r="L644" s="45"/>
      <c r="M644" s="226" t="s">
        <v>1</v>
      </c>
      <c r="N644" s="227" t="s">
        <v>39</v>
      </c>
      <c r="O644" s="92"/>
      <c r="P644" s="228">
        <f>O644*H644</f>
        <v>0</v>
      </c>
      <c r="Q644" s="228">
        <v>0</v>
      </c>
      <c r="R644" s="228">
        <f>Q644*H644</f>
        <v>0</v>
      </c>
      <c r="S644" s="228">
        <v>0</v>
      </c>
      <c r="T644" s="229">
        <f>S644*H644</f>
        <v>0</v>
      </c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/>
      <c r="AR644" s="230" t="s">
        <v>227</v>
      </c>
      <c r="AT644" s="230" t="s">
        <v>135</v>
      </c>
      <c r="AU644" s="230" t="s">
        <v>84</v>
      </c>
      <c r="AY644" s="18" t="s">
        <v>132</v>
      </c>
      <c r="BE644" s="231">
        <f>IF(N644="základní",J644,0)</f>
        <v>0</v>
      </c>
      <c r="BF644" s="231">
        <f>IF(N644="snížená",J644,0)</f>
        <v>0</v>
      </c>
      <c r="BG644" s="231">
        <f>IF(N644="zákl. přenesená",J644,0)</f>
        <v>0</v>
      </c>
      <c r="BH644" s="231">
        <f>IF(N644="sníž. přenesená",J644,0)</f>
        <v>0</v>
      </c>
      <c r="BI644" s="231">
        <f>IF(N644="nulová",J644,0)</f>
        <v>0</v>
      </c>
      <c r="BJ644" s="18" t="s">
        <v>82</v>
      </c>
      <c r="BK644" s="231">
        <f>ROUND(I644*H644,2)</f>
        <v>0</v>
      </c>
      <c r="BL644" s="18" t="s">
        <v>227</v>
      </c>
      <c r="BM644" s="230" t="s">
        <v>1128</v>
      </c>
    </row>
    <row r="645" s="2" customFormat="1">
      <c r="A645" s="39"/>
      <c r="B645" s="40"/>
      <c r="C645" s="41"/>
      <c r="D645" s="232" t="s">
        <v>142</v>
      </c>
      <c r="E645" s="41"/>
      <c r="F645" s="233" t="s">
        <v>609</v>
      </c>
      <c r="G645" s="41"/>
      <c r="H645" s="41"/>
      <c r="I645" s="234"/>
      <c r="J645" s="41"/>
      <c r="K645" s="41"/>
      <c r="L645" s="45"/>
      <c r="M645" s="235"/>
      <c r="N645" s="236"/>
      <c r="O645" s="92"/>
      <c r="P645" s="92"/>
      <c r="Q645" s="92"/>
      <c r="R645" s="92"/>
      <c r="S645" s="92"/>
      <c r="T645" s="93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/>
      <c r="AT645" s="18" t="s">
        <v>142</v>
      </c>
      <c r="AU645" s="18" t="s">
        <v>84</v>
      </c>
    </row>
    <row r="646" s="2" customFormat="1">
      <c r="A646" s="39"/>
      <c r="B646" s="40"/>
      <c r="C646" s="41"/>
      <c r="D646" s="237" t="s">
        <v>143</v>
      </c>
      <c r="E646" s="41"/>
      <c r="F646" s="238" t="s">
        <v>610</v>
      </c>
      <c r="G646" s="41"/>
      <c r="H646" s="41"/>
      <c r="I646" s="234"/>
      <c r="J646" s="41"/>
      <c r="K646" s="41"/>
      <c r="L646" s="45"/>
      <c r="M646" s="235"/>
      <c r="N646" s="236"/>
      <c r="O646" s="92"/>
      <c r="P646" s="92"/>
      <c r="Q646" s="92"/>
      <c r="R646" s="92"/>
      <c r="S646" s="92"/>
      <c r="T646" s="93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/>
      <c r="AT646" s="18" t="s">
        <v>143</v>
      </c>
      <c r="AU646" s="18" t="s">
        <v>84</v>
      </c>
    </row>
    <row r="647" s="14" customFormat="1">
      <c r="A647" s="14"/>
      <c r="B647" s="249"/>
      <c r="C647" s="250"/>
      <c r="D647" s="232" t="s">
        <v>145</v>
      </c>
      <c r="E647" s="251" t="s">
        <v>1</v>
      </c>
      <c r="F647" s="252" t="s">
        <v>1121</v>
      </c>
      <c r="G647" s="250"/>
      <c r="H647" s="253">
        <v>257.17700000000002</v>
      </c>
      <c r="I647" s="254"/>
      <c r="J647" s="250"/>
      <c r="K647" s="250"/>
      <c r="L647" s="255"/>
      <c r="M647" s="256"/>
      <c r="N647" s="257"/>
      <c r="O647" s="257"/>
      <c r="P647" s="257"/>
      <c r="Q647" s="257"/>
      <c r="R647" s="257"/>
      <c r="S647" s="257"/>
      <c r="T647" s="258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T647" s="259" t="s">
        <v>145</v>
      </c>
      <c r="AU647" s="259" t="s">
        <v>84</v>
      </c>
      <c r="AV647" s="14" t="s">
        <v>84</v>
      </c>
      <c r="AW647" s="14" t="s">
        <v>31</v>
      </c>
      <c r="AX647" s="14" t="s">
        <v>74</v>
      </c>
      <c r="AY647" s="259" t="s">
        <v>132</v>
      </c>
    </row>
    <row r="648" s="14" customFormat="1">
      <c r="A648" s="14"/>
      <c r="B648" s="249"/>
      <c r="C648" s="250"/>
      <c r="D648" s="232" t="s">
        <v>145</v>
      </c>
      <c r="E648" s="251" t="s">
        <v>1</v>
      </c>
      <c r="F648" s="252" t="s">
        <v>1123</v>
      </c>
      <c r="G648" s="250"/>
      <c r="H648" s="253">
        <v>265.012</v>
      </c>
      <c r="I648" s="254"/>
      <c r="J648" s="250"/>
      <c r="K648" s="250"/>
      <c r="L648" s="255"/>
      <c r="M648" s="256"/>
      <c r="N648" s="257"/>
      <c r="O648" s="257"/>
      <c r="P648" s="257"/>
      <c r="Q648" s="257"/>
      <c r="R648" s="257"/>
      <c r="S648" s="257"/>
      <c r="T648" s="258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T648" s="259" t="s">
        <v>145</v>
      </c>
      <c r="AU648" s="259" t="s">
        <v>84</v>
      </c>
      <c r="AV648" s="14" t="s">
        <v>84</v>
      </c>
      <c r="AW648" s="14" t="s">
        <v>31</v>
      </c>
      <c r="AX648" s="14" t="s">
        <v>74</v>
      </c>
      <c r="AY648" s="259" t="s">
        <v>132</v>
      </c>
    </row>
    <row r="649" s="14" customFormat="1">
      <c r="A649" s="14"/>
      <c r="B649" s="249"/>
      <c r="C649" s="250"/>
      <c r="D649" s="232" t="s">
        <v>145</v>
      </c>
      <c r="E649" s="251" t="s">
        <v>1</v>
      </c>
      <c r="F649" s="252" t="s">
        <v>595</v>
      </c>
      <c r="G649" s="250"/>
      <c r="H649" s="253">
        <v>204.34399999999999</v>
      </c>
      <c r="I649" s="254"/>
      <c r="J649" s="250"/>
      <c r="K649" s="250"/>
      <c r="L649" s="255"/>
      <c r="M649" s="256"/>
      <c r="N649" s="257"/>
      <c r="O649" s="257"/>
      <c r="P649" s="257"/>
      <c r="Q649" s="257"/>
      <c r="R649" s="257"/>
      <c r="S649" s="257"/>
      <c r="T649" s="258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259" t="s">
        <v>145</v>
      </c>
      <c r="AU649" s="259" t="s">
        <v>84</v>
      </c>
      <c r="AV649" s="14" t="s">
        <v>84</v>
      </c>
      <c r="AW649" s="14" t="s">
        <v>31</v>
      </c>
      <c r="AX649" s="14" t="s">
        <v>74</v>
      </c>
      <c r="AY649" s="259" t="s">
        <v>132</v>
      </c>
    </row>
    <row r="650" s="15" customFormat="1">
      <c r="A650" s="15"/>
      <c r="B650" s="264"/>
      <c r="C650" s="265"/>
      <c r="D650" s="232" t="s">
        <v>145</v>
      </c>
      <c r="E650" s="266" t="s">
        <v>1</v>
      </c>
      <c r="F650" s="267" t="s">
        <v>251</v>
      </c>
      <c r="G650" s="265"/>
      <c r="H650" s="268">
        <v>726.53300000000002</v>
      </c>
      <c r="I650" s="269"/>
      <c r="J650" s="265"/>
      <c r="K650" s="265"/>
      <c r="L650" s="270"/>
      <c r="M650" s="271"/>
      <c r="N650" s="272"/>
      <c r="O650" s="272"/>
      <c r="P650" s="272"/>
      <c r="Q650" s="272"/>
      <c r="R650" s="272"/>
      <c r="S650" s="272"/>
      <c r="T650" s="273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T650" s="274" t="s">
        <v>145</v>
      </c>
      <c r="AU650" s="274" t="s">
        <v>84</v>
      </c>
      <c r="AV650" s="15" t="s">
        <v>227</v>
      </c>
      <c r="AW650" s="15" t="s">
        <v>31</v>
      </c>
      <c r="AX650" s="15" t="s">
        <v>82</v>
      </c>
      <c r="AY650" s="274" t="s">
        <v>132</v>
      </c>
    </row>
    <row r="651" s="2" customFormat="1" ht="44.25" customHeight="1">
      <c r="A651" s="39"/>
      <c r="B651" s="40"/>
      <c r="C651" s="219" t="s">
        <v>1129</v>
      </c>
      <c r="D651" s="219" t="s">
        <v>135</v>
      </c>
      <c r="E651" s="220" t="s">
        <v>612</v>
      </c>
      <c r="F651" s="221" t="s">
        <v>613</v>
      </c>
      <c r="G651" s="222" t="s">
        <v>333</v>
      </c>
      <c r="H651" s="223">
        <v>1510.0650000000001</v>
      </c>
      <c r="I651" s="224"/>
      <c r="J651" s="225">
        <f>ROUND(I651*H651,2)</f>
        <v>0</v>
      </c>
      <c r="K651" s="221" t="s">
        <v>139</v>
      </c>
      <c r="L651" s="45"/>
      <c r="M651" s="226" t="s">
        <v>1</v>
      </c>
      <c r="N651" s="227" t="s">
        <v>39</v>
      </c>
      <c r="O651" s="92"/>
      <c r="P651" s="228">
        <f>O651*H651</f>
        <v>0</v>
      </c>
      <c r="Q651" s="228">
        <v>0</v>
      </c>
      <c r="R651" s="228">
        <f>Q651*H651</f>
        <v>0</v>
      </c>
      <c r="S651" s="228">
        <v>0</v>
      </c>
      <c r="T651" s="229">
        <f>S651*H651</f>
        <v>0</v>
      </c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/>
      <c r="AR651" s="230" t="s">
        <v>227</v>
      </c>
      <c r="AT651" s="230" t="s">
        <v>135</v>
      </c>
      <c r="AU651" s="230" t="s">
        <v>84</v>
      </c>
      <c r="AY651" s="18" t="s">
        <v>132</v>
      </c>
      <c r="BE651" s="231">
        <f>IF(N651="základní",J651,0)</f>
        <v>0</v>
      </c>
      <c r="BF651" s="231">
        <f>IF(N651="snížená",J651,0)</f>
        <v>0</v>
      </c>
      <c r="BG651" s="231">
        <f>IF(N651="zákl. přenesená",J651,0)</f>
        <v>0</v>
      </c>
      <c r="BH651" s="231">
        <f>IF(N651="sníž. přenesená",J651,0)</f>
        <v>0</v>
      </c>
      <c r="BI651" s="231">
        <f>IF(N651="nulová",J651,0)</f>
        <v>0</v>
      </c>
      <c r="BJ651" s="18" t="s">
        <v>82</v>
      </c>
      <c r="BK651" s="231">
        <f>ROUND(I651*H651,2)</f>
        <v>0</v>
      </c>
      <c r="BL651" s="18" t="s">
        <v>227</v>
      </c>
      <c r="BM651" s="230" t="s">
        <v>1130</v>
      </c>
    </row>
    <row r="652" s="2" customFormat="1">
      <c r="A652" s="39"/>
      <c r="B652" s="40"/>
      <c r="C652" s="41"/>
      <c r="D652" s="232" t="s">
        <v>142</v>
      </c>
      <c r="E652" s="41"/>
      <c r="F652" s="233" t="s">
        <v>613</v>
      </c>
      <c r="G652" s="41"/>
      <c r="H652" s="41"/>
      <c r="I652" s="234"/>
      <c r="J652" s="41"/>
      <c r="K652" s="41"/>
      <c r="L652" s="45"/>
      <c r="M652" s="235"/>
      <c r="N652" s="236"/>
      <c r="O652" s="92"/>
      <c r="P652" s="92"/>
      <c r="Q652" s="92"/>
      <c r="R652" s="92"/>
      <c r="S652" s="92"/>
      <c r="T652" s="93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  <c r="AT652" s="18" t="s">
        <v>142</v>
      </c>
      <c r="AU652" s="18" t="s">
        <v>84</v>
      </c>
    </row>
    <row r="653" s="2" customFormat="1">
      <c r="A653" s="39"/>
      <c r="B653" s="40"/>
      <c r="C653" s="41"/>
      <c r="D653" s="237" t="s">
        <v>143</v>
      </c>
      <c r="E653" s="41"/>
      <c r="F653" s="238" t="s">
        <v>615</v>
      </c>
      <c r="G653" s="41"/>
      <c r="H653" s="41"/>
      <c r="I653" s="234"/>
      <c r="J653" s="41"/>
      <c r="K653" s="41"/>
      <c r="L653" s="45"/>
      <c r="M653" s="235"/>
      <c r="N653" s="236"/>
      <c r="O653" s="92"/>
      <c r="P653" s="92"/>
      <c r="Q653" s="92"/>
      <c r="R653" s="92"/>
      <c r="S653" s="92"/>
      <c r="T653" s="93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/>
      <c r="AT653" s="18" t="s">
        <v>143</v>
      </c>
      <c r="AU653" s="18" t="s">
        <v>84</v>
      </c>
    </row>
    <row r="654" s="14" customFormat="1">
      <c r="A654" s="14"/>
      <c r="B654" s="249"/>
      <c r="C654" s="250"/>
      <c r="D654" s="232" t="s">
        <v>145</v>
      </c>
      <c r="E654" s="251" t="s">
        <v>1</v>
      </c>
      <c r="F654" s="252" t="s">
        <v>596</v>
      </c>
      <c r="G654" s="250"/>
      <c r="H654" s="253">
        <v>1510.0650000000001</v>
      </c>
      <c r="I654" s="254"/>
      <c r="J654" s="250"/>
      <c r="K654" s="250"/>
      <c r="L654" s="255"/>
      <c r="M654" s="256"/>
      <c r="N654" s="257"/>
      <c r="O654" s="257"/>
      <c r="P654" s="257"/>
      <c r="Q654" s="257"/>
      <c r="R654" s="257"/>
      <c r="S654" s="257"/>
      <c r="T654" s="258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T654" s="259" t="s">
        <v>145</v>
      </c>
      <c r="AU654" s="259" t="s">
        <v>84</v>
      </c>
      <c r="AV654" s="14" t="s">
        <v>84</v>
      </c>
      <c r="AW654" s="14" t="s">
        <v>31</v>
      </c>
      <c r="AX654" s="14" t="s">
        <v>82</v>
      </c>
      <c r="AY654" s="259" t="s">
        <v>132</v>
      </c>
    </row>
    <row r="655" s="2" customFormat="1" ht="44.25" customHeight="1">
      <c r="A655" s="39"/>
      <c r="B655" s="40"/>
      <c r="C655" s="219" t="s">
        <v>1131</v>
      </c>
      <c r="D655" s="219" t="s">
        <v>135</v>
      </c>
      <c r="E655" s="220" t="s">
        <v>617</v>
      </c>
      <c r="F655" s="221" t="s">
        <v>618</v>
      </c>
      <c r="G655" s="222" t="s">
        <v>333</v>
      </c>
      <c r="H655" s="223">
        <v>147.98400000000001</v>
      </c>
      <c r="I655" s="224"/>
      <c r="J655" s="225">
        <f>ROUND(I655*H655,2)</f>
        <v>0</v>
      </c>
      <c r="K655" s="221" t="s">
        <v>139</v>
      </c>
      <c r="L655" s="45"/>
      <c r="M655" s="226" t="s">
        <v>1</v>
      </c>
      <c r="N655" s="227" t="s">
        <v>39</v>
      </c>
      <c r="O655" s="92"/>
      <c r="P655" s="228">
        <f>O655*H655</f>
        <v>0</v>
      </c>
      <c r="Q655" s="228">
        <v>0</v>
      </c>
      <c r="R655" s="228">
        <f>Q655*H655</f>
        <v>0</v>
      </c>
      <c r="S655" s="228">
        <v>0</v>
      </c>
      <c r="T655" s="229">
        <f>S655*H655</f>
        <v>0</v>
      </c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R655" s="230" t="s">
        <v>227</v>
      </c>
      <c r="AT655" s="230" t="s">
        <v>135</v>
      </c>
      <c r="AU655" s="230" t="s">
        <v>84</v>
      </c>
      <c r="AY655" s="18" t="s">
        <v>132</v>
      </c>
      <c r="BE655" s="231">
        <f>IF(N655="základní",J655,0)</f>
        <v>0</v>
      </c>
      <c r="BF655" s="231">
        <f>IF(N655="snížená",J655,0)</f>
        <v>0</v>
      </c>
      <c r="BG655" s="231">
        <f>IF(N655="zákl. přenesená",J655,0)</f>
        <v>0</v>
      </c>
      <c r="BH655" s="231">
        <f>IF(N655="sníž. přenesená",J655,0)</f>
        <v>0</v>
      </c>
      <c r="BI655" s="231">
        <f>IF(N655="nulová",J655,0)</f>
        <v>0</v>
      </c>
      <c r="BJ655" s="18" t="s">
        <v>82</v>
      </c>
      <c r="BK655" s="231">
        <f>ROUND(I655*H655,2)</f>
        <v>0</v>
      </c>
      <c r="BL655" s="18" t="s">
        <v>227</v>
      </c>
      <c r="BM655" s="230" t="s">
        <v>1132</v>
      </c>
    </row>
    <row r="656" s="2" customFormat="1">
      <c r="A656" s="39"/>
      <c r="B656" s="40"/>
      <c r="C656" s="41"/>
      <c r="D656" s="232" t="s">
        <v>142</v>
      </c>
      <c r="E656" s="41"/>
      <c r="F656" s="233" t="s">
        <v>618</v>
      </c>
      <c r="G656" s="41"/>
      <c r="H656" s="41"/>
      <c r="I656" s="234"/>
      <c r="J656" s="41"/>
      <c r="K656" s="41"/>
      <c r="L656" s="45"/>
      <c r="M656" s="235"/>
      <c r="N656" s="236"/>
      <c r="O656" s="92"/>
      <c r="P656" s="92"/>
      <c r="Q656" s="92"/>
      <c r="R656" s="92"/>
      <c r="S656" s="92"/>
      <c r="T656" s="93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/>
      <c r="AT656" s="18" t="s">
        <v>142</v>
      </c>
      <c r="AU656" s="18" t="s">
        <v>84</v>
      </c>
    </row>
    <row r="657" s="2" customFormat="1">
      <c r="A657" s="39"/>
      <c r="B657" s="40"/>
      <c r="C657" s="41"/>
      <c r="D657" s="237" t="s">
        <v>143</v>
      </c>
      <c r="E657" s="41"/>
      <c r="F657" s="238" t="s">
        <v>620</v>
      </c>
      <c r="G657" s="41"/>
      <c r="H657" s="41"/>
      <c r="I657" s="234"/>
      <c r="J657" s="41"/>
      <c r="K657" s="41"/>
      <c r="L657" s="45"/>
      <c r="M657" s="235"/>
      <c r="N657" s="236"/>
      <c r="O657" s="92"/>
      <c r="P657" s="92"/>
      <c r="Q657" s="92"/>
      <c r="R657" s="92"/>
      <c r="S657" s="92"/>
      <c r="T657" s="93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T657" s="18" t="s">
        <v>143</v>
      </c>
      <c r="AU657" s="18" t="s">
        <v>84</v>
      </c>
    </row>
    <row r="658" s="14" customFormat="1">
      <c r="A658" s="14"/>
      <c r="B658" s="249"/>
      <c r="C658" s="250"/>
      <c r="D658" s="232" t="s">
        <v>145</v>
      </c>
      <c r="E658" s="251" t="s">
        <v>1</v>
      </c>
      <c r="F658" s="252" t="s">
        <v>1120</v>
      </c>
      <c r="G658" s="250"/>
      <c r="H658" s="253">
        <v>147.98400000000001</v>
      </c>
      <c r="I658" s="254"/>
      <c r="J658" s="250"/>
      <c r="K658" s="250"/>
      <c r="L658" s="255"/>
      <c r="M658" s="256"/>
      <c r="N658" s="257"/>
      <c r="O658" s="257"/>
      <c r="P658" s="257"/>
      <c r="Q658" s="257"/>
      <c r="R658" s="257"/>
      <c r="S658" s="257"/>
      <c r="T658" s="258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T658" s="259" t="s">
        <v>145</v>
      </c>
      <c r="AU658" s="259" t="s">
        <v>84</v>
      </c>
      <c r="AV658" s="14" t="s">
        <v>84</v>
      </c>
      <c r="AW658" s="14" t="s">
        <v>31</v>
      </c>
      <c r="AX658" s="14" t="s">
        <v>82</v>
      </c>
      <c r="AY658" s="259" t="s">
        <v>132</v>
      </c>
    </row>
    <row r="659" s="2" customFormat="1" ht="44.25" customHeight="1">
      <c r="A659" s="39"/>
      <c r="B659" s="40"/>
      <c r="C659" s="219" t="s">
        <v>1133</v>
      </c>
      <c r="D659" s="219" t="s">
        <v>135</v>
      </c>
      <c r="E659" s="220" t="s">
        <v>1134</v>
      </c>
      <c r="F659" s="221" t="s">
        <v>1135</v>
      </c>
      <c r="G659" s="222" t="s">
        <v>333</v>
      </c>
      <c r="H659" s="223">
        <v>11.119999999999999</v>
      </c>
      <c r="I659" s="224"/>
      <c r="J659" s="225">
        <f>ROUND(I659*H659,2)</f>
        <v>0</v>
      </c>
      <c r="K659" s="221" t="s">
        <v>139</v>
      </c>
      <c r="L659" s="45"/>
      <c r="M659" s="226" t="s">
        <v>1</v>
      </c>
      <c r="N659" s="227" t="s">
        <v>39</v>
      </c>
      <c r="O659" s="92"/>
      <c r="P659" s="228">
        <f>O659*H659</f>
        <v>0</v>
      </c>
      <c r="Q659" s="228">
        <v>0</v>
      </c>
      <c r="R659" s="228">
        <f>Q659*H659</f>
        <v>0</v>
      </c>
      <c r="S659" s="228">
        <v>0</v>
      </c>
      <c r="T659" s="229">
        <f>S659*H659</f>
        <v>0</v>
      </c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/>
      <c r="AR659" s="230" t="s">
        <v>227</v>
      </c>
      <c r="AT659" s="230" t="s">
        <v>135</v>
      </c>
      <c r="AU659" s="230" t="s">
        <v>84</v>
      </c>
      <c r="AY659" s="18" t="s">
        <v>132</v>
      </c>
      <c r="BE659" s="231">
        <f>IF(N659="základní",J659,0)</f>
        <v>0</v>
      </c>
      <c r="BF659" s="231">
        <f>IF(N659="snížená",J659,0)</f>
        <v>0</v>
      </c>
      <c r="BG659" s="231">
        <f>IF(N659="zákl. přenesená",J659,0)</f>
        <v>0</v>
      </c>
      <c r="BH659" s="231">
        <f>IF(N659="sníž. přenesená",J659,0)</f>
        <v>0</v>
      </c>
      <c r="BI659" s="231">
        <f>IF(N659="nulová",J659,0)</f>
        <v>0</v>
      </c>
      <c r="BJ659" s="18" t="s">
        <v>82</v>
      </c>
      <c r="BK659" s="231">
        <f>ROUND(I659*H659,2)</f>
        <v>0</v>
      </c>
      <c r="BL659" s="18" t="s">
        <v>227</v>
      </c>
      <c r="BM659" s="230" t="s">
        <v>1136</v>
      </c>
    </row>
    <row r="660" s="2" customFormat="1">
      <c r="A660" s="39"/>
      <c r="B660" s="40"/>
      <c r="C660" s="41"/>
      <c r="D660" s="232" t="s">
        <v>142</v>
      </c>
      <c r="E660" s="41"/>
      <c r="F660" s="233" t="s">
        <v>1137</v>
      </c>
      <c r="G660" s="41"/>
      <c r="H660" s="41"/>
      <c r="I660" s="234"/>
      <c r="J660" s="41"/>
      <c r="K660" s="41"/>
      <c r="L660" s="45"/>
      <c r="M660" s="235"/>
      <c r="N660" s="236"/>
      <c r="O660" s="92"/>
      <c r="P660" s="92"/>
      <c r="Q660" s="92"/>
      <c r="R660" s="92"/>
      <c r="S660" s="92"/>
      <c r="T660" s="93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T660" s="18" t="s">
        <v>142</v>
      </c>
      <c r="AU660" s="18" t="s">
        <v>84</v>
      </c>
    </row>
    <row r="661" s="2" customFormat="1">
      <c r="A661" s="39"/>
      <c r="B661" s="40"/>
      <c r="C661" s="41"/>
      <c r="D661" s="237" t="s">
        <v>143</v>
      </c>
      <c r="E661" s="41"/>
      <c r="F661" s="238" t="s">
        <v>1138</v>
      </c>
      <c r="G661" s="41"/>
      <c r="H661" s="41"/>
      <c r="I661" s="234"/>
      <c r="J661" s="41"/>
      <c r="K661" s="41"/>
      <c r="L661" s="45"/>
      <c r="M661" s="235"/>
      <c r="N661" s="236"/>
      <c r="O661" s="92"/>
      <c r="P661" s="92"/>
      <c r="Q661" s="92"/>
      <c r="R661" s="92"/>
      <c r="S661" s="92"/>
      <c r="T661" s="93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T661" s="18" t="s">
        <v>143</v>
      </c>
      <c r="AU661" s="18" t="s">
        <v>84</v>
      </c>
    </row>
    <row r="662" s="14" customFormat="1">
      <c r="A662" s="14"/>
      <c r="B662" s="249"/>
      <c r="C662" s="250"/>
      <c r="D662" s="232" t="s">
        <v>145</v>
      </c>
      <c r="E662" s="251" t="s">
        <v>1</v>
      </c>
      <c r="F662" s="252" t="s">
        <v>1122</v>
      </c>
      <c r="G662" s="250"/>
      <c r="H662" s="253">
        <v>11.119999999999999</v>
      </c>
      <c r="I662" s="254"/>
      <c r="J662" s="250"/>
      <c r="K662" s="250"/>
      <c r="L662" s="255"/>
      <c r="M662" s="256"/>
      <c r="N662" s="257"/>
      <c r="O662" s="257"/>
      <c r="P662" s="257"/>
      <c r="Q662" s="257"/>
      <c r="R662" s="257"/>
      <c r="S662" s="257"/>
      <c r="T662" s="258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59" t="s">
        <v>145</v>
      </c>
      <c r="AU662" s="259" t="s">
        <v>84</v>
      </c>
      <c r="AV662" s="14" t="s">
        <v>84</v>
      </c>
      <c r="AW662" s="14" t="s">
        <v>31</v>
      </c>
      <c r="AX662" s="14" t="s">
        <v>82</v>
      </c>
      <c r="AY662" s="259" t="s">
        <v>132</v>
      </c>
    </row>
    <row r="663" s="12" customFormat="1" ht="22.8" customHeight="1">
      <c r="A663" s="12"/>
      <c r="B663" s="203"/>
      <c r="C663" s="204"/>
      <c r="D663" s="205" t="s">
        <v>73</v>
      </c>
      <c r="E663" s="217" t="s">
        <v>621</v>
      </c>
      <c r="F663" s="217" t="s">
        <v>622</v>
      </c>
      <c r="G663" s="204"/>
      <c r="H663" s="204"/>
      <c r="I663" s="207"/>
      <c r="J663" s="218">
        <f>BK663</f>
        <v>0</v>
      </c>
      <c r="K663" s="204"/>
      <c r="L663" s="209"/>
      <c r="M663" s="210"/>
      <c r="N663" s="211"/>
      <c r="O663" s="211"/>
      <c r="P663" s="212">
        <f>SUM(P664:P671)</f>
        <v>0</v>
      </c>
      <c r="Q663" s="211"/>
      <c r="R663" s="212">
        <f>SUM(R664:R671)</f>
        <v>0</v>
      </c>
      <c r="S663" s="211"/>
      <c r="T663" s="213">
        <f>SUM(T664:T671)</f>
        <v>0</v>
      </c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R663" s="214" t="s">
        <v>82</v>
      </c>
      <c r="AT663" s="215" t="s">
        <v>73</v>
      </c>
      <c r="AU663" s="215" t="s">
        <v>82</v>
      </c>
      <c r="AY663" s="214" t="s">
        <v>132</v>
      </c>
      <c r="BK663" s="216">
        <f>SUM(BK664:BK671)</f>
        <v>0</v>
      </c>
    </row>
    <row r="664" s="2" customFormat="1" ht="24.15" customHeight="1">
      <c r="A664" s="39"/>
      <c r="B664" s="40"/>
      <c r="C664" s="219" t="s">
        <v>1139</v>
      </c>
      <c r="D664" s="219" t="s">
        <v>135</v>
      </c>
      <c r="E664" s="220" t="s">
        <v>624</v>
      </c>
      <c r="F664" s="221" t="s">
        <v>625</v>
      </c>
      <c r="G664" s="222" t="s">
        <v>333</v>
      </c>
      <c r="H664" s="223">
        <v>876.24199999999996</v>
      </c>
      <c r="I664" s="224"/>
      <c r="J664" s="225">
        <f>ROUND(I664*H664,2)</f>
        <v>0</v>
      </c>
      <c r="K664" s="221" t="s">
        <v>139</v>
      </c>
      <c r="L664" s="45"/>
      <c r="M664" s="226" t="s">
        <v>1</v>
      </c>
      <c r="N664" s="227" t="s">
        <v>39</v>
      </c>
      <c r="O664" s="92"/>
      <c r="P664" s="228">
        <f>O664*H664</f>
        <v>0</v>
      </c>
      <c r="Q664" s="228">
        <v>0</v>
      </c>
      <c r="R664" s="228">
        <f>Q664*H664</f>
        <v>0</v>
      </c>
      <c r="S664" s="228">
        <v>0</v>
      </c>
      <c r="T664" s="229">
        <f>S664*H664</f>
        <v>0</v>
      </c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/>
      <c r="AR664" s="230" t="s">
        <v>227</v>
      </c>
      <c r="AT664" s="230" t="s">
        <v>135</v>
      </c>
      <c r="AU664" s="230" t="s">
        <v>84</v>
      </c>
      <c r="AY664" s="18" t="s">
        <v>132</v>
      </c>
      <c r="BE664" s="231">
        <f>IF(N664="základní",J664,0)</f>
        <v>0</v>
      </c>
      <c r="BF664" s="231">
        <f>IF(N664="snížená",J664,0)</f>
        <v>0</v>
      </c>
      <c r="BG664" s="231">
        <f>IF(N664="zákl. přenesená",J664,0)</f>
        <v>0</v>
      </c>
      <c r="BH664" s="231">
        <f>IF(N664="sníž. přenesená",J664,0)</f>
        <v>0</v>
      </c>
      <c r="BI664" s="231">
        <f>IF(N664="nulová",J664,0)</f>
        <v>0</v>
      </c>
      <c r="BJ664" s="18" t="s">
        <v>82</v>
      </c>
      <c r="BK664" s="231">
        <f>ROUND(I664*H664,2)</f>
        <v>0</v>
      </c>
      <c r="BL664" s="18" t="s">
        <v>227</v>
      </c>
      <c r="BM664" s="230" t="s">
        <v>1140</v>
      </c>
    </row>
    <row r="665" s="2" customFormat="1">
      <c r="A665" s="39"/>
      <c r="B665" s="40"/>
      <c r="C665" s="41"/>
      <c r="D665" s="232" t="s">
        <v>142</v>
      </c>
      <c r="E665" s="41"/>
      <c r="F665" s="233" t="s">
        <v>627</v>
      </c>
      <c r="G665" s="41"/>
      <c r="H665" s="41"/>
      <c r="I665" s="234"/>
      <c r="J665" s="41"/>
      <c r="K665" s="41"/>
      <c r="L665" s="45"/>
      <c r="M665" s="235"/>
      <c r="N665" s="236"/>
      <c r="O665" s="92"/>
      <c r="P665" s="92"/>
      <c r="Q665" s="92"/>
      <c r="R665" s="92"/>
      <c r="S665" s="92"/>
      <c r="T665" s="93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T665" s="18" t="s">
        <v>142</v>
      </c>
      <c r="AU665" s="18" t="s">
        <v>84</v>
      </c>
    </row>
    <row r="666" s="2" customFormat="1">
      <c r="A666" s="39"/>
      <c r="B666" s="40"/>
      <c r="C666" s="41"/>
      <c r="D666" s="237" t="s">
        <v>143</v>
      </c>
      <c r="E666" s="41"/>
      <c r="F666" s="238" t="s">
        <v>628</v>
      </c>
      <c r="G666" s="41"/>
      <c r="H666" s="41"/>
      <c r="I666" s="234"/>
      <c r="J666" s="41"/>
      <c r="K666" s="41"/>
      <c r="L666" s="45"/>
      <c r="M666" s="235"/>
      <c r="N666" s="236"/>
      <c r="O666" s="92"/>
      <c r="P666" s="92"/>
      <c r="Q666" s="92"/>
      <c r="R666" s="92"/>
      <c r="S666" s="92"/>
      <c r="T666" s="93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/>
      <c r="AT666" s="18" t="s">
        <v>143</v>
      </c>
      <c r="AU666" s="18" t="s">
        <v>84</v>
      </c>
    </row>
    <row r="667" s="14" customFormat="1">
      <c r="A667" s="14"/>
      <c r="B667" s="249"/>
      <c r="C667" s="250"/>
      <c r="D667" s="232" t="s">
        <v>145</v>
      </c>
      <c r="E667" s="250"/>
      <c r="F667" s="252" t="s">
        <v>1141</v>
      </c>
      <c r="G667" s="250"/>
      <c r="H667" s="253">
        <v>876.24199999999996</v>
      </c>
      <c r="I667" s="254"/>
      <c r="J667" s="250"/>
      <c r="K667" s="250"/>
      <c r="L667" s="255"/>
      <c r="M667" s="256"/>
      <c r="N667" s="257"/>
      <c r="O667" s="257"/>
      <c r="P667" s="257"/>
      <c r="Q667" s="257"/>
      <c r="R667" s="257"/>
      <c r="S667" s="257"/>
      <c r="T667" s="258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T667" s="259" t="s">
        <v>145</v>
      </c>
      <c r="AU667" s="259" t="s">
        <v>84</v>
      </c>
      <c r="AV667" s="14" t="s">
        <v>84</v>
      </c>
      <c r="AW667" s="14" t="s">
        <v>4</v>
      </c>
      <c r="AX667" s="14" t="s">
        <v>82</v>
      </c>
      <c r="AY667" s="259" t="s">
        <v>132</v>
      </c>
    </row>
    <row r="668" s="2" customFormat="1" ht="33" customHeight="1">
      <c r="A668" s="39"/>
      <c r="B668" s="40"/>
      <c r="C668" s="219" t="s">
        <v>1142</v>
      </c>
      <c r="D668" s="219" t="s">
        <v>135</v>
      </c>
      <c r="E668" s="220" t="s">
        <v>631</v>
      </c>
      <c r="F668" s="221" t="s">
        <v>632</v>
      </c>
      <c r="G668" s="222" t="s">
        <v>333</v>
      </c>
      <c r="H668" s="223">
        <v>219.06</v>
      </c>
      <c r="I668" s="224"/>
      <c r="J668" s="225">
        <f>ROUND(I668*H668,2)</f>
        <v>0</v>
      </c>
      <c r="K668" s="221" t="s">
        <v>139</v>
      </c>
      <c r="L668" s="45"/>
      <c r="M668" s="226" t="s">
        <v>1</v>
      </c>
      <c r="N668" s="227" t="s">
        <v>39</v>
      </c>
      <c r="O668" s="92"/>
      <c r="P668" s="228">
        <f>O668*H668</f>
        <v>0</v>
      </c>
      <c r="Q668" s="228">
        <v>0</v>
      </c>
      <c r="R668" s="228">
        <f>Q668*H668</f>
        <v>0</v>
      </c>
      <c r="S668" s="228">
        <v>0</v>
      </c>
      <c r="T668" s="229">
        <f>S668*H668</f>
        <v>0</v>
      </c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/>
      <c r="AR668" s="230" t="s">
        <v>227</v>
      </c>
      <c r="AT668" s="230" t="s">
        <v>135</v>
      </c>
      <c r="AU668" s="230" t="s">
        <v>84</v>
      </c>
      <c r="AY668" s="18" t="s">
        <v>132</v>
      </c>
      <c r="BE668" s="231">
        <f>IF(N668="základní",J668,0)</f>
        <v>0</v>
      </c>
      <c r="BF668" s="231">
        <f>IF(N668="snížená",J668,0)</f>
        <v>0</v>
      </c>
      <c r="BG668" s="231">
        <f>IF(N668="zákl. přenesená",J668,0)</f>
        <v>0</v>
      </c>
      <c r="BH668" s="231">
        <f>IF(N668="sníž. přenesená",J668,0)</f>
        <v>0</v>
      </c>
      <c r="BI668" s="231">
        <f>IF(N668="nulová",J668,0)</f>
        <v>0</v>
      </c>
      <c r="BJ668" s="18" t="s">
        <v>82</v>
      </c>
      <c r="BK668" s="231">
        <f>ROUND(I668*H668,2)</f>
        <v>0</v>
      </c>
      <c r="BL668" s="18" t="s">
        <v>227</v>
      </c>
      <c r="BM668" s="230" t="s">
        <v>1143</v>
      </c>
    </row>
    <row r="669" s="2" customFormat="1">
      <c r="A669" s="39"/>
      <c r="B669" s="40"/>
      <c r="C669" s="41"/>
      <c r="D669" s="232" t="s">
        <v>142</v>
      </c>
      <c r="E669" s="41"/>
      <c r="F669" s="233" t="s">
        <v>634</v>
      </c>
      <c r="G669" s="41"/>
      <c r="H669" s="41"/>
      <c r="I669" s="234"/>
      <c r="J669" s="41"/>
      <c r="K669" s="41"/>
      <c r="L669" s="45"/>
      <c r="M669" s="235"/>
      <c r="N669" s="236"/>
      <c r="O669" s="92"/>
      <c r="P669" s="92"/>
      <c r="Q669" s="92"/>
      <c r="R669" s="92"/>
      <c r="S669" s="92"/>
      <c r="T669" s="93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T669" s="18" t="s">
        <v>142</v>
      </c>
      <c r="AU669" s="18" t="s">
        <v>84</v>
      </c>
    </row>
    <row r="670" s="2" customFormat="1">
      <c r="A670" s="39"/>
      <c r="B670" s="40"/>
      <c r="C670" s="41"/>
      <c r="D670" s="237" t="s">
        <v>143</v>
      </c>
      <c r="E670" s="41"/>
      <c r="F670" s="238" t="s">
        <v>635</v>
      </c>
      <c r="G670" s="41"/>
      <c r="H670" s="41"/>
      <c r="I670" s="234"/>
      <c r="J670" s="41"/>
      <c r="K670" s="41"/>
      <c r="L670" s="45"/>
      <c r="M670" s="235"/>
      <c r="N670" s="236"/>
      <c r="O670" s="92"/>
      <c r="P670" s="92"/>
      <c r="Q670" s="92"/>
      <c r="R670" s="92"/>
      <c r="S670" s="92"/>
      <c r="T670" s="93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/>
      <c r="AT670" s="18" t="s">
        <v>143</v>
      </c>
      <c r="AU670" s="18" t="s">
        <v>84</v>
      </c>
    </row>
    <row r="671" s="14" customFormat="1">
      <c r="A671" s="14"/>
      <c r="B671" s="249"/>
      <c r="C671" s="250"/>
      <c r="D671" s="232" t="s">
        <v>145</v>
      </c>
      <c r="E671" s="250"/>
      <c r="F671" s="252" t="s">
        <v>1144</v>
      </c>
      <c r="G671" s="250"/>
      <c r="H671" s="253">
        <v>219.06</v>
      </c>
      <c r="I671" s="254"/>
      <c r="J671" s="250"/>
      <c r="K671" s="250"/>
      <c r="L671" s="255"/>
      <c r="M671" s="256"/>
      <c r="N671" s="257"/>
      <c r="O671" s="257"/>
      <c r="P671" s="257"/>
      <c r="Q671" s="257"/>
      <c r="R671" s="257"/>
      <c r="S671" s="257"/>
      <c r="T671" s="258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T671" s="259" t="s">
        <v>145</v>
      </c>
      <c r="AU671" s="259" t="s">
        <v>84</v>
      </c>
      <c r="AV671" s="14" t="s">
        <v>84</v>
      </c>
      <c r="AW671" s="14" t="s">
        <v>4</v>
      </c>
      <c r="AX671" s="14" t="s">
        <v>82</v>
      </c>
      <c r="AY671" s="259" t="s">
        <v>132</v>
      </c>
    </row>
    <row r="672" s="12" customFormat="1" ht="25.92" customHeight="1">
      <c r="A672" s="12"/>
      <c r="B672" s="203"/>
      <c r="C672" s="204"/>
      <c r="D672" s="205" t="s">
        <v>73</v>
      </c>
      <c r="E672" s="206" t="s">
        <v>1145</v>
      </c>
      <c r="F672" s="206" t="s">
        <v>1146</v>
      </c>
      <c r="G672" s="204"/>
      <c r="H672" s="204"/>
      <c r="I672" s="207"/>
      <c r="J672" s="208">
        <f>BK672</f>
        <v>0</v>
      </c>
      <c r="K672" s="204"/>
      <c r="L672" s="209"/>
      <c r="M672" s="210"/>
      <c r="N672" s="211"/>
      <c r="O672" s="211"/>
      <c r="P672" s="212">
        <f>P673</f>
        <v>0</v>
      </c>
      <c r="Q672" s="211"/>
      <c r="R672" s="212">
        <f>R673</f>
        <v>0</v>
      </c>
      <c r="S672" s="211"/>
      <c r="T672" s="213">
        <f>T673</f>
        <v>0</v>
      </c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R672" s="214" t="s">
        <v>84</v>
      </c>
      <c r="AT672" s="215" t="s">
        <v>73</v>
      </c>
      <c r="AU672" s="215" t="s">
        <v>74</v>
      </c>
      <c r="AY672" s="214" t="s">
        <v>132</v>
      </c>
      <c r="BK672" s="216">
        <f>BK673</f>
        <v>0</v>
      </c>
    </row>
    <row r="673" s="12" customFormat="1" ht="22.8" customHeight="1">
      <c r="A673" s="12"/>
      <c r="B673" s="203"/>
      <c r="C673" s="204"/>
      <c r="D673" s="205" t="s">
        <v>73</v>
      </c>
      <c r="E673" s="217" t="s">
        <v>1147</v>
      </c>
      <c r="F673" s="217" t="s">
        <v>1148</v>
      </c>
      <c r="G673" s="204"/>
      <c r="H673" s="204"/>
      <c r="I673" s="207"/>
      <c r="J673" s="218">
        <f>BK673</f>
        <v>0</v>
      </c>
      <c r="K673" s="204"/>
      <c r="L673" s="209"/>
      <c r="M673" s="210"/>
      <c r="N673" s="211"/>
      <c r="O673" s="211"/>
      <c r="P673" s="212">
        <f>SUM(P674:P681)</f>
        <v>0</v>
      </c>
      <c r="Q673" s="211"/>
      <c r="R673" s="212">
        <f>SUM(R674:R681)</f>
        <v>0</v>
      </c>
      <c r="S673" s="211"/>
      <c r="T673" s="213">
        <f>SUM(T674:T681)</f>
        <v>0</v>
      </c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R673" s="214" t="s">
        <v>84</v>
      </c>
      <c r="AT673" s="215" t="s">
        <v>73</v>
      </c>
      <c r="AU673" s="215" t="s">
        <v>82</v>
      </c>
      <c r="AY673" s="214" t="s">
        <v>132</v>
      </c>
      <c r="BK673" s="216">
        <f>SUM(BK674:BK681)</f>
        <v>0</v>
      </c>
    </row>
    <row r="674" s="2" customFormat="1" ht="37.8" customHeight="1">
      <c r="A674" s="39"/>
      <c r="B674" s="40"/>
      <c r="C674" s="219" t="s">
        <v>1149</v>
      </c>
      <c r="D674" s="219" t="s">
        <v>135</v>
      </c>
      <c r="E674" s="220" t="s">
        <v>1150</v>
      </c>
      <c r="F674" s="221" t="s">
        <v>1151</v>
      </c>
      <c r="G674" s="222" t="s">
        <v>171</v>
      </c>
      <c r="H674" s="223">
        <v>8.5999999999999996</v>
      </c>
      <c r="I674" s="224"/>
      <c r="J674" s="225">
        <f>ROUND(I674*H674,2)</f>
        <v>0</v>
      </c>
      <c r="K674" s="221" t="s">
        <v>1</v>
      </c>
      <c r="L674" s="45"/>
      <c r="M674" s="226" t="s">
        <v>1</v>
      </c>
      <c r="N674" s="227" t="s">
        <v>39</v>
      </c>
      <c r="O674" s="92"/>
      <c r="P674" s="228">
        <f>O674*H674</f>
        <v>0</v>
      </c>
      <c r="Q674" s="228">
        <v>0</v>
      </c>
      <c r="R674" s="228">
        <f>Q674*H674</f>
        <v>0</v>
      </c>
      <c r="S674" s="228">
        <v>0</v>
      </c>
      <c r="T674" s="229">
        <f>S674*H674</f>
        <v>0</v>
      </c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/>
      <c r="AR674" s="230" t="s">
        <v>330</v>
      </c>
      <c r="AT674" s="230" t="s">
        <v>135</v>
      </c>
      <c r="AU674" s="230" t="s">
        <v>84</v>
      </c>
      <c r="AY674" s="18" t="s">
        <v>132</v>
      </c>
      <c r="BE674" s="231">
        <f>IF(N674="základní",J674,0)</f>
        <v>0</v>
      </c>
      <c r="BF674" s="231">
        <f>IF(N674="snížená",J674,0)</f>
        <v>0</v>
      </c>
      <c r="BG674" s="231">
        <f>IF(N674="zákl. přenesená",J674,0)</f>
        <v>0</v>
      </c>
      <c r="BH674" s="231">
        <f>IF(N674="sníž. přenesená",J674,0)</f>
        <v>0</v>
      </c>
      <c r="BI674" s="231">
        <f>IF(N674="nulová",J674,0)</f>
        <v>0</v>
      </c>
      <c r="BJ674" s="18" t="s">
        <v>82</v>
      </c>
      <c r="BK674" s="231">
        <f>ROUND(I674*H674,2)</f>
        <v>0</v>
      </c>
      <c r="BL674" s="18" t="s">
        <v>330</v>
      </c>
      <c r="BM674" s="230" t="s">
        <v>1152</v>
      </c>
    </row>
    <row r="675" s="2" customFormat="1">
      <c r="A675" s="39"/>
      <c r="B675" s="40"/>
      <c r="C675" s="41"/>
      <c r="D675" s="232" t="s">
        <v>142</v>
      </c>
      <c r="E675" s="41"/>
      <c r="F675" s="233" t="s">
        <v>1151</v>
      </c>
      <c r="G675" s="41"/>
      <c r="H675" s="41"/>
      <c r="I675" s="234"/>
      <c r="J675" s="41"/>
      <c r="K675" s="41"/>
      <c r="L675" s="45"/>
      <c r="M675" s="235"/>
      <c r="N675" s="236"/>
      <c r="O675" s="92"/>
      <c r="P675" s="92"/>
      <c r="Q675" s="92"/>
      <c r="R675" s="92"/>
      <c r="S675" s="92"/>
      <c r="T675" s="93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/>
      <c r="AT675" s="18" t="s">
        <v>142</v>
      </c>
      <c r="AU675" s="18" t="s">
        <v>84</v>
      </c>
    </row>
    <row r="676" s="13" customFormat="1">
      <c r="A676" s="13"/>
      <c r="B676" s="239"/>
      <c r="C676" s="240"/>
      <c r="D676" s="232" t="s">
        <v>145</v>
      </c>
      <c r="E676" s="241" t="s">
        <v>1</v>
      </c>
      <c r="F676" s="242" t="s">
        <v>1153</v>
      </c>
      <c r="G676" s="240"/>
      <c r="H676" s="241" t="s">
        <v>1</v>
      </c>
      <c r="I676" s="243"/>
      <c r="J676" s="240"/>
      <c r="K676" s="240"/>
      <c r="L676" s="244"/>
      <c r="M676" s="245"/>
      <c r="N676" s="246"/>
      <c r="O676" s="246"/>
      <c r="P676" s="246"/>
      <c r="Q676" s="246"/>
      <c r="R676" s="246"/>
      <c r="S676" s="246"/>
      <c r="T676" s="247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T676" s="248" t="s">
        <v>145</v>
      </c>
      <c r="AU676" s="248" t="s">
        <v>84</v>
      </c>
      <c r="AV676" s="13" t="s">
        <v>82</v>
      </c>
      <c r="AW676" s="13" t="s">
        <v>31</v>
      </c>
      <c r="AX676" s="13" t="s">
        <v>74</v>
      </c>
      <c r="AY676" s="248" t="s">
        <v>132</v>
      </c>
    </row>
    <row r="677" s="13" customFormat="1">
      <c r="A677" s="13"/>
      <c r="B677" s="239"/>
      <c r="C677" s="240"/>
      <c r="D677" s="232" t="s">
        <v>145</v>
      </c>
      <c r="E677" s="241" t="s">
        <v>1</v>
      </c>
      <c r="F677" s="242" t="s">
        <v>1154</v>
      </c>
      <c r="G677" s="240"/>
      <c r="H677" s="241" t="s">
        <v>1</v>
      </c>
      <c r="I677" s="243"/>
      <c r="J677" s="240"/>
      <c r="K677" s="240"/>
      <c r="L677" s="244"/>
      <c r="M677" s="245"/>
      <c r="N677" s="246"/>
      <c r="O677" s="246"/>
      <c r="P677" s="246"/>
      <c r="Q677" s="246"/>
      <c r="R677" s="246"/>
      <c r="S677" s="246"/>
      <c r="T677" s="247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T677" s="248" t="s">
        <v>145</v>
      </c>
      <c r="AU677" s="248" t="s">
        <v>84</v>
      </c>
      <c r="AV677" s="13" t="s">
        <v>82</v>
      </c>
      <c r="AW677" s="13" t="s">
        <v>31</v>
      </c>
      <c r="AX677" s="13" t="s">
        <v>74</v>
      </c>
      <c r="AY677" s="248" t="s">
        <v>132</v>
      </c>
    </row>
    <row r="678" s="13" customFormat="1">
      <c r="A678" s="13"/>
      <c r="B678" s="239"/>
      <c r="C678" s="240"/>
      <c r="D678" s="232" t="s">
        <v>145</v>
      </c>
      <c r="E678" s="241" t="s">
        <v>1</v>
      </c>
      <c r="F678" s="242" t="s">
        <v>1155</v>
      </c>
      <c r="G678" s="240"/>
      <c r="H678" s="241" t="s">
        <v>1</v>
      </c>
      <c r="I678" s="243"/>
      <c r="J678" s="240"/>
      <c r="K678" s="240"/>
      <c r="L678" s="244"/>
      <c r="M678" s="245"/>
      <c r="N678" s="246"/>
      <c r="O678" s="246"/>
      <c r="P678" s="246"/>
      <c r="Q678" s="246"/>
      <c r="R678" s="246"/>
      <c r="S678" s="246"/>
      <c r="T678" s="247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T678" s="248" t="s">
        <v>145</v>
      </c>
      <c r="AU678" s="248" t="s">
        <v>84</v>
      </c>
      <c r="AV678" s="13" t="s">
        <v>82</v>
      </c>
      <c r="AW678" s="13" t="s">
        <v>31</v>
      </c>
      <c r="AX678" s="13" t="s">
        <v>74</v>
      </c>
      <c r="AY678" s="248" t="s">
        <v>132</v>
      </c>
    </row>
    <row r="679" s="14" customFormat="1">
      <c r="A679" s="14"/>
      <c r="B679" s="249"/>
      <c r="C679" s="250"/>
      <c r="D679" s="232" t="s">
        <v>145</v>
      </c>
      <c r="E679" s="251" t="s">
        <v>1</v>
      </c>
      <c r="F679" s="252" t="s">
        <v>1156</v>
      </c>
      <c r="G679" s="250"/>
      <c r="H679" s="253">
        <v>3.6000000000000001</v>
      </c>
      <c r="I679" s="254"/>
      <c r="J679" s="250"/>
      <c r="K679" s="250"/>
      <c r="L679" s="255"/>
      <c r="M679" s="256"/>
      <c r="N679" s="257"/>
      <c r="O679" s="257"/>
      <c r="P679" s="257"/>
      <c r="Q679" s="257"/>
      <c r="R679" s="257"/>
      <c r="S679" s="257"/>
      <c r="T679" s="258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T679" s="259" t="s">
        <v>145</v>
      </c>
      <c r="AU679" s="259" t="s">
        <v>84</v>
      </c>
      <c r="AV679" s="14" t="s">
        <v>84</v>
      </c>
      <c r="AW679" s="14" t="s">
        <v>31</v>
      </c>
      <c r="AX679" s="14" t="s">
        <v>74</v>
      </c>
      <c r="AY679" s="259" t="s">
        <v>132</v>
      </c>
    </row>
    <row r="680" s="14" customFormat="1">
      <c r="A680" s="14"/>
      <c r="B680" s="249"/>
      <c r="C680" s="250"/>
      <c r="D680" s="232" t="s">
        <v>145</v>
      </c>
      <c r="E680" s="251" t="s">
        <v>1</v>
      </c>
      <c r="F680" s="252" t="s">
        <v>1157</v>
      </c>
      <c r="G680" s="250"/>
      <c r="H680" s="253">
        <v>5</v>
      </c>
      <c r="I680" s="254"/>
      <c r="J680" s="250"/>
      <c r="K680" s="250"/>
      <c r="L680" s="255"/>
      <c r="M680" s="256"/>
      <c r="N680" s="257"/>
      <c r="O680" s="257"/>
      <c r="P680" s="257"/>
      <c r="Q680" s="257"/>
      <c r="R680" s="257"/>
      <c r="S680" s="257"/>
      <c r="T680" s="258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T680" s="259" t="s">
        <v>145</v>
      </c>
      <c r="AU680" s="259" t="s">
        <v>84</v>
      </c>
      <c r="AV680" s="14" t="s">
        <v>84</v>
      </c>
      <c r="AW680" s="14" t="s">
        <v>31</v>
      </c>
      <c r="AX680" s="14" t="s">
        <v>74</v>
      </c>
      <c r="AY680" s="259" t="s">
        <v>132</v>
      </c>
    </row>
    <row r="681" s="15" customFormat="1">
      <c r="A681" s="15"/>
      <c r="B681" s="264"/>
      <c r="C681" s="265"/>
      <c r="D681" s="232" t="s">
        <v>145</v>
      </c>
      <c r="E681" s="266" t="s">
        <v>1</v>
      </c>
      <c r="F681" s="267" t="s">
        <v>251</v>
      </c>
      <c r="G681" s="265"/>
      <c r="H681" s="268">
        <v>8.5999999999999996</v>
      </c>
      <c r="I681" s="269"/>
      <c r="J681" s="265"/>
      <c r="K681" s="265"/>
      <c r="L681" s="270"/>
      <c r="M681" s="271"/>
      <c r="N681" s="272"/>
      <c r="O681" s="272"/>
      <c r="P681" s="272"/>
      <c r="Q681" s="272"/>
      <c r="R681" s="272"/>
      <c r="S681" s="272"/>
      <c r="T681" s="273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T681" s="274" t="s">
        <v>145</v>
      </c>
      <c r="AU681" s="274" t="s">
        <v>84</v>
      </c>
      <c r="AV681" s="15" t="s">
        <v>227</v>
      </c>
      <c r="AW681" s="15" t="s">
        <v>31</v>
      </c>
      <c r="AX681" s="15" t="s">
        <v>82</v>
      </c>
      <c r="AY681" s="274" t="s">
        <v>132</v>
      </c>
    </row>
    <row r="682" s="12" customFormat="1" ht="25.92" customHeight="1">
      <c r="A682" s="12"/>
      <c r="B682" s="203"/>
      <c r="C682" s="204"/>
      <c r="D682" s="205" t="s">
        <v>73</v>
      </c>
      <c r="E682" s="206" t="s">
        <v>79</v>
      </c>
      <c r="F682" s="206" t="s">
        <v>80</v>
      </c>
      <c r="G682" s="204"/>
      <c r="H682" s="204"/>
      <c r="I682" s="207"/>
      <c r="J682" s="208">
        <f>BK682</f>
        <v>0</v>
      </c>
      <c r="K682" s="204"/>
      <c r="L682" s="209"/>
      <c r="M682" s="210"/>
      <c r="N682" s="211"/>
      <c r="O682" s="211"/>
      <c r="P682" s="212">
        <f>P683+P707</f>
        <v>0</v>
      </c>
      <c r="Q682" s="211"/>
      <c r="R682" s="212">
        <f>R683+R707</f>
        <v>0</v>
      </c>
      <c r="S682" s="211"/>
      <c r="T682" s="213">
        <f>T683+T707</f>
        <v>0</v>
      </c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R682" s="214" t="s">
        <v>131</v>
      </c>
      <c r="AT682" s="215" t="s">
        <v>73</v>
      </c>
      <c r="AU682" s="215" t="s">
        <v>74</v>
      </c>
      <c r="AY682" s="214" t="s">
        <v>132</v>
      </c>
      <c r="BK682" s="216">
        <f>BK683+BK707</f>
        <v>0</v>
      </c>
    </row>
    <row r="683" s="12" customFormat="1" ht="22.8" customHeight="1">
      <c r="A683" s="12"/>
      <c r="B683" s="203"/>
      <c r="C683" s="204"/>
      <c r="D683" s="205" t="s">
        <v>73</v>
      </c>
      <c r="E683" s="217" t="s">
        <v>133</v>
      </c>
      <c r="F683" s="217" t="s">
        <v>134</v>
      </c>
      <c r="G683" s="204"/>
      <c r="H683" s="204"/>
      <c r="I683" s="207"/>
      <c r="J683" s="218">
        <f>BK683</f>
        <v>0</v>
      </c>
      <c r="K683" s="204"/>
      <c r="L683" s="209"/>
      <c r="M683" s="210"/>
      <c r="N683" s="211"/>
      <c r="O683" s="211"/>
      <c r="P683" s="212">
        <f>SUM(P684:P706)</f>
        <v>0</v>
      </c>
      <c r="Q683" s="211"/>
      <c r="R683" s="212">
        <f>SUM(R684:R706)</f>
        <v>0</v>
      </c>
      <c r="S683" s="211"/>
      <c r="T683" s="213">
        <f>SUM(T684:T706)</f>
        <v>0</v>
      </c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R683" s="214" t="s">
        <v>131</v>
      </c>
      <c r="AT683" s="215" t="s">
        <v>73</v>
      </c>
      <c r="AU683" s="215" t="s">
        <v>82</v>
      </c>
      <c r="AY683" s="214" t="s">
        <v>132</v>
      </c>
      <c r="BK683" s="216">
        <f>SUM(BK684:BK706)</f>
        <v>0</v>
      </c>
    </row>
    <row r="684" s="2" customFormat="1" ht="16.5" customHeight="1">
      <c r="A684" s="39"/>
      <c r="B684" s="40"/>
      <c r="C684" s="219" t="s">
        <v>1158</v>
      </c>
      <c r="D684" s="219" t="s">
        <v>135</v>
      </c>
      <c r="E684" s="220" t="s">
        <v>1159</v>
      </c>
      <c r="F684" s="221" t="s">
        <v>1160</v>
      </c>
      <c r="G684" s="222" t="s">
        <v>138</v>
      </c>
      <c r="H684" s="223">
        <v>1</v>
      </c>
      <c r="I684" s="224"/>
      <c r="J684" s="225">
        <f>ROUND(I684*H684,2)</f>
        <v>0</v>
      </c>
      <c r="K684" s="221" t="s">
        <v>139</v>
      </c>
      <c r="L684" s="45"/>
      <c r="M684" s="226" t="s">
        <v>1</v>
      </c>
      <c r="N684" s="227" t="s">
        <v>39</v>
      </c>
      <c r="O684" s="92"/>
      <c r="P684" s="228">
        <f>O684*H684</f>
        <v>0</v>
      </c>
      <c r="Q684" s="228">
        <v>0</v>
      </c>
      <c r="R684" s="228">
        <f>Q684*H684</f>
        <v>0</v>
      </c>
      <c r="S684" s="228">
        <v>0</v>
      </c>
      <c r="T684" s="229">
        <f>S684*H684</f>
        <v>0</v>
      </c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/>
      <c r="AR684" s="230" t="s">
        <v>140</v>
      </c>
      <c r="AT684" s="230" t="s">
        <v>135</v>
      </c>
      <c r="AU684" s="230" t="s">
        <v>84</v>
      </c>
      <c r="AY684" s="18" t="s">
        <v>132</v>
      </c>
      <c r="BE684" s="231">
        <f>IF(N684="základní",J684,0)</f>
        <v>0</v>
      </c>
      <c r="BF684" s="231">
        <f>IF(N684="snížená",J684,0)</f>
        <v>0</v>
      </c>
      <c r="BG684" s="231">
        <f>IF(N684="zákl. přenesená",J684,0)</f>
        <v>0</v>
      </c>
      <c r="BH684" s="231">
        <f>IF(N684="sníž. přenesená",J684,0)</f>
        <v>0</v>
      </c>
      <c r="BI684" s="231">
        <f>IF(N684="nulová",J684,0)</f>
        <v>0</v>
      </c>
      <c r="BJ684" s="18" t="s">
        <v>82</v>
      </c>
      <c r="BK684" s="231">
        <f>ROUND(I684*H684,2)</f>
        <v>0</v>
      </c>
      <c r="BL684" s="18" t="s">
        <v>140</v>
      </c>
      <c r="BM684" s="230" t="s">
        <v>1161</v>
      </c>
    </row>
    <row r="685" s="2" customFormat="1">
      <c r="A685" s="39"/>
      <c r="B685" s="40"/>
      <c r="C685" s="41"/>
      <c r="D685" s="232" t="s">
        <v>142</v>
      </c>
      <c r="E685" s="41"/>
      <c r="F685" s="233" t="s">
        <v>1160</v>
      </c>
      <c r="G685" s="41"/>
      <c r="H685" s="41"/>
      <c r="I685" s="234"/>
      <c r="J685" s="41"/>
      <c r="K685" s="41"/>
      <c r="L685" s="45"/>
      <c r="M685" s="235"/>
      <c r="N685" s="236"/>
      <c r="O685" s="92"/>
      <c r="P685" s="92"/>
      <c r="Q685" s="92"/>
      <c r="R685" s="92"/>
      <c r="S685" s="92"/>
      <c r="T685" s="93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/>
      <c r="AT685" s="18" t="s">
        <v>142</v>
      </c>
      <c r="AU685" s="18" t="s">
        <v>84</v>
      </c>
    </row>
    <row r="686" s="2" customFormat="1">
      <c r="A686" s="39"/>
      <c r="B686" s="40"/>
      <c r="C686" s="41"/>
      <c r="D686" s="237" t="s">
        <v>143</v>
      </c>
      <c r="E686" s="41"/>
      <c r="F686" s="238" t="s">
        <v>1162</v>
      </c>
      <c r="G686" s="41"/>
      <c r="H686" s="41"/>
      <c r="I686" s="234"/>
      <c r="J686" s="41"/>
      <c r="K686" s="41"/>
      <c r="L686" s="45"/>
      <c r="M686" s="235"/>
      <c r="N686" s="236"/>
      <c r="O686" s="92"/>
      <c r="P686" s="92"/>
      <c r="Q686" s="92"/>
      <c r="R686" s="92"/>
      <c r="S686" s="92"/>
      <c r="T686" s="93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/>
      <c r="AT686" s="18" t="s">
        <v>143</v>
      </c>
      <c r="AU686" s="18" t="s">
        <v>84</v>
      </c>
    </row>
    <row r="687" s="13" customFormat="1">
      <c r="A687" s="13"/>
      <c r="B687" s="239"/>
      <c r="C687" s="240"/>
      <c r="D687" s="232" t="s">
        <v>145</v>
      </c>
      <c r="E687" s="241" t="s">
        <v>1</v>
      </c>
      <c r="F687" s="242" t="s">
        <v>1163</v>
      </c>
      <c r="G687" s="240"/>
      <c r="H687" s="241" t="s">
        <v>1</v>
      </c>
      <c r="I687" s="243"/>
      <c r="J687" s="240"/>
      <c r="K687" s="240"/>
      <c r="L687" s="244"/>
      <c r="M687" s="245"/>
      <c r="N687" s="246"/>
      <c r="O687" s="246"/>
      <c r="P687" s="246"/>
      <c r="Q687" s="246"/>
      <c r="R687" s="246"/>
      <c r="S687" s="246"/>
      <c r="T687" s="247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T687" s="248" t="s">
        <v>145</v>
      </c>
      <c r="AU687" s="248" t="s">
        <v>84</v>
      </c>
      <c r="AV687" s="13" t="s">
        <v>82</v>
      </c>
      <c r="AW687" s="13" t="s">
        <v>31</v>
      </c>
      <c r="AX687" s="13" t="s">
        <v>74</v>
      </c>
      <c r="AY687" s="248" t="s">
        <v>132</v>
      </c>
    </row>
    <row r="688" s="14" customFormat="1">
      <c r="A688" s="14"/>
      <c r="B688" s="249"/>
      <c r="C688" s="250"/>
      <c r="D688" s="232" t="s">
        <v>145</v>
      </c>
      <c r="E688" s="251" t="s">
        <v>1</v>
      </c>
      <c r="F688" s="252" t="s">
        <v>82</v>
      </c>
      <c r="G688" s="250"/>
      <c r="H688" s="253">
        <v>1</v>
      </c>
      <c r="I688" s="254"/>
      <c r="J688" s="250"/>
      <c r="K688" s="250"/>
      <c r="L688" s="255"/>
      <c r="M688" s="256"/>
      <c r="N688" s="257"/>
      <c r="O688" s="257"/>
      <c r="P688" s="257"/>
      <c r="Q688" s="257"/>
      <c r="R688" s="257"/>
      <c r="S688" s="257"/>
      <c r="T688" s="258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T688" s="259" t="s">
        <v>145</v>
      </c>
      <c r="AU688" s="259" t="s">
        <v>84</v>
      </c>
      <c r="AV688" s="14" t="s">
        <v>84</v>
      </c>
      <c r="AW688" s="14" t="s">
        <v>31</v>
      </c>
      <c r="AX688" s="14" t="s">
        <v>82</v>
      </c>
      <c r="AY688" s="259" t="s">
        <v>132</v>
      </c>
    </row>
    <row r="689" s="2" customFormat="1" ht="24.15" customHeight="1">
      <c r="A689" s="39"/>
      <c r="B689" s="40"/>
      <c r="C689" s="219" t="s">
        <v>1164</v>
      </c>
      <c r="D689" s="219" t="s">
        <v>135</v>
      </c>
      <c r="E689" s="220" t="s">
        <v>1165</v>
      </c>
      <c r="F689" s="221" t="s">
        <v>1166</v>
      </c>
      <c r="G689" s="222" t="s">
        <v>138</v>
      </c>
      <c r="H689" s="223">
        <v>1</v>
      </c>
      <c r="I689" s="224"/>
      <c r="J689" s="225">
        <f>ROUND(I689*H689,2)</f>
        <v>0</v>
      </c>
      <c r="K689" s="221" t="s">
        <v>139</v>
      </c>
      <c r="L689" s="45"/>
      <c r="M689" s="226" t="s">
        <v>1</v>
      </c>
      <c r="N689" s="227" t="s">
        <v>39</v>
      </c>
      <c r="O689" s="92"/>
      <c r="P689" s="228">
        <f>O689*H689</f>
        <v>0</v>
      </c>
      <c r="Q689" s="228">
        <v>0</v>
      </c>
      <c r="R689" s="228">
        <f>Q689*H689</f>
        <v>0</v>
      </c>
      <c r="S689" s="228">
        <v>0</v>
      </c>
      <c r="T689" s="229">
        <f>S689*H689</f>
        <v>0</v>
      </c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/>
      <c r="AR689" s="230" t="s">
        <v>140</v>
      </c>
      <c r="AT689" s="230" t="s">
        <v>135</v>
      </c>
      <c r="AU689" s="230" t="s">
        <v>84</v>
      </c>
      <c r="AY689" s="18" t="s">
        <v>132</v>
      </c>
      <c r="BE689" s="231">
        <f>IF(N689="základní",J689,0)</f>
        <v>0</v>
      </c>
      <c r="BF689" s="231">
        <f>IF(N689="snížená",J689,0)</f>
        <v>0</v>
      </c>
      <c r="BG689" s="231">
        <f>IF(N689="zákl. přenesená",J689,0)</f>
        <v>0</v>
      </c>
      <c r="BH689" s="231">
        <f>IF(N689="sníž. přenesená",J689,0)</f>
        <v>0</v>
      </c>
      <c r="BI689" s="231">
        <f>IF(N689="nulová",J689,0)</f>
        <v>0</v>
      </c>
      <c r="BJ689" s="18" t="s">
        <v>82</v>
      </c>
      <c r="BK689" s="231">
        <f>ROUND(I689*H689,2)</f>
        <v>0</v>
      </c>
      <c r="BL689" s="18" t="s">
        <v>140</v>
      </c>
      <c r="BM689" s="230" t="s">
        <v>1167</v>
      </c>
    </row>
    <row r="690" s="2" customFormat="1">
      <c r="A690" s="39"/>
      <c r="B690" s="40"/>
      <c r="C690" s="41"/>
      <c r="D690" s="232" t="s">
        <v>142</v>
      </c>
      <c r="E690" s="41"/>
      <c r="F690" s="233" t="s">
        <v>1166</v>
      </c>
      <c r="G690" s="41"/>
      <c r="H690" s="41"/>
      <c r="I690" s="234"/>
      <c r="J690" s="41"/>
      <c r="K690" s="41"/>
      <c r="L690" s="45"/>
      <c r="M690" s="235"/>
      <c r="N690" s="236"/>
      <c r="O690" s="92"/>
      <c r="P690" s="92"/>
      <c r="Q690" s="92"/>
      <c r="R690" s="92"/>
      <c r="S690" s="92"/>
      <c r="T690" s="93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/>
      <c r="AT690" s="18" t="s">
        <v>142</v>
      </c>
      <c r="AU690" s="18" t="s">
        <v>84</v>
      </c>
    </row>
    <row r="691" s="2" customFormat="1">
      <c r="A691" s="39"/>
      <c r="B691" s="40"/>
      <c r="C691" s="41"/>
      <c r="D691" s="237" t="s">
        <v>143</v>
      </c>
      <c r="E691" s="41"/>
      <c r="F691" s="238" t="s">
        <v>1168</v>
      </c>
      <c r="G691" s="41"/>
      <c r="H691" s="41"/>
      <c r="I691" s="234"/>
      <c r="J691" s="41"/>
      <c r="K691" s="41"/>
      <c r="L691" s="45"/>
      <c r="M691" s="235"/>
      <c r="N691" s="236"/>
      <c r="O691" s="92"/>
      <c r="P691" s="92"/>
      <c r="Q691" s="92"/>
      <c r="R691" s="92"/>
      <c r="S691" s="92"/>
      <c r="T691" s="93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/>
      <c r="AT691" s="18" t="s">
        <v>143</v>
      </c>
      <c r="AU691" s="18" t="s">
        <v>84</v>
      </c>
    </row>
    <row r="692" s="13" customFormat="1">
      <c r="A692" s="13"/>
      <c r="B692" s="239"/>
      <c r="C692" s="240"/>
      <c r="D692" s="232" t="s">
        <v>145</v>
      </c>
      <c r="E692" s="241" t="s">
        <v>1</v>
      </c>
      <c r="F692" s="242" t="s">
        <v>1169</v>
      </c>
      <c r="G692" s="240"/>
      <c r="H692" s="241" t="s">
        <v>1</v>
      </c>
      <c r="I692" s="243"/>
      <c r="J692" s="240"/>
      <c r="K692" s="240"/>
      <c r="L692" s="244"/>
      <c r="M692" s="245"/>
      <c r="N692" s="246"/>
      <c r="O692" s="246"/>
      <c r="P692" s="246"/>
      <c r="Q692" s="246"/>
      <c r="R692" s="246"/>
      <c r="S692" s="246"/>
      <c r="T692" s="247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T692" s="248" t="s">
        <v>145</v>
      </c>
      <c r="AU692" s="248" t="s">
        <v>84</v>
      </c>
      <c r="AV692" s="13" t="s">
        <v>82</v>
      </c>
      <c r="AW692" s="13" t="s">
        <v>31</v>
      </c>
      <c r="AX692" s="13" t="s">
        <v>74</v>
      </c>
      <c r="AY692" s="248" t="s">
        <v>132</v>
      </c>
    </row>
    <row r="693" s="13" customFormat="1">
      <c r="A693" s="13"/>
      <c r="B693" s="239"/>
      <c r="C693" s="240"/>
      <c r="D693" s="232" t="s">
        <v>145</v>
      </c>
      <c r="E693" s="241" t="s">
        <v>1</v>
      </c>
      <c r="F693" s="242" t="s">
        <v>1170</v>
      </c>
      <c r="G693" s="240"/>
      <c r="H693" s="241" t="s">
        <v>1</v>
      </c>
      <c r="I693" s="243"/>
      <c r="J693" s="240"/>
      <c r="K693" s="240"/>
      <c r="L693" s="244"/>
      <c r="M693" s="245"/>
      <c r="N693" s="246"/>
      <c r="O693" s="246"/>
      <c r="P693" s="246"/>
      <c r="Q693" s="246"/>
      <c r="R693" s="246"/>
      <c r="S693" s="246"/>
      <c r="T693" s="247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48" t="s">
        <v>145</v>
      </c>
      <c r="AU693" s="248" t="s">
        <v>84</v>
      </c>
      <c r="AV693" s="13" t="s">
        <v>82</v>
      </c>
      <c r="AW693" s="13" t="s">
        <v>31</v>
      </c>
      <c r="AX693" s="13" t="s">
        <v>74</v>
      </c>
      <c r="AY693" s="248" t="s">
        <v>132</v>
      </c>
    </row>
    <row r="694" s="13" customFormat="1">
      <c r="A694" s="13"/>
      <c r="B694" s="239"/>
      <c r="C694" s="240"/>
      <c r="D694" s="232" t="s">
        <v>145</v>
      </c>
      <c r="E694" s="241" t="s">
        <v>1</v>
      </c>
      <c r="F694" s="242" t="s">
        <v>1171</v>
      </c>
      <c r="G694" s="240"/>
      <c r="H694" s="241" t="s">
        <v>1</v>
      </c>
      <c r="I694" s="243"/>
      <c r="J694" s="240"/>
      <c r="K694" s="240"/>
      <c r="L694" s="244"/>
      <c r="M694" s="245"/>
      <c r="N694" s="246"/>
      <c r="O694" s="246"/>
      <c r="P694" s="246"/>
      <c r="Q694" s="246"/>
      <c r="R694" s="246"/>
      <c r="S694" s="246"/>
      <c r="T694" s="247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T694" s="248" t="s">
        <v>145</v>
      </c>
      <c r="AU694" s="248" t="s">
        <v>84</v>
      </c>
      <c r="AV694" s="13" t="s">
        <v>82</v>
      </c>
      <c r="AW694" s="13" t="s">
        <v>31</v>
      </c>
      <c r="AX694" s="13" t="s">
        <v>74</v>
      </c>
      <c r="AY694" s="248" t="s">
        <v>132</v>
      </c>
    </row>
    <row r="695" s="14" customFormat="1">
      <c r="A695" s="14"/>
      <c r="B695" s="249"/>
      <c r="C695" s="250"/>
      <c r="D695" s="232" t="s">
        <v>145</v>
      </c>
      <c r="E695" s="251" t="s">
        <v>1</v>
      </c>
      <c r="F695" s="252" t="s">
        <v>82</v>
      </c>
      <c r="G695" s="250"/>
      <c r="H695" s="253">
        <v>1</v>
      </c>
      <c r="I695" s="254"/>
      <c r="J695" s="250"/>
      <c r="K695" s="250"/>
      <c r="L695" s="255"/>
      <c r="M695" s="256"/>
      <c r="N695" s="257"/>
      <c r="O695" s="257"/>
      <c r="P695" s="257"/>
      <c r="Q695" s="257"/>
      <c r="R695" s="257"/>
      <c r="S695" s="257"/>
      <c r="T695" s="258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T695" s="259" t="s">
        <v>145</v>
      </c>
      <c r="AU695" s="259" t="s">
        <v>84</v>
      </c>
      <c r="AV695" s="14" t="s">
        <v>84</v>
      </c>
      <c r="AW695" s="14" t="s">
        <v>31</v>
      </c>
      <c r="AX695" s="14" t="s">
        <v>82</v>
      </c>
      <c r="AY695" s="259" t="s">
        <v>132</v>
      </c>
    </row>
    <row r="696" s="2" customFormat="1" ht="16.5" customHeight="1">
      <c r="A696" s="39"/>
      <c r="B696" s="40"/>
      <c r="C696" s="219" t="s">
        <v>1172</v>
      </c>
      <c r="D696" s="219" t="s">
        <v>135</v>
      </c>
      <c r="E696" s="220" t="s">
        <v>1173</v>
      </c>
      <c r="F696" s="221" t="s">
        <v>1174</v>
      </c>
      <c r="G696" s="222" t="s">
        <v>138</v>
      </c>
      <c r="H696" s="223">
        <v>1</v>
      </c>
      <c r="I696" s="224"/>
      <c r="J696" s="225">
        <f>ROUND(I696*H696,2)</f>
        <v>0</v>
      </c>
      <c r="K696" s="221" t="s">
        <v>139</v>
      </c>
      <c r="L696" s="45"/>
      <c r="M696" s="226" t="s">
        <v>1</v>
      </c>
      <c r="N696" s="227" t="s">
        <v>39</v>
      </c>
      <c r="O696" s="92"/>
      <c r="P696" s="228">
        <f>O696*H696</f>
        <v>0</v>
      </c>
      <c r="Q696" s="228">
        <v>0</v>
      </c>
      <c r="R696" s="228">
        <f>Q696*H696</f>
        <v>0</v>
      </c>
      <c r="S696" s="228">
        <v>0</v>
      </c>
      <c r="T696" s="229">
        <f>S696*H696</f>
        <v>0</v>
      </c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/>
      <c r="AR696" s="230" t="s">
        <v>140</v>
      </c>
      <c r="AT696" s="230" t="s">
        <v>135</v>
      </c>
      <c r="AU696" s="230" t="s">
        <v>84</v>
      </c>
      <c r="AY696" s="18" t="s">
        <v>132</v>
      </c>
      <c r="BE696" s="231">
        <f>IF(N696="základní",J696,0)</f>
        <v>0</v>
      </c>
      <c r="BF696" s="231">
        <f>IF(N696="snížená",J696,0)</f>
        <v>0</v>
      </c>
      <c r="BG696" s="231">
        <f>IF(N696="zákl. přenesená",J696,0)</f>
        <v>0</v>
      </c>
      <c r="BH696" s="231">
        <f>IF(N696="sníž. přenesená",J696,0)</f>
        <v>0</v>
      </c>
      <c r="BI696" s="231">
        <f>IF(N696="nulová",J696,0)</f>
        <v>0</v>
      </c>
      <c r="BJ696" s="18" t="s">
        <v>82</v>
      </c>
      <c r="BK696" s="231">
        <f>ROUND(I696*H696,2)</f>
        <v>0</v>
      </c>
      <c r="BL696" s="18" t="s">
        <v>140</v>
      </c>
      <c r="BM696" s="230" t="s">
        <v>1175</v>
      </c>
    </row>
    <row r="697" s="2" customFormat="1">
      <c r="A697" s="39"/>
      <c r="B697" s="40"/>
      <c r="C697" s="41"/>
      <c r="D697" s="232" t="s">
        <v>142</v>
      </c>
      <c r="E697" s="41"/>
      <c r="F697" s="233" t="s">
        <v>1174</v>
      </c>
      <c r="G697" s="41"/>
      <c r="H697" s="41"/>
      <c r="I697" s="234"/>
      <c r="J697" s="41"/>
      <c r="K697" s="41"/>
      <c r="L697" s="45"/>
      <c r="M697" s="235"/>
      <c r="N697" s="236"/>
      <c r="O697" s="92"/>
      <c r="P697" s="92"/>
      <c r="Q697" s="92"/>
      <c r="R697" s="92"/>
      <c r="S697" s="92"/>
      <c r="T697" s="93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/>
      <c r="AT697" s="18" t="s">
        <v>142</v>
      </c>
      <c r="AU697" s="18" t="s">
        <v>84</v>
      </c>
    </row>
    <row r="698" s="2" customFormat="1">
      <c r="A698" s="39"/>
      <c r="B698" s="40"/>
      <c r="C698" s="41"/>
      <c r="D698" s="237" t="s">
        <v>143</v>
      </c>
      <c r="E698" s="41"/>
      <c r="F698" s="238" t="s">
        <v>1176</v>
      </c>
      <c r="G698" s="41"/>
      <c r="H698" s="41"/>
      <c r="I698" s="234"/>
      <c r="J698" s="41"/>
      <c r="K698" s="41"/>
      <c r="L698" s="45"/>
      <c r="M698" s="235"/>
      <c r="N698" s="236"/>
      <c r="O698" s="92"/>
      <c r="P698" s="92"/>
      <c r="Q698" s="92"/>
      <c r="R698" s="92"/>
      <c r="S698" s="92"/>
      <c r="T698" s="93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/>
      <c r="AT698" s="18" t="s">
        <v>143</v>
      </c>
      <c r="AU698" s="18" t="s">
        <v>84</v>
      </c>
    </row>
    <row r="699" s="13" customFormat="1">
      <c r="A699" s="13"/>
      <c r="B699" s="239"/>
      <c r="C699" s="240"/>
      <c r="D699" s="232" t="s">
        <v>145</v>
      </c>
      <c r="E699" s="241" t="s">
        <v>1</v>
      </c>
      <c r="F699" s="242" t="s">
        <v>1177</v>
      </c>
      <c r="G699" s="240"/>
      <c r="H699" s="241" t="s">
        <v>1</v>
      </c>
      <c r="I699" s="243"/>
      <c r="J699" s="240"/>
      <c r="K699" s="240"/>
      <c r="L699" s="244"/>
      <c r="M699" s="245"/>
      <c r="N699" s="246"/>
      <c r="O699" s="246"/>
      <c r="P699" s="246"/>
      <c r="Q699" s="246"/>
      <c r="R699" s="246"/>
      <c r="S699" s="246"/>
      <c r="T699" s="247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T699" s="248" t="s">
        <v>145</v>
      </c>
      <c r="AU699" s="248" t="s">
        <v>84</v>
      </c>
      <c r="AV699" s="13" t="s">
        <v>82</v>
      </c>
      <c r="AW699" s="13" t="s">
        <v>31</v>
      </c>
      <c r="AX699" s="13" t="s">
        <v>74</v>
      </c>
      <c r="AY699" s="248" t="s">
        <v>132</v>
      </c>
    </row>
    <row r="700" s="13" customFormat="1">
      <c r="A700" s="13"/>
      <c r="B700" s="239"/>
      <c r="C700" s="240"/>
      <c r="D700" s="232" t="s">
        <v>145</v>
      </c>
      <c r="E700" s="241" t="s">
        <v>1</v>
      </c>
      <c r="F700" s="242" t="s">
        <v>1178</v>
      </c>
      <c r="G700" s="240"/>
      <c r="H700" s="241" t="s">
        <v>1</v>
      </c>
      <c r="I700" s="243"/>
      <c r="J700" s="240"/>
      <c r="K700" s="240"/>
      <c r="L700" s="244"/>
      <c r="M700" s="245"/>
      <c r="N700" s="246"/>
      <c r="O700" s="246"/>
      <c r="P700" s="246"/>
      <c r="Q700" s="246"/>
      <c r="R700" s="246"/>
      <c r="S700" s="246"/>
      <c r="T700" s="247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T700" s="248" t="s">
        <v>145</v>
      </c>
      <c r="AU700" s="248" t="s">
        <v>84</v>
      </c>
      <c r="AV700" s="13" t="s">
        <v>82</v>
      </c>
      <c r="AW700" s="13" t="s">
        <v>31</v>
      </c>
      <c r="AX700" s="13" t="s">
        <v>74</v>
      </c>
      <c r="AY700" s="248" t="s">
        <v>132</v>
      </c>
    </row>
    <row r="701" s="14" customFormat="1">
      <c r="A701" s="14"/>
      <c r="B701" s="249"/>
      <c r="C701" s="250"/>
      <c r="D701" s="232" t="s">
        <v>145</v>
      </c>
      <c r="E701" s="251" t="s">
        <v>1</v>
      </c>
      <c r="F701" s="252" t="s">
        <v>82</v>
      </c>
      <c r="G701" s="250"/>
      <c r="H701" s="253">
        <v>1</v>
      </c>
      <c r="I701" s="254"/>
      <c r="J701" s="250"/>
      <c r="K701" s="250"/>
      <c r="L701" s="255"/>
      <c r="M701" s="256"/>
      <c r="N701" s="257"/>
      <c r="O701" s="257"/>
      <c r="P701" s="257"/>
      <c r="Q701" s="257"/>
      <c r="R701" s="257"/>
      <c r="S701" s="257"/>
      <c r="T701" s="258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T701" s="259" t="s">
        <v>145</v>
      </c>
      <c r="AU701" s="259" t="s">
        <v>84</v>
      </c>
      <c r="AV701" s="14" t="s">
        <v>84</v>
      </c>
      <c r="AW701" s="14" t="s">
        <v>31</v>
      </c>
      <c r="AX701" s="14" t="s">
        <v>82</v>
      </c>
      <c r="AY701" s="259" t="s">
        <v>132</v>
      </c>
    </row>
    <row r="702" s="2" customFormat="1" ht="16.5" customHeight="1">
      <c r="A702" s="39"/>
      <c r="B702" s="40"/>
      <c r="C702" s="219" t="s">
        <v>1179</v>
      </c>
      <c r="D702" s="219" t="s">
        <v>135</v>
      </c>
      <c r="E702" s="220" t="s">
        <v>1180</v>
      </c>
      <c r="F702" s="221" t="s">
        <v>1181</v>
      </c>
      <c r="G702" s="222" t="s">
        <v>138</v>
      </c>
      <c r="H702" s="223">
        <v>1</v>
      </c>
      <c r="I702" s="224"/>
      <c r="J702" s="225">
        <f>ROUND(I702*H702,2)</f>
        <v>0</v>
      </c>
      <c r="K702" s="221" t="s">
        <v>139</v>
      </c>
      <c r="L702" s="45"/>
      <c r="M702" s="226" t="s">
        <v>1</v>
      </c>
      <c r="N702" s="227" t="s">
        <v>39</v>
      </c>
      <c r="O702" s="92"/>
      <c r="P702" s="228">
        <f>O702*H702</f>
        <v>0</v>
      </c>
      <c r="Q702" s="228">
        <v>0</v>
      </c>
      <c r="R702" s="228">
        <f>Q702*H702</f>
        <v>0</v>
      </c>
      <c r="S702" s="228">
        <v>0</v>
      </c>
      <c r="T702" s="229">
        <f>S702*H702</f>
        <v>0</v>
      </c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/>
      <c r="AR702" s="230" t="s">
        <v>140</v>
      </c>
      <c r="AT702" s="230" t="s">
        <v>135</v>
      </c>
      <c r="AU702" s="230" t="s">
        <v>84</v>
      </c>
      <c r="AY702" s="18" t="s">
        <v>132</v>
      </c>
      <c r="BE702" s="231">
        <f>IF(N702="základní",J702,0)</f>
        <v>0</v>
      </c>
      <c r="BF702" s="231">
        <f>IF(N702="snížená",J702,0)</f>
        <v>0</v>
      </c>
      <c r="BG702" s="231">
        <f>IF(N702="zákl. přenesená",J702,0)</f>
        <v>0</v>
      </c>
      <c r="BH702" s="231">
        <f>IF(N702="sníž. přenesená",J702,0)</f>
        <v>0</v>
      </c>
      <c r="BI702" s="231">
        <f>IF(N702="nulová",J702,0)</f>
        <v>0</v>
      </c>
      <c r="BJ702" s="18" t="s">
        <v>82</v>
      </c>
      <c r="BK702" s="231">
        <f>ROUND(I702*H702,2)</f>
        <v>0</v>
      </c>
      <c r="BL702" s="18" t="s">
        <v>140</v>
      </c>
      <c r="BM702" s="230" t="s">
        <v>1182</v>
      </c>
    </row>
    <row r="703" s="2" customFormat="1">
      <c r="A703" s="39"/>
      <c r="B703" s="40"/>
      <c r="C703" s="41"/>
      <c r="D703" s="232" t="s">
        <v>142</v>
      </c>
      <c r="E703" s="41"/>
      <c r="F703" s="233" t="s">
        <v>1181</v>
      </c>
      <c r="G703" s="41"/>
      <c r="H703" s="41"/>
      <c r="I703" s="234"/>
      <c r="J703" s="41"/>
      <c r="K703" s="41"/>
      <c r="L703" s="45"/>
      <c r="M703" s="235"/>
      <c r="N703" s="236"/>
      <c r="O703" s="92"/>
      <c r="P703" s="92"/>
      <c r="Q703" s="92"/>
      <c r="R703" s="92"/>
      <c r="S703" s="92"/>
      <c r="T703" s="93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/>
      <c r="AT703" s="18" t="s">
        <v>142</v>
      </c>
      <c r="AU703" s="18" t="s">
        <v>84</v>
      </c>
    </row>
    <row r="704" s="2" customFormat="1">
      <c r="A704" s="39"/>
      <c r="B704" s="40"/>
      <c r="C704" s="41"/>
      <c r="D704" s="237" t="s">
        <v>143</v>
      </c>
      <c r="E704" s="41"/>
      <c r="F704" s="238" t="s">
        <v>1183</v>
      </c>
      <c r="G704" s="41"/>
      <c r="H704" s="41"/>
      <c r="I704" s="234"/>
      <c r="J704" s="41"/>
      <c r="K704" s="41"/>
      <c r="L704" s="45"/>
      <c r="M704" s="235"/>
      <c r="N704" s="236"/>
      <c r="O704" s="92"/>
      <c r="P704" s="92"/>
      <c r="Q704" s="92"/>
      <c r="R704" s="92"/>
      <c r="S704" s="92"/>
      <c r="T704" s="93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/>
      <c r="AT704" s="18" t="s">
        <v>143</v>
      </c>
      <c r="AU704" s="18" t="s">
        <v>84</v>
      </c>
    </row>
    <row r="705" s="13" customFormat="1">
      <c r="A705" s="13"/>
      <c r="B705" s="239"/>
      <c r="C705" s="240"/>
      <c r="D705" s="232" t="s">
        <v>145</v>
      </c>
      <c r="E705" s="241" t="s">
        <v>1</v>
      </c>
      <c r="F705" s="242" t="s">
        <v>1184</v>
      </c>
      <c r="G705" s="240"/>
      <c r="H705" s="241" t="s">
        <v>1</v>
      </c>
      <c r="I705" s="243"/>
      <c r="J705" s="240"/>
      <c r="K705" s="240"/>
      <c r="L705" s="244"/>
      <c r="M705" s="245"/>
      <c r="N705" s="246"/>
      <c r="O705" s="246"/>
      <c r="P705" s="246"/>
      <c r="Q705" s="246"/>
      <c r="R705" s="246"/>
      <c r="S705" s="246"/>
      <c r="T705" s="247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T705" s="248" t="s">
        <v>145</v>
      </c>
      <c r="AU705" s="248" t="s">
        <v>84</v>
      </c>
      <c r="AV705" s="13" t="s">
        <v>82</v>
      </c>
      <c r="AW705" s="13" t="s">
        <v>31</v>
      </c>
      <c r="AX705" s="13" t="s">
        <v>74</v>
      </c>
      <c r="AY705" s="248" t="s">
        <v>132</v>
      </c>
    </row>
    <row r="706" s="14" customFormat="1">
      <c r="A706" s="14"/>
      <c r="B706" s="249"/>
      <c r="C706" s="250"/>
      <c r="D706" s="232" t="s">
        <v>145</v>
      </c>
      <c r="E706" s="251" t="s">
        <v>1</v>
      </c>
      <c r="F706" s="252" t="s">
        <v>82</v>
      </c>
      <c r="G706" s="250"/>
      <c r="H706" s="253">
        <v>1</v>
      </c>
      <c r="I706" s="254"/>
      <c r="J706" s="250"/>
      <c r="K706" s="250"/>
      <c r="L706" s="255"/>
      <c r="M706" s="256"/>
      <c r="N706" s="257"/>
      <c r="O706" s="257"/>
      <c r="P706" s="257"/>
      <c r="Q706" s="257"/>
      <c r="R706" s="257"/>
      <c r="S706" s="257"/>
      <c r="T706" s="258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T706" s="259" t="s">
        <v>145</v>
      </c>
      <c r="AU706" s="259" t="s">
        <v>84</v>
      </c>
      <c r="AV706" s="14" t="s">
        <v>84</v>
      </c>
      <c r="AW706" s="14" t="s">
        <v>31</v>
      </c>
      <c r="AX706" s="14" t="s">
        <v>82</v>
      </c>
      <c r="AY706" s="259" t="s">
        <v>132</v>
      </c>
    </row>
    <row r="707" s="12" customFormat="1" ht="22.8" customHeight="1">
      <c r="A707" s="12"/>
      <c r="B707" s="203"/>
      <c r="C707" s="204"/>
      <c r="D707" s="205" t="s">
        <v>73</v>
      </c>
      <c r="E707" s="217" t="s">
        <v>651</v>
      </c>
      <c r="F707" s="217" t="s">
        <v>652</v>
      </c>
      <c r="G707" s="204"/>
      <c r="H707" s="204"/>
      <c r="I707" s="207"/>
      <c r="J707" s="218">
        <f>BK707</f>
        <v>0</v>
      </c>
      <c r="K707" s="204"/>
      <c r="L707" s="209"/>
      <c r="M707" s="210"/>
      <c r="N707" s="211"/>
      <c r="O707" s="211"/>
      <c r="P707" s="212">
        <f>SUM(P708:P714)</f>
        <v>0</v>
      </c>
      <c r="Q707" s="211"/>
      <c r="R707" s="212">
        <f>SUM(R708:R714)</f>
        <v>0</v>
      </c>
      <c r="S707" s="211"/>
      <c r="T707" s="213">
        <f>SUM(T708:T714)</f>
        <v>0</v>
      </c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R707" s="214" t="s">
        <v>131</v>
      </c>
      <c r="AT707" s="215" t="s">
        <v>73</v>
      </c>
      <c r="AU707" s="215" t="s">
        <v>82</v>
      </c>
      <c r="AY707" s="214" t="s">
        <v>132</v>
      </c>
      <c r="BK707" s="216">
        <f>SUM(BK708:BK714)</f>
        <v>0</v>
      </c>
    </row>
    <row r="708" s="2" customFormat="1" ht="16.5" customHeight="1">
      <c r="A708" s="39"/>
      <c r="B708" s="40"/>
      <c r="C708" s="219" t="s">
        <v>1185</v>
      </c>
      <c r="D708" s="219" t="s">
        <v>135</v>
      </c>
      <c r="E708" s="220" t="s">
        <v>654</v>
      </c>
      <c r="F708" s="221" t="s">
        <v>655</v>
      </c>
      <c r="G708" s="222" t="s">
        <v>138</v>
      </c>
      <c r="H708" s="223">
        <v>0.5</v>
      </c>
      <c r="I708" s="224"/>
      <c r="J708" s="225">
        <f>ROUND(I708*H708,2)</f>
        <v>0</v>
      </c>
      <c r="K708" s="221" t="s">
        <v>139</v>
      </c>
      <c r="L708" s="45"/>
      <c r="M708" s="226" t="s">
        <v>1</v>
      </c>
      <c r="N708" s="227" t="s">
        <v>39</v>
      </c>
      <c r="O708" s="92"/>
      <c r="P708" s="228">
        <f>O708*H708</f>
        <v>0</v>
      </c>
      <c r="Q708" s="228">
        <v>0</v>
      </c>
      <c r="R708" s="228">
        <f>Q708*H708</f>
        <v>0</v>
      </c>
      <c r="S708" s="228">
        <v>0</v>
      </c>
      <c r="T708" s="229">
        <f>S708*H708</f>
        <v>0</v>
      </c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/>
      <c r="AR708" s="230" t="s">
        <v>140</v>
      </c>
      <c r="AT708" s="230" t="s">
        <v>135</v>
      </c>
      <c r="AU708" s="230" t="s">
        <v>84</v>
      </c>
      <c r="AY708" s="18" t="s">
        <v>132</v>
      </c>
      <c r="BE708" s="231">
        <f>IF(N708="základní",J708,0)</f>
        <v>0</v>
      </c>
      <c r="BF708" s="231">
        <f>IF(N708="snížená",J708,0)</f>
        <v>0</v>
      </c>
      <c r="BG708" s="231">
        <f>IF(N708="zákl. přenesená",J708,0)</f>
        <v>0</v>
      </c>
      <c r="BH708" s="231">
        <f>IF(N708="sníž. přenesená",J708,0)</f>
        <v>0</v>
      </c>
      <c r="BI708" s="231">
        <f>IF(N708="nulová",J708,0)</f>
        <v>0</v>
      </c>
      <c r="BJ708" s="18" t="s">
        <v>82</v>
      </c>
      <c r="BK708" s="231">
        <f>ROUND(I708*H708,2)</f>
        <v>0</v>
      </c>
      <c r="BL708" s="18" t="s">
        <v>140</v>
      </c>
      <c r="BM708" s="230" t="s">
        <v>1186</v>
      </c>
    </row>
    <row r="709" s="2" customFormat="1">
      <c r="A709" s="39"/>
      <c r="B709" s="40"/>
      <c r="C709" s="41"/>
      <c r="D709" s="232" t="s">
        <v>142</v>
      </c>
      <c r="E709" s="41"/>
      <c r="F709" s="233" t="s">
        <v>655</v>
      </c>
      <c r="G709" s="41"/>
      <c r="H709" s="41"/>
      <c r="I709" s="234"/>
      <c r="J709" s="41"/>
      <c r="K709" s="41"/>
      <c r="L709" s="45"/>
      <c r="M709" s="235"/>
      <c r="N709" s="236"/>
      <c r="O709" s="92"/>
      <c r="P709" s="92"/>
      <c r="Q709" s="92"/>
      <c r="R709" s="92"/>
      <c r="S709" s="92"/>
      <c r="T709" s="93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/>
      <c r="AT709" s="18" t="s">
        <v>142</v>
      </c>
      <c r="AU709" s="18" t="s">
        <v>84</v>
      </c>
    </row>
    <row r="710" s="2" customFormat="1">
      <c r="A710" s="39"/>
      <c r="B710" s="40"/>
      <c r="C710" s="41"/>
      <c r="D710" s="237" t="s">
        <v>143</v>
      </c>
      <c r="E710" s="41"/>
      <c r="F710" s="238" t="s">
        <v>657</v>
      </c>
      <c r="G710" s="41"/>
      <c r="H710" s="41"/>
      <c r="I710" s="234"/>
      <c r="J710" s="41"/>
      <c r="K710" s="41"/>
      <c r="L710" s="45"/>
      <c r="M710" s="235"/>
      <c r="N710" s="236"/>
      <c r="O710" s="92"/>
      <c r="P710" s="92"/>
      <c r="Q710" s="92"/>
      <c r="R710" s="92"/>
      <c r="S710" s="92"/>
      <c r="T710" s="93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/>
      <c r="AT710" s="18" t="s">
        <v>143</v>
      </c>
      <c r="AU710" s="18" t="s">
        <v>84</v>
      </c>
    </row>
    <row r="711" s="13" customFormat="1">
      <c r="A711" s="13"/>
      <c r="B711" s="239"/>
      <c r="C711" s="240"/>
      <c r="D711" s="232" t="s">
        <v>145</v>
      </c>
      <c r="E711" s="241" t="s">
        <v>1</v>
      </c>
      <c r="F711" s="242" t="s">
        <v>1187</v>
      </c>
      <c r="G711" s="240"/>
      <c r="H711" s="241" t="s">
        <v>1</v>
      </c>
      <c r="I711" s="243"/>
      <c r="J711" s="240"/>
      <c r="K711" s="240"/>
      <c r="L711" s="244"/>
      <c r="M711" s="245"/>
      <c r="N711" s="246"/>
      <c r="O711" s="246"/>
      <c r="P711" s="246"/>
      <c r="Q711" s="246"/>
      <c r="R711" s="246"/>
      <c r="S711" s="246"/>
      <c r="T711" s="247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48" t="s">
        <v>145</v>
      </c>
      <c r="AU711" s="248" t="s">
        <v>84</v>
      </c>
      <c r="AV711" s="13" t="s">
        <v>82</v>
      </c>
      <c r="AW711" s="13" t="s">
        <v>31</v>
      </c>
      <c r="AX711" s="13" t="s">
        <v>74</v>
      </c>
      <c r="AY711" s="248" t="s">
        <v>132</v>
      </c>
    </row>
    <row r="712" s="13" customFormat="1">
      <c r="A712" s="13"/>
      <c r="B712" s="239"/>
      <c r="C712" s="240"/>
      <c r="D712" s="232" t="s">
        <v>145</v>
      </c>
      <c r="E712" s="241" t="s">
        <v>1</v>
      </c>
      <c r="F712" s="242" t="s">
        <v>659</v>
      </c>
      <c r="G712" s="240"/>
      <c r="H712" s="241" t="s">
        <v>1</v>
      </c>
      <c r="I712" s="243"/>
      <c r="J712" s="240"/>
      <c r="K712" s="240"/>
      <c r="L712" s="244"/>
      <c r="M712" s="245"/>
      <c r="N712" s="246"/>
      <c r="O712" s="246"/>
      <c r="P712" s="246"/>
      <c r="Q712" s="246"/>
      <c r="R712" s="246"/>
      <c r="S712" s="246"/>
      <c r="T712" s="247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T712" s="248" t="s">
        <v>145</v>
      </c>
      <c r="AU712" s="248" t="s">
        <v>84</v>
      </c>
      <c r="AV712" s="13" t="s">
        <v>82</v>
      </c>
      <c r="AW712" s="13" t="s">
        <v>31</v>
      </c>
      <c r="AX712" s="13" t="s">
        <v>74</v>
      </c>
      <c r="AY712" s="248" t="s">
        <v>132</v>
      </c>
    </row>
    <row r="713" s="14" customFormat="1">
      <c r="A713" s="14"/>
      <c r="B713" s="249"/>
      <c r="C713" s="250"/>
      <c r="D713" s="232" t="s">
        <v>145</v>
      </c>
      <c r="E713" s="251" t="s">
        <v>1</v>
      </c>
      <c r="F713" s="252" t="s">
        <v>82</v>
      </c>
      <c r="G713" s="250"/>
      <c r="H713" s="253">
        <v>1</v>
      </c>
      <c r="I713" s="254"/>
      <c r="J713" s="250"/>
      <c r="K713" s="250"/>
      <c r="L713" s="255"/>
      <c r="M713" s="256"/>
      <c r="N713" s="257"/>
      <c r="O713" s="257"/>
      <c r="P713" s="257"/>
      <c r="Q713" s="257"/>
      <c r="R713" s="257"/>
      <c r="S713" s="257"/>
      <c r="T713" s="258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T713" s="259" t="s">
        <v>145</v>
      </c>
      <c r="AU713" s="259" t="s">
        <v>84</v>
      </c>
      <c r="AV713" s="14" t="s">
        <v>84</v>
      </c>
      <c r="AW713" s="14" t="s">
        <v>31</v>
      </c>
      <c r="AX713" s="14" t="s">
        <v>82</v>
      </c>
      <c r="AY713" s="259" t="s">
        <v>132</v>
      </c>
    </row>
    <row r="714" s="14" customFormat="1">
      <c r="A714" s="14"/>
      <c r="B714" s="249"/>
      <c r="C714" s="250"/>
      <c r="D714" s="232" t="s">
        <v>145</v>
      </c>
      <c r="E714" s="250"/>
      <c r="F714" s="252" t="s">
        <v>660</v>
      </c>
      <c r="G714" s="250"/>
      <c r="H714" s="253">
        <v>0.5</v>
      </c>
      <c r="I714" s="254"/>
      <c r="J714" s="250"/>
      <c r="K714" s="250"/>
      <c r="L714" s="255"/>
      <c r="M714" s="260"/>
      <c r="N714" s="261"/>
      <c r="O714" s="261"/>
      <c r="P714" s="261"/>
      <c r="Q714" s="261"/>
      <c r="R714" s="261"/>
      <c r="S714" s="261"/>
      <c r="T714" s="262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T714" s="259" t="s">
        <v>145</v>
      </c>
      <c r="AU714" s="259" t="s">
        <v>84</v>
      </c>
      <c r="AV714" s="14" t="s">
        <v>84</v>
      </c>
      <c r="AW714" s="14" t="s">
        <v>4</v>
      </c>
      <c r="AX714" s="14" t="s">
        <v>82</v>
      </c>
      <c r="AY714" s="259" t="s">
        <v>132</v>
      </c>
    </row>
    <row r="715" s="2" customFormat="1" ht="6.96" customHeight="1">
      <c r="A715" s="39"/>
      <c r="B715" s="67"/>
      <c r="C715" s="68"/>
      <c r="D715" s="68"/>
      <c r="E715" s="68"/>
      <c r="F715" s="68"/>
      <c r="G715" s="68"/>
      <c r="H715" s="68"/>
      <c r="I715" s="68"/>
      <c r="J715" s="68"/>
      <c r="K715" s="68"/>
      <c r="L715" s="45"/>
      <c r="M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/>
    </row>
  </sheetData>
  <sheetProtection sheet="1" autoFilter="0" formatColumns="0" formatRows="0" objects="1" scenarios="1" spinCount="100000" saltValue="RWLHdt7fMmcVaJhm2NQ2G8kKJpFv7GAFFVr32cqtObrqjFvvu/WD4uTQFFYnV82ngz+c3u/iIbjdZ2da/6ORNQ==" hashValue="zpYgD7W57968tStL2w4w66AxxsVw5xKggImGS7wNOaeMOH4Y/5b52t/316UpuXFjbAlZn9EgsBpQevXWbpnZmg==" algorithmName="SHA-512" password="CC35"/>
  <autoFilter ref="C129:K714"/>
  <mergeCells count="9">
    <mergeCell ref="E7:H7"/>
    <mergeCell ref="E9:H9"/>
    <mergeCell ref="E18:H18"/>
    <mergeCell ref="E27:H27"/>
    <mergeCell ref="E85:H85"/>
    <mergeCell ref="E87:H87"/>
    <mergeCell ref="E120:H120"/>
    <mergeCell ref="E122:H122"/>
    <mergeCell ref="L2:V2"/>
  </mergeCells>
  <hyperlinks>
    <hyperlink ref="F135" r:id="rId1" display="https://podminky.urs.cz/item/CS_URS_2023_01/113106142"/>
    <hyperlink ref="F140" r:id="rId2" display="https://podminky.urs.cz/item/CS_URS_2023_01/113107222"/>
    <hyperlink ref="F147" r:id="rId3" display="https://podminky.urs.cz/item/CS_URS_2023_01/113107223"/>
    <hyperlink ref="F153" r:id="rId4" display="https://podminky.urs.cz/item/CS_URS_2023_01/113107232"/>
    <hyperlink ref="F160" r:id="rId5" display="https://podminky.urs.cz/item/CS_URS_2023_01/113107241"/>
    <hyperlink ref="F165" r:id="rId6" display="https://podminky.urs.cz/item/CS_URS_2023_01/113107242"/>
    <hyperlink ref="F170" r:id="rId7" display="https://podminky.urs.cz/item/CS_URS_2023_01/113202111"/>
    <hyperlink ref="F175" r:id="rId8" display="https://podminky.urs.cz/item/CS_URS_2023_01/121103111"/>
    <hyperlink ref="F180" r:id="rId9" display="https://podminky.urs.cz/item/CS_URS_2023_01/122252206"/>
    <hyperlink ref="F185" r:id="rId10" display="https://podminky.urs.cz/item/CS_URS_2023_01/131251106"/>
    <hyperlink ref="F195" r:id="rId11" display="https://podminky.urs.cz/item/CS_URS_2023_01/132251104"/>
    <hyperlink ref="F199" r:id="rId12" display="https://podminky.urs.cz/item/CS_URS_2023_01/162351103"/>
    <hyperlink ref="F204" r:id="rId13" display="https://podminky.urs.cz/item/CS_URS_2023_01/162751117"/>
    <hyperlink ref="F210" r:id="rId14" display="https://podminky.urs.cz/item/CS_URS_2023_01/162751119"/>
    <hyperlink ref="F218" r:id="rId15" display="https://podminky.urs.cz/item/CS_URS_2023_01/167151111"/>
    <hyperlink ref="F223" r:id="rId16" display="https://podminky.urs.cz/item/CS_URS_2023_01/171152101"/>
    <hyperlink ref="F227" r:id="rId17" display="https://podminky.urs.cz/item/CS_URS_2023_01/171201221"/>
    <hyperlink ref="F234" r:id="rId18" display="https://podminky.urs.cz/item/CS_URS_2023_01/171251201"/>
    <hyperlink ref="F239" r:id="rId19" display="https://podminky.urs.cz/item/CS_URS_2023_01/174151101"/>
    <hyperlink ref="F256" r:id="rId20" display="https://podminky.urs.cz/item/CS_URS_2023_01/181152302"/>
    <hyperlink ref="F260" r:id="rId21" display="https://podminky.urs.cz/item/CS_URS_2023_01/181351103"/>
    <hyperlink ref="F271" r:id="rId22" display="https://podminky.urs.cz/item/CS_URS_2023_01/181411131"/>
    <hyperlink ref="F279" r:id="rId23" display="https://podminky.urs.cz/item/CS_URS_2023_01/181951111"/>
    <hyperlink ref="F284" r:id="rId24" display="https://podminky.urs.cz/item/CS_URS_2023_01/211971110"/>
    <hyperlink ref="F291" r:id="rId25" display="https://podminky.urs.cz/item/CS_URS_2023_01/212752112"/>
    <hyperlink ref="F296" r:id="rId26" display="https://podminky.urs.cz/item/CS_URS_2023_01/273313911"/>
    <hyperlink ref="F304" r:id="rId27" display="https://podminky.urs.cz/item/CS_URS_2023_01/275313911"/>
    <hyperlink ref="F308" r:id="rId28" display="https://podminky.urs.cz/item/CS_URS_2023_01/275351121"/>
    <hyperlink ref="F312" r:id="rId29" display="https://podminky.urs.cz/item/CS_URS_2023_01/275351122"/>
    <hyperlink ref="F316" r:id="rId30" display="https://podminky.urs.cz/item/CS_URS_2023_01/430321616"/>
    <hyperlink ref="F325" r:id="rId31" display="https://podminky.urs.cz/item/CS_URS_2023_01/430362021"/>
    <hyperlink ref="F328" r:id="rId32" display="https://podminky.urs.cz/item/CS_URS_2023_01/431351121"/>
    <hyperlink ref="F337" r:id="rId33" display="https://podminky.urs.cz/item/CS_URS_2023_01/431351122"/>
    <hyperlink ref="F340" r:id="rId34" display="https://podminky.urs.cz/item/CS_URS_2023_01/434121426"/>
    <hyperlink ref="F380" r:id="rId35" display="https://podminky.urs.cz/item/CS_URS_2023_01/565155121"/>
    <hyperlink ref="F387" r:id="rId36" display="https://podminky.urs.cz/item/CS_URS_2023_01/567122112"/>
    <hyperlink ref="F391" r:id="rId37" display="https://podminky.urs.cz/item/CS_URS_2023_01/567122114"/>
    <hyperlink ref="F395" r:id="rId38" display="https://podminky.urs.cz/item/CS_URS_2023_01/573191111"/>
    <hyperlink ref="F402" r:id="rId39" display="https://podminky.urs.cz/item/CS_URS_2023_01/573231108"/>
    <hyperlink ref="F409" r:id="rId40" display="https://podminky.urs.cz/item/CS_URS_2023_01/577134141"/>
    <hyperlink ref="F417" r:id="rId41" display="https://podminky.urs.cz/item/CS_URS_2023_01/596211113"/>
    <hyperlink ref="F431" r:id="rId42" display="https://podminky.urs.cz/item/CS_URS_2023_01/596211114"/>
    <hyperlink ref="F435" r:id="rId43" display="https://podminky.urs.cz/item/CS_URS_2023_01/596212213"/>
    <hyperlink ref="F456" r:id="rId44" display="https://podminky.urs.cz/item/CS_URS_2023_01/596212224"/>
    <hyperlink ref="F461" r:id="rId45" display="https://podminky.urs.cz/item/CS_URS_2023_01/871251221"/>
    <hyperlink ref="F478" r:id="rId46" display="https://podminky.urs.cz/item/CS_URS_2023_01/871321221"/>
    <hyperlink ref="F492" r:id="rId47" display="https://podminky.urs.cz/item/CS_URS_2023_01/914111112"/>
    <hyperlink ref="F519" r:id="rId48" display="https://podminky.urs.cz/item/CS_URS_2023_01/914511112"/>
    <hyperlink ref="F531" r:id="rId49" display="https://podminky.urs.cz/item/CS_URS_2023_01/915131111"/>
    <hyperlink ref="F536" r:id="rId50" display="https://podminky.urs.cz/item/CS_URS_2023_01/915621111"/>
    <hyperlink ref="F541" r:id="rId51" display="https://podminky.urs.cz/item/CS_URS_2023_01/916131213"/>
    <hyperlink ref="F562" r:id="rId52" display="https://podminky.urs.cz/item/CS_URS_2023_01/916231213"/>
    <hyperlink ref="F571" r:id="rId53" display="https://podminky.urs.cz/item/CS_URS_2023_01/919726122"/>
    <hyperlink ref="F576" r:id="rId54" display="https://podminky.urs.cz/item/CS_URS_2023_01/919732211"/>
    <hyperlink ref="F582" r:id="rId55" display="https://podminky.urs.cz/item/CS_URS_2023_01/938908411"/>
    <hyperlink ref="F590" r:id="rId56" display="https://podminky.urs.cz/item/CS_URS_2023_01/961044111"/>
    <hyperlink ref="F599" r:id="rId57" display="https://podminky.urs.cz/item/CS_URS_2023_01/962032241"/>
    <hyperlink ref="F607" r:id="rId58" display="https://podminky.urs.cz/item/CS_URS_2023_01/966006132"/>
    <hyperlink ref="F624" r:id="rId59" display="https://podminky.urs.cz/item/CS_URS_2023_01/997221571"/>
    <hyperlink ref="F634" r:id="rId60" display="https://podminky.urs.cz/item/CS_URS_2023_01/997221579"/>
    <hyperlink ref="F646" r:id="rId61" display="https://podminky.urs.cz/item/CS_URS_2023_01/997221861"/>
    <hyperlink ref="F653" r:id="rId62" display="https://podminky.urs.cz/item/CS_URS_2023_01/997221873"/>
    <hyperlink ref="F657" r:id="rId63" display="https://podminky.urs.cz/item/CS_URS_2023_01/997221875"/>
    <hyperlink ref="F661" r:id="rId64" display="https://podminky.urs.cz/item/CS_URS_2023_01/997013869"/>
    <hyperlink ref="F666" r:id="rId65" display="https://podminky.urs.cz/item/CS_URS_2023_01/998223011"/>
    <hyperlink ref="F670" r:id="rId66" display="https://podminky.urs.cz/item/CS_URS_2023_01/998225111"/>
    <hyperlink ref="F686" r:id="rId67" display="https://podminky.urs.cz/item/CS_URS_2023_01/012203000"/>
    <hyperlink ref="F691" r:id="rId68" display="https://podminky.urs.cz/item/CS_URS_2023_01/012203000.r1"/>
    <hyperlink ref="F698" r:id="rId69" display="https://podminky.urs.cz/item/CS_URS_2023_01/012303000"/>
    <hyperlink ref="F704" r:id="rId70" display="https://podminky.urs.cz/item/CS_URS_2023_01/013254000"/>
    <hyperlink ref="F710" r:id="rId71" display="https://podminky.urs.cz/item/CS_URS_2023_01/043154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72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93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84</v>
      </c>
    </row>
    <row r="4" s="1" customFormat="1" ht="24.96" customHeight="1">
      <c r="B4" s="21"/>
      <c r="D4" s="139" t="s">
        <v>109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Tovačov, sídliště Zvolenov - revitalizace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110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30" customHeight="1">
      <c r="A9" s="39"/>
      <c r="B9" s="45"/>
      <c r="C9" s="39"/>
      <c r="D9" s="39"/>
      <c r="E9" s="143" t="s">
        <v>1188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16. 5. 2023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 xml:space="preserve"> </v>
      </c>
      <c r="F15" s="39"/>
      <c r="G15" s="39"/>
      <c r="H15" s="39"/>
      <c r="I15" s="141" t="s">
        <v>26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27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26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29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30</v>
      </c>
      <c r="F21" s="39"/>
      <c r="G21" s="39"/>
      <c r="H21" s="39"/>
      <c r="I21" s="141" t="s">
        <v>26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32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26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34</v>
      </c>
      <c r="E30" s="39"/>
      <c r="F30" s="39"/>
      <c r="G30" s="39"/>
      <c r="H30" s="39"/>
      <c r="I30" s="39"/>
      <c r="J30" s="152">
        <f>ROUND(J118,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36</v>
      </c>
      <c r="G32" s="39"/>
      <c r="H32" s="39"/>
      <c r="I32" s="153" t="s">
        <v>35</v>
      </c>
      <c r="J32" s="153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38</v>
      </c>
      <c r="E33" s="141" t="s">
        <v>39</v>
      </c>
      <c r="F33" s="155">
        <f>ROUND((SUM(BE118:BE316)),  2)</f>
        <v>0</v>
      </c>
      <c r="G33" s="39"/>
      <c r="H33" s="39"/>
      <c r="I33" s="156">
        <v>0.20999999999999999</v>
      </c>
      <c r="J33" s="155">
        <f>ROUND(((SUM(BE118:BE316))*I33),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40</v>
      </c>
      <c r="F34" s="155">
        <f>ROUND((SUM(BF118:BF316)),  2)</f>
        <v>0</v>
      </c>
      <c r="G34" s="39"/>
      <c r="H34" s="39"/>
      <c r="I34" s="156">
        <v>0.12</v>
      </c>
      <c r="J34" s="155">
        <f>ROUND(((SUM(BF118:BF316))*I34),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41</v>
      </c>
      <c r="F35" s="155">
        <f>ROUND((SUM(BG118:BG316)),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42</v>
      </c>
      <c r="F36" s="155">
        <f>ROUND((SUM(BH118:BH316)),  2)</f>
        <v>0</v>
      </c>
      <c r="G36" s="39"/>
      <c r="H36" s="39"/>
      <c r="I36" s="156">
        <v>0.12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43</v>
      </c>
      <c r="F37" s="155">
        <f>ROUND((SUM(BI118:BI316)),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44</v>
      </c>
      <c r="E39" s="159"/>
      <c r="F39" s="159"/>
      <c r="G39" s="160" t="s">
        <v>45</v>
      </c>
      <c r="H39" s="161" t="s">
        <v>46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47</v>
      </c>
      <c r="E50" s="165"/>
      <c r="F50" s="165"/>
      <c r="G50" s="164" t="s">
        <v>48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49</v>
      </c>
      <c r="E61" s="167"/>
      <c r="F61" s="168" t="s">
        <v>50</v>
      </c>
      <c r="G61" s="166" t="s">
        <v>49</v>
      </c>
      <c r="H61" s="167"/>
      <c r="I61" s="167"/>
      <c r="J61" s="169" t="s">
        <v>50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51</v>
      </c>
      <c r="E65" s="170"/>
      <c r="F65" s="170"/>
      <c r="G65" s="164" t="s">
        <v>52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49</v>
      </c>
      <c r="E76" s="167"/>
      <c r="F76" s="168" t="s">
        <v>50</v>
      </c>
      <c r="G76" s="166" t="s">
        <v>49</v>
      </c>
      <c r="H76" s="167"/>
      <c r="I76" s="167"/>
      <c r="J76" s="169" t="s">
        <v>50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112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Tovačov, sídliště Zvolenov - revitalizace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110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>IO-100.3 - Komunikace a zpevněné plochy - kácení a výsadby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16. 5. 2023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29</v>
      </c>
      <c r="J91" s="37" t="str">
        <f>E21</f>
        <v>Ing. Petr Halouzka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27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113</v>
      </c>
      <c r="D94" s="177"/>
      <c r="E94" s="177"/>
      <c r="F94" s="177"/>
      <c r="G94" s="177"/>
      <c r="H94" s="177"/>
      <c r="I94" s="177"/>
      <c r="J94" s="178" t="s">
        <v>114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115</v>
      </c>
      <c r="D96" s="41"/>
      <c r="E96" s="41"/>
      <c r="F96" s="41"/>
      <c r="G96" s="41"/>
      <c r="H96" s="41"/>
      <c r="I96" s="41"/>
      <c r="J96" s="111">
        <f>J118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116</v>
      </c>
    </row>
    <row r="97" s="9" customFormat="1" ht="24.96" customHeight="1">
      <c r="A97" s="9"/>
      <c r="B97" s="180"/>
      <c r="C97" s="181"/>
      <c r="D97" s="182" t="s">
        <v>209</v>
      </c>
      <c r="E97" s="183"/>
      <c r="F97" s="183"/>
      <c r="G97" s="183"/>
      <c r="H97" s="183"/>
      <c r="I97" s="183"/>
      <c r="J97" s="184">
        <f>J119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210</v>
      </c>
      <c r="E98" s="189"/>
      <c r="F98" s="189"/>
      <c r="G98" s="189"/>
      <c r="H98" s="189"/>
      <c r="I98" s="189"/>
      <c r="J98" s="190">
        <f>J120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1.84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6.96" customHeight="1">
      <c r="A100" s="39"/>
      <c r="B100" s="67"/>
      <c r="C100" s="68"/>
      <c r="D100" s="68"/>
      <c r="E100" s="68"/>
      <c r="F100" s="68"/>
      <c r="G100" s="68"/>
      <c r="H100" s="68"/>
      <c r="I100" s="68"/>
      <c r="J100" s="68"/>
      <c r="K100" s="68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4" s="2" customFormat="1" ht="6.96" customHeight="1">
      <c r="A104" s="39"/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5" s="2" customFormat="1" ht="24.96" customHeight="1">
      <c r="A105" s="39"/>
      <c r="B105" s="40"/>
      <c r="C105" s="24" t="s">
        <v>118</v>
      </c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12" customHeight="1">
      <c r="A107" s="39"/>
      <c r="B107" s="40"/>
      <c r="C107" s="33" t="s">
        <v>16</v>
      </c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16.5" customHeight="1">
      <c r="A108" s="39"/>
      <c r="B108" s="40"/>
      <c r="C108" s="41"/>
      <c r="D108" s="41"/>
      <c r="E108" s="175" t="str">
        <f>E7</f>
        <v>Tovačov, sídliště Zvolenov - revitalizace</v>
      </c>
      <c r="F108" s="33"/>
      <c r="G108" s="33"/>
      <c r="H108" s="33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2" customHeight="1">
      <c r="A109" s="39"/>
      <c r="B109" s="40"/>
      <c r="C109" s="33" t="s">
        <v>110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30" customHeight="1">
      <c r="A110" s="39"/>
      <c r="B110" s="40"/>
      <c r="C110" s="41"/>
      <c r="D110" s="41"/>
      <c r="E110" s="77" t="str">
        <f>E9</f>
        <v>IO-100.3 - Komunikace a zpevněné plochy - kácení a výsadby</v>
      </c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6.96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20</v>
      </c>
      <c r="D112" s="41"/>
      <c r="E112" s="41"/>
      <c r="F112" s="28" t="str">
        <f>F12</f>
        <v xml:space="preserve"> </v>
      </c>
      <c r="G112" s="41"/>
      <c r="H112" s="41"/>
      <c r="I112" s="33" t="s">
        <v>22</v>
      </c>
      <c r="J112" s="80" t="str">
        <f>IF(J12="","",J12)</f>
        <v>16. 5. 2023</v>
      </c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5.15" customHeight="1">
      <c r="A114" s="39"/>
      <c r="B114" s="40"/>
      <c r="C114" s="33" t="s">
        <v>24</v>
      </c>
      <c r="D114" s="41"/>
      <c r="E114" s="41"/>
      <c r="F114" s="28" t="str">
        <f>E15</f>
        <v xml:space="preserve"> </v>
      </c>
      <c r="G114" s="41"/>
      <c r="H114" s="41"/>
      <c r="I114" s="33" t="s">
        <v>29</v>
      </c>
      <c r="J114" s="37" t="str">
        <f>E21</f>
        <v>Ing. Petr Halouzka</v>
      </c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5.15" customHeight="1">
      <c r="A115" s="39"/>
      <c r="B115" s="40"/>
      <c r="C115" s="33" t="s">
        <v>27</v>
      </c>
      <c r="D115" s="41"/>
      <c r="E115" s="41"/>
      <c r="F115" s="28" t="str">
        <f>IF(E18="","",E18)</f>
        <v>Vyplň údaj</v>
      </c>
      <c r="G115" s="41"/>
      <c r="H115" s="41"/>
      <c r="I115" s="33" t="s">
        <v>32</v>
      </c>
      <c r="J115" s="37" t="str">
        <f>E24</f>
        <v xml:space="preserve"> 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0.32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11" customFormat="1" ht="29.28" customHeight="1">
      <c r="A117" s="192"/>
      <c r="B117" s="193"/>
      <c r="C117" s="194" t="s">
        <v>119</v>
      </c>
      <c r="D117" s="195" t="s">
        <v>59</v>
      </c>
      <c r="E117" s="195" t="s">
        <v>55</v>
      </c>
      <c r="F117" s="195" t="s">
        <v>56</v>
      </c>
      <c r="G117" s="195" t="s">
        <v>120</v>
      </c>
      <c r="H117" s="195" t="s">
        <v>121</v>
      </c>
      <c r="I117" s="195" t="s">
        <v>122</v>
      </c>
      <c r="J117" s="195" t="s">
        <v>114</v>
      </c>
      <c r="K117" s="196" t="s">
        <v>123</v>
      </c>
      <c r="L117" s="197"/>
      <c r="M117" s="101" t="s">
        <v>1</v>
      </c>
      <c r="N117" s="102" t="s">
        <v>38</v>
      </c>
      <c r="O117" s="102" t="s">
        <v>124</v>
      </c>
      <c r="P117" s="102" t="s">
        <v>125</v>
      </c>
      <c r="Q117" s="102" t="s">
        <v>126</v>
      </c>
      <c r="R117" s="102" t="s">
        <v>127</v>
      </c>
      <c r="S117" s="102" t="s">
        <v>128</v>
      </c>
      <c r="T117" s="103" t="s">
        <v>129</v>
      </c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</row>
    <row r="118" s="2" customFormat="1" ht="22.8" customHeight="1">
      <c r="A118" s="39"/>
      <c r="B118" s="40"/>
      <c r="C118" s="108" t="s">
        <v>130</v>
      </c>
      <c r="D118" s="41"/>
      <c r="E118" s="41"/>
      <c r="F118" s="41"/>
      <c r="G118" s="41"/>
      <c r="H118" s="41"/>
      <c r="I118" s="41"/>
      <c r="J118" s="198">
        <f>BK118</f>
        <v>0</v>
      </c>
      <c r="K118" s="41"/>
      <c r="L118" s="45"/>
      <c r="M118" s="104"/>
      <c r="N118" s="199"/>
      <c r="O118" s="105"/>
      <c r="P118" s="200">
        <f>P119</f>
        <v>0</v>
      </c>
      <c r="Q118" s="105"/>
      <c r="R118" s="200">
        <f>R119</f>
        <v>0.77325999999999995</v>
      </c>
      <c r="S118" s="105"/>
      <c r="T118" s="201">
        <f>T119</f>
        <v>0</v>
      </c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T118" s="18" t="s">
        <v>73</v>
      </c>
      <c r="AU118" s="18" t="s">
        <v>116</v>
      </c>
      <c r="BK118" s="202">
        <f>BK119</f>
        <v>0</v>
      </c>
    </row>
    <row r="119" s="12" customFormat="1" ht="25.92" customHeight="1">
      <c r="A119" s="12"/>
      <c r="B119" s="203"/>
      <c r="C119" s="204"/>
      <c r="D119" s="205" t="s">
        <v>73</v>
      </c>
      <c r="E119" s="206" t="s">
        <v>222</v>
      </c>
      <c r="F119" s="206" t="s">
        <v>223</v>
      </c>
      <c r="G119" s="204"/>
      <c r="H119" s="204"/>
      <c r="I119" s="207"/>
      <c r="J119" s="208">
        <f>BK119</f>
        <v>0</v>
      </c>
      <c r="K119" s="204"/>
      <c r="L119" s="209"/>
      <c r="M119" s="210"/>
      <c r="N119" s="211"/>
      <c r="O119" s="211"/>
      <c r="P119" s="212">
        <f>P120</f>
        <v>0</v>
      </c>
      <c r="Q119" s="211"/>
      <c r="R119" s="212">
        <f>R120</f>
        <v>0.77325999999999995</v>
      </c>
      <c r="S119" s="211"/>
      <c r="T119" s="213">
        <f>T120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14" t="s">
        <v>82</v>
      </c>
      <c r="AT119" s="215" t="s">
        <v>73</v>
      </c>
      <c r="AU119" s="215" t="s">
        <v>74</v>
      </c>
      <c r="AY119" s="214" t="s">
        <v>132</v>
      </c>
      <c r="BK119" s="216">
        <f>BK120</f>
        <v>0</v>
      </c>
    </row>
    <row r="120" s="12" customFormat="1" ht="22.8" customHeight="1">
      <c r="A120" s="12"/>
      <c r="B120" s="203"/>
      <c r="C120" s="204"/>
      <c r="D120" s="205" t="s">
        <v>73</v>
      </c>
      <c r="E120" s="217" t="s">
        <v>82</v>
      </c>
      <c r="F120" s="217" t="s">
        <v>224</v>
      </c>
      <c r="G120" s="204"/>
      <c r="H120" s="204"/>
      <c r="I120" s="207"/>
      <c r="J120" s="218">
        <f>BK120</f>
        <v>0</v>
      </c>
      <c r="K120" s="204"/>
      <c r="L120" s="209"/>
      <c r="M120" s="210"/>
      <c r="N120" s="211"/>
      <c r="O120" s="211"/>
      <c r="P120" s="212">
        <f>SUM(P121:P316)</f>
        <v>0</v>
      </c>
      <c r="Q120" s="211"/>
      <c r="R120" s="212">
        <f>SUM(R121:R316)</f>
        <v>0.77325999999999995</v>
      </c>
      <c r="S120" s="211"/>
      <c r="T120" s="213">
        <f>SUM(T121:T316)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4" t="s">
        <v>82</v>
      </c>
      <c r="AT120" s="215" t="s">
        <v>73</v>
      </c>
      <c r="AU120" s="215" t="s">
        <v>82</v>
      </c>
      <c r="AY120" s="214" t="s">
        <v>132</v>
      </c>
      <c r="BK120" s="216">
        <f>SUM(BK121:BK316)</f>
        <v>0</v>
      </c>
    </row>
    <row r="121" s="2" customFormat="1" ht="37.8" customHeight="1">
      <c r="A121" s="39"/>
      <c r="B121" s="40"/>
      <c r="C121" s="219" t="s">
        <v>82</v>
      </c>
      <c r="D121" s="219" t="s">
        <v>135</v>
      </c>
      <c r="E121" s="220" t="s">
        <v>1189</v>
      </c>
      <c r="F121" s="221" t="s">
        <v>1190</v>
      </c>
      <c r="G121" s="222" t="s">
        <v>160</v>
      </c>
      <c r="H121" s="223">
        <v>35</v>
      </c>
      <c r="I121" s="224"/>
      <c r="J121" s="225">
        <f>ROUND(I121*H121,2)</f>
        <v>0</v>
      </c>
      <c r="K121" s="221" t="s">
        <v>139</v>
      </c>
      <c r="L121" s="45"/>
      <c r="M121" s="226" t="s">
        <v>1</v>
      </c>
      <c r="N121" s="227" t="s">
        <v>39</v>
      </c>
      <c r="O121" s="92"/>
      <c r="P121" s="228">
        <f>O121*H121</f>
        <v>0</v>
      </c>
      <c r="Q121" s="228">
        <v>0</v>
      </c>
      <c r="R121" s="228">
        <f>Q121*H121</f>
        <v>0</v>
      </c>
      <c r="S121" s="228">
        <v>0</v>
      </c>
      <c r="T121" s="229">
        <f>S121*H121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30" t="s">
        <v>227</v>
      </c>
      <c r="AT121" s="230" t="s">
        <v>135</v>
      </c>
      <c r="AU121" s="230" t="s">
        <v>84</v>
      </c>
      <c r="AY121" s="18" t="s">
        <v>132</v>
      </c>
      <c r="BE121" s="231">
        <f>IF(N121="základní",J121,0)</f>
        <v>0</v>
      </c>
      <c r="BF121" s="231">
        <f>IF(N121="snížená",J121,0)</f>
        <v>0</v>
      </c>
      <c r="BG121" s="231">
        <f>IF(N121="zákl. přenesená",J121,0)</f>
        <v>0</v>
      </c>
      <c r="BH121" s="231">
        <f>IF(N121="sníž. přenesená",J121,0)</f>
        <v>0</v>
      </c>
      <c r="BI121" s="231">
        <f>IF(N121="nulová",J121,0)</f>
        <v>0</v>
      </c>
      <c r="BJ121" s="18" t="s">
        <v>82</v>
      </c>
      <c r="BK121" s="231">
        <f>ROUND(I121*H121,2)</f>
        <v>0</v>
      </c>
      <c r="BL121" s="18" t="s">
        <v>227</v>
      </c>
      <c r="BM121" s="230" t="s">
        <v>1191</v>
      </c>
    </row>
    <row r="122" s="2" customFormat="1">
      <c r="A122" s="39"/>
      <c r="B122" s="40"/>
      <c r="C122" s="41"/>
      <c r="D122" s="232" t="s">
        <v>142</v>
      </c>
      <c r="E122" s="41"/>
      <c r="F122" s="233" t="s">
        <v>1192</v>
      </c>
      <c r="G122" s="41"/>
      <c r="H122" s="41"/>
      <c r="I122" s="234"/>
      <c r="J122" s="41"/>
      <c r="K122" s="41"/>
      <c r="L122" s="45"/>
      <c r="M122" s="235"/>
      <c r="N122" s="236"/>
      <c r="O122" s="92"/>
      <c r="P122" s="92"/>
      <c r="Q122" s="92"/>
      <c r="R122" s="92"/>
      <c r="S122" s="92"/>
      <c r="T122" s="93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142</v>
      </c>
      <c r="AU122" s="18" t="s">
        <v>84</v>
      </c>
    </row>
    <row r="123" s="2" customFormat="1">
      <c r="A123" s="39"/>
      <c r="B123" s="40"/>
      <c r="C123" s="41"/>
      <c r="D123" s="237" t="s">
        <v>143</v>
      </c>
      <c r="E123" s="41"/>
      <c r="F123" s="238" t="s">
        <v>1193</v>
      </c>
      <c r="G123" s="41"/>
      <c r="H123" s="41"/>
      <c r="I123" s="234"/>
      <c r="J123" s="41"/>
      <c r="K123" s="41"/>
      <c r="L123" s="45"/>
      <c r="M123" s="235"/>
      <c r="N123" s="236"/>
      <c r="O123" s="92"/>
      <c r="P123" s="92"/>
      <c r="Q123" s="92"/>
      <c r="R123" s="92"/>
      <c r="S123" s="92"/>
      <c r="T123" s="93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T123" s="18" t="s">
        <v>143</v>
      </c>
      <c r="AU123" s="18" t="s">
        <v>84</v>
      </c>
    </row>
    <row r="124" s="13" customFormat="1">
      <c r="A124" s="13"/>
      <c r="B124" s="239"/>
      <c r="C124" s="240"/>
      <c r="D124" s="232" t="s">
        <v>145</v>
      </c>
      <c r="E124" s="241" t="s">
        <v>1</v>
      </c>
      <c r="F124" s="242" t="s">
        <v>1194</v>
      </c>
      <c r="G124" s="240"/>
      <c r="H124" s="241" t="s">
        <v>1</v>
      </c>
      <c r="I124" s="243"/>
      <c r="J124" s="240"/>
      <c r="K124" s="240"/>
      <c r="L124" s="244"/>
      <c r="M124" s="245"/>
      <c r="N124" s="246"/>
      <c r="O124" s="246"/>
      <c r="P124" s="246"/>
      <c r="Q124" s="246"/>
      <c r="R124" s="246"/>
      <c r="S124" s="246"/>
      <c r="T124" s="247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8" t="s">
        <v>145</v>
      </c>
      <c r="AU124" s="248" t="s">
        <v>84</v>
      </c>
      <c r="AV124" s="13" t="s">
        <v>82</v>
      </c>
      <c r="AW124" s="13" t="s">
        <v>31</v>
      </c>
      <c r="AX124" s="13" t="s">
        <v>74</v>
      </c>
      <c r="AY124" s="248" t="s">
        <v>132</v>
      </c>
    </row>
    <row r="125" s="14" customFormat="1">
      <c r="A125" s="14"/>
      <c r="B125" s="249"/>
      <c r="C125" s="250"/>
      <c r="D125" s="232" t="s">
        <v>145</v>
      </c>
      <c r="E125" s="251" t="s">
        <v>1</v>
      </c>
      <c r="F125" s="252" t="s">
        <v>454</v>
      </c>
      <c r="G125" s="250"/>
      <c r="H125" s="253">
        <v>35</v>
      </c>
      <c r="I125" s="254"/>
      <c r="J125" s="250"/>
      <c r="K125" s="250"/>
      <c r="L125" s="255"/>
      <c r="M125" s="256"/>
      <c r="N125" s="257"/>
      <c r="O125" s="257"/>
      <c r="P125" s="257"/>
      <c r="Q125" s="257"/>
      <c r="R125" s="257"/>
      <c r="S125" s="257"/>
      <c r="T125" s="258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9" t="s">
        <v>145</v>
      </c>
      <c r="AU125" s="259" t="s">
        <v>84</v>
      </c>
      <c r="AV125" s="14" t="s">
        <v>84</v>
      </c>
      <c r="AW125" s="14" t="s">
        <v>31</v>
      </c>
      <c r="AX125" s="14" t="s">
        <v>82</v>
      </c>
      <c r="AY125" s="259" t="s">
        <v>132</v>
      </c>
    </row>
    <row r="126" s="2" customFormat="1" ht="24.15" customHeight="1">
      <c r="A126" s="39"/>
      <c r="B126" s="40"/>
      <c r="C126" s="219" t="s">
        <v>84</v>
      </c>
      <c r="D126" s="219" t="s">
        <v>135</v>
      </c>
      <c r="E126" s="220" t="s">
        <v>1195</v>
      </c>
      <c r="F126" s="221" t="s">
        <v>1196</v>
      </c>
      <c r="G126" s="222" t="s">
        <v>874</v>
      </c>
      <c r="H126" s="223">
        <v>4</v>
      </c>
      <c r="I126" s="224"/>
      <c r="J126" s="225">
        <f>ROUND(I126*H126,2)</f>
        <v>0</v>
      </c>
      <c r="K126" s="221" t="s">
        <v>139</v>
      </c>
      <c r="L126" s="45"/>
      <c r="M126" s="226" t="s">
        <v>1</v>
      </c>
      <c r="N126" s="227" t="s">
        <v>39</v>
      </c>
      <c r="O126" s="92"/>
      <c r="P126" s="228">
        <f>O126*H126</f>
        <v>0</v>
      </c>
      <c r="Q126" s="228">
        <v>0</v>
      </c>
      <c r="R126" s="228">
        <f>Q126*H126</f>
        <v>0</v>
      </c>
      <c r="S126" s="228">
        <v>0</v>
      </c>
      <c r="T126" s="22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30" t="s">
        <v>227</v>
      </c>
      <c r="AT126" s="230" t="s">
        <v>135</v>
      </c>
      <c r="AU126" s="230" t="s">
        <v>84</v>
      </c>
      <c r="AY126" s="18" t="s">
        <v>132</v>
      </c>
      <c r="BE126" s="231">
        <f>IF(N126="základní",J126,0)</f>
        <v>0</v>
      </c>
      <c r="BF126" s="231">
        <f>IF(N126="snížená",J126,0)</f>
        <v>0</v>
      </c>
      <c r="BG126" s="231">
        <f>IF(N126="zákl. přenesená",J126,0)</f>
        <v>0</v>
      </c>
      <c r="BH126" s="231">
        <f>IF(N126="sníž. přenesená",J126,0)</f>
        <v>0</v>
      </c>
      <c r="BI126" s="231">
        <f>IF(N126="nulová",J126,0)</f>
        <v>0</v>
      </c>
      <c r="BJ126" s="18" t="s">
        <v>82</v>
      </c>
      <c r="BK126" s="231">
        <f>ROUND(I126*H126,2)</f>
        <v>0</v>
      </c>
      <c r="BL126" s="18" t="s">
        <v>227</v>
      </c>
      <c r="BM126" s="230" t="s">
        <v>1197</v>
      </c>
    </row>
    <row r="127" s="2" customFormat="1">
      <c r="A127" s="39"/>
      <c r="B127" s="40"/>
      <c r="C127" s="41"/>
      <c r="D127" s="232" t="s">
        <v>142</v>
      </c>
      <c r="E127" s="41"/>
      <c r="F127" s="233" t="s">
        <v>1198</v>
      </c>
      <c r="G127" s="41"/>
      <c r="H127" s="41"/>
      <c r="I127" s="234"/>
      <c r="J127" s="41"/>
      <c r="K127" s="41"/>
      <c r="L127" s="45"/>
      <c r="M127" s="235"/>
      <c r="N127" s="236"/>
      <c r="O127" s="92"/>
      <c r="P127" s="92"/>
      <c r="Q127" s="92"/>
      <c r="R127" s="92"/>
      <c r="S127" s="92"/>
      <c r="T127" s="93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142</v>
      </c>
      <c r="AU127" s="18" t="s">
        <v>84</v>
      </c>
    </row>
    <row r="128" s="2" customFormat="1">
      <c r="A128" s="39"/>
      <c r="B128" s="40"/>
      <c r="C128" s="41"/>
      <c r="D128" s="237" t="s">
        <v>143</v>
      </c>
      <c r="E128" s="41"/>
      <c r="F128" s="238" t="s">
        <v>1199</v>
      </c>
      <c r="G128" s="41"/>
      <c r="H128" s="41"/>
      <c r="I128" s="234"/>
      <c r="J128" s="41"/>
      <c r="K128" s="41"/>
      <c r="L128" s="45"/>
      <c r="M128" s="235"/>
      <c r="N128" s="236"/>
      <c r="O128" s="92"/>
      <c r="P128" s="92"/>
      <c r="Q128" s="92"/>
      <c r="R128" s="92"/>
      <c r="S128" s="92"/>
      <c r="T128" s="93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143</v>
      </c>
      <c r="AU128" s="18" t="s">
        <v>84</v>
      </c>
    </row>
    <row r="129" s="13" customFormat="1">
      <c r="A129" s="13"/>
      <c r="B129" s="239"/>
      <c r="C129" s="240"/>
      <c r="D129" s="232" t="s">
        <v>145</v>
      </c>
      <c r="E129" s="241" t="s">
        <v>1</v>
      </c>
      <c r="F129" s="242" t="s">
        <v>1194</v>
      </c>
      <c r="G129" s="240"/>
      <c r="H129" s="241" t="s">
        <v>1</v>
      </c>
      <c r="I129" s="243"/>
      <c r="J129" s="240"/>
      <c r="K129" s="240"/>
      <c r="L129" s="244"/>
      <c r="M129" s="245"/>
      <c r="N129" s="246"/>
      <c r="O129" s="246"/>
      <c r="P129" s="246"/>
      <c r="Q129" s="246"/>
      <c r="R129" s="246"/>
      <c r="S129" s="246"/>
      <c r="T129" s="247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8" t="s">
        <v>145</v>
      </c>
      <c r="AU129" s="248" t="s">
        <v>84</v>
      </c>
      <c r="AV129" s="13" t="s">
        <v>82</v>
      </c>
      <c r="AW129" s="13" t="s">
        <v>31</v>
      </c>
      <c r="AX129" s="13" t="s">
        <v>74</v>
      </c>
      <c r="AY129" s="248" t="s">
        <v>132</v>
      </c>
    </row>
    <row r="130" s="14" customFormat="1">
      <c r="A130" s="14"/>
      <c r="B130" s="249"/>
      <c r="C130" s="250"/>
      <c r="D130" s="232" t="s">
        <v>145</v>
      </c>
      <c r="E130" s="251" t="s">
        <v>1</v>
      </c>
      <c r="F130" s="252" t="s">
        <v>227</v>
      </c>
      <c r="G130" s="250"/>
      <c r="H130" s="253">
        <v>4</v>
      </c>
      <c r="I130" s="254"/>
      <c r="J130" s="250"/>
      <c r="K130" s="250"/>
      <c r="L130" s="255"/>
      <c r="M130" s="256"/>
      <c r="N130" s="257"/>
      <c r="O130" s="257"/>
      <c r="P130" s="257"/>
      <c r="Q130" s="257"/>
      <c r="R130" s="257"/>
      <c r="S130" s="257"/>
      <c r="T130" s="258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9" t="s">
        <v>145</v>
      </c>
      <c r="AU130" s="259" t="s">
        <v>84</v>
      </c>
      <c r="AV130" s="14" t="s">
        <v>84</v>
      </c>
      <c r="AW130" s="14" t="s">
        <v>31</v>
      </c>
      <c r="AX130" s="14" t="s">
        <v>82</v>
      </c>
      <c r="AY130" s="259" t="s">
        <v>132</v>
      </c>
    </row>
    <row r="131" s="2" customFormat="1" ht="24.15" customHeight="1">
      <c r="A131" s="39"/>
      <c r="B131" s="40"/>
      <c r="C131" s="219" t="s">
        <v>153</v>
      </c>
      <c r="D131" s="219" t="s">
        <v>135</v>
      </c>
      <c r="E131" s="220" t="s">
        <v>1200</v>
      </c>
      <c r="F131" s="221" t="s">
        <v>1201</v>
      </c>
      <c r="G131" s="222" t="s">
        <v>874</v>
      </c>
      <c r="H131" s="223">
        <v>2</v>
      </c>
      <c r="I131" s="224"/>
      <c r="J131" s="225">
        <f>ROUND(I131*H131,2)</f>
        <v>0</v>
      </c>
      <c r="K131" s="221" t="s">
        <v>139</v>
      </c>
      <c r="L131" s="45"/>
      <c r="M131" s="226" t="s">
        <v>1</v>
      </c>
      <c r="N131" s="227" t="s">
        <v>39</v>
      </c>
      <c r="O131" s="92"/>
      <c r="P131" s="228">
        <f>O131*H131</f>
        <v>0</v>
      </c>
      <c r="Q131" s="228">
        <v>0</v>
      </c>
      <c r="R131" s="228">
        <f>Q131*H131</f>
        <v>0</v>
      </c>
      <c r="S131" s="228">
        <v>0</v>
      </c>
      <c r="T131" s="22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30" t="s">
        <v>227</v>
      </c>
      <c r="AT131" s="230" t="s">
        <v>135</v>
      </c>
      <c r="AU131" s="230" t="s">
        <v>84</v>
      </c>
      <c r="AY131" s="18" t="s">
        <v>132</v>
      </c>
      <c r="BE131" s="231">
        <f>IF(N131="základní",J131,0)</f>
        <v>0</v>
      </c>
      <c r="BF131" s="231">
        <f>IF(N131="snížená",J131,0)</f>
        <v>0</v>
      </c>
      <c r="BG131" s="231">
        <f>IF(N131="zákl. přenesená",J131,0)</f>
        <v>0</v>
      </c>
      <c r="BH131" s="231">
        <f>IF(N131="sníž. přenesená",J131,0)</f>
        <v>0</v>
      </c>
      <c r="BI131" s="231">
        <f>IF(N131="nulová",J131,0)</f>
        <v>0</v>
      </c>
      <c r="BJ131" s="18" t="s">
        <v>82</v>
      </c>
      <c r="BK131" s="231">
        <f>ROUND(I131*H131,2)</f>
        <v>0</v>
      </c>
      <c r="BL131" s="18" t="s">
        <v>227</v>
      </c>
      <c r="BM131" s="230" t="s">
        <v>1202</v>
      </c>
    </row>
    <row r="132" s="2" customFormat="1">
      <c r="A132" s="39"/>
      <c r="B132" s="40"/>
      <c r="C132" s="41"/>
      <c r="D132" s="232" t="s">
        <v>142</v>
      </c>
      <c r="E132" s="41"/>
      <c r="F132" s="233" t="s">
        <v>1203</v>
      </c>
      <c r="G132" s="41"/>
      <c r="H132" s="41"/>
      <c r="I132" s="234"/>
      <c r="J132" s="41"/>
      <c r="K132" s="41"/>
      <c r="L132" s="45"/>
      <c r="M132" s="235"/>
      <c r="N132" s="236"/>
      <c r="O132" s="92"/>
      <c r="P132" s="92"/>
      <c r="Q132" s="92"/>
      <c r="R132" s="92"/>
      <c r="S132" s="92"/>
      <c r="T132" s="93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142</v>
      </c>
      <c r="AU132" s="18" t="s">
        <v>84</v>
      </c>
    </row>
    <row r="133" s="2" customFormat="1">
      <c r="A133" s="39"/>
      <c r="B133" s="40"/>
      <c r="C133" s="41"/>
      <c r="D133" s="237" t="s">
        <v>143</v>
      </c>
      <c r="E133" s="41"/>
      <c r="F133" s="238" t="s">
        <v>1204</v>
      </c>
      <c r="G133" s="41"/>
      <c r="H133" s="41"/>
      <c r="I133" s="234"/>
      <c r="J133" s="41"/>
      <c r="K133" s="41"/>
      <c r="L133" s="45"/>
      <c r="M133" s="235"/>
      <c r="N133" s="236"/>
      <c r="O133" s="92"/>
      <c r="P133" s="92"/>
      <c r="Q133" s="92"/>
      <c r="R133" s="92"/>
      <c r="S133" s="92"/>
      <c r="T133" s="93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143</v>
      </c>
      <c r="AU133" s="18" t="s">
        <v>84</v>
      </c>
    </row>
    <row r="134" s="13" customFormat="1">
      <c r="A134" s="13"/>
      <c r="B134" s="239"/>
      <c r="C134" s="240"/>
      <c r="D134" s="232" t="s">
        <v>145</v>
      </c>
      <c r="E134" s="241" t="s">
        <v>1</v>
      </c>
      <c r="F134" s="242" t="s">
        <v>1194</v>
      </c>
      <c r="G134" s="240"/>
      <c r="H134" s="241" t="s">
        <v>1</v>
      </c>
      <c r="I134" s="243"/>
      <c r="J134" s="240"/>
      <c r="K134" s="240"/>
      <c r="L134" s="244"/>
      <c r="M134" s="245"/>
      <c r="N134" s="246"/>
      <c r="O134" s="246"/>
      <c r="P134" s="246"/>
      <c r="Q134" s="246"/>
      <c r="R134" s="246"/>
      <c r="S134" s="246"/>
      <c r="T134" s="247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8" t="s">
        <v>145</v>
      </c>
      <c r="AU134" s="248" t="s">
        <v>84</v>
      </c>
      <c r="AV134" s="13" t="s">
        <v>82</v>
      </c>
      <c r="AW134" s="13" t="s">
        <v>31</v>
      </c>
      <c r="AX134" s="13" t="s">
        <v>74</v>
      </c>
      <c r="AY134" s="248" t="s">
        <v>132</v>
      </c>
    </row>
    <row r="135" s="14" customFormat="1">
      <c r="A135" s="14"/>
      <c r="B135" s="249"/>
      <c r="C135" s="250"/>
      <c r="D135" s="232" t="s">
        <v>145</v>
      </c>
      <c r="E135" s="251" t="s">
        <v>1</v>
      </c>
      <c r="F135" s="252" t="s">
        <v>84</v>
      </c>
      <c r="G135" s="250"/>
      <c r="H135" s="253">
        <v>2</v>
      </c>
      <c r="I135" s="254"/>
      <c r="J135" s="250"/>
      <c r="K135" s="250"/>
      <c r="L135" s="255"/>
      <c r="M135" s="256"/>
      <c r="N135" s="257"/>
      <c r="O135" s="257"/>
      <c r="P135" s="257"/>
      <c r="Q135" s="257"/>
      <c r="R135" s="257"/>
      <c r="S135" s="257"/>
      <c r="T135" s="258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9" t="s">
        <v>145</v>
      </c>
      <c r="AU135" s="259" t="s">
        <v>84</v>
      </c>
      <c r="AV135" s="14" t="s">
        <v>84</v>
      </c>
      <c r="AW135" s="14" t="s">
        <v>31</v>
      </c>
      <c r="AX135" s="14" t="s">
        <v>82</v>
      </c>
      <c r="AY135" s="259" t="s">
        <v>132</v>
      </c>
    </row>
    <row r="136" s="2" customFormat="1" ht="24.15" customHeight="1">
      <c r="A136" s="39"/>
      <c r="B136" s="40"/>
      <c r="C136" s="219" t="s">
        <v>227</v>
      </c>
      <c r="D136" s="219" t="s">
        <v>135</v>
      </c>
      <c r="E136" s="220" t="s">
        <v>1205</v>
      </c>
      <c r="F136" s="221" t="s">
        <v>1206</v>
      </c>
      <c r="G136" s="222" t="s">
        <v>874</v>
      </c>
      <c r="H136" s="223">
        <v>6</v>
      </c>
      <c r="I136" s="224"/>
      <c r="J136" s="225">
        <f>ROUND(I136*H136,2)</f>
        <v>0</v>
      </c>
      <c r="K136" s="221" t="s">
        <v>139</v>
      </c>
      <c r="L136" s="45"/>
      <c r="M136" s="226" t="s">
        <v>1</v>
      </c>
      <c r="N136" s="227" t="s">
        <v>39</v>
      </c>
      <c r="O136" s="92"/>
      <c r="P136" s="228">
        <f>O136*H136</f>
        <v>0</v>
      </c>
      <c r="Q136" s="228">
        <v>0</v>
      </c>
      <c r="R136" s="228">
        <f>Q136*H136</f>
        <v>0</v>
      </c>
      <c r="S136" s="228">
        <v>0</v>
      </c>
      <c r="T136" s="22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30" t="s">
        <v>227</v>
      </c>
      <c r="AT136" s="230" t="s">
        <v>135</v>
      </c>
      <c r="AU136" s="230" t="s">
        <v>84</v>
      </c>
      <c r="AY136" s="18" t="s">
        <v>132</v>
      </c>
      <c r="BE136" s="231">
        <f>IF(N136="základní",J136,0)</f>
        <v>0</v>
      </c>
      <c r="BF136" s="231">
        <f>IF(N136="snížená",J136,0)</f>
        <v>0</v>
      </c>
      <c r="BG136" s="231">
        <f>IF(N136="zákl. přenesená",J136,0)</f>
        <v>0</v>
      </c>
      <c r="BH136" s="231">
        <f>IF(N136="sníž. přenesená",J136,0)</f>
        <v>0</v>
      </c>
      <c r="BI136" s="231">
        <f>IF(N136="nulová",J136,0)</f>
        <v>0</v>
      </c>
      <c r="BJ136" s="18" t="s">
        <v>82</v>
      </c>
      <c r="BK136" s="231">
        <f>ROUND(I136*H136,2)</f>
        <v>0</v>
      </c>
      <c r="BL136" s="18" t="s">
        <v>227</v>
      </c>
      <c r="BM136" s="230" t="s">
        <v>1207</v>
      </c>
    </row>
    <row r="137" s="2" customFormat="1">
      <c r="A137" s="39"/>
      <c r="B137" s="40"/>
      <c r="C137" s="41"/>
      <c r="D137" s="232" t="s">
        <v>142</v>
      </c>
      <c r="E137" s="41"/>
      <c r="F137" s="233" t="s">
        <v>1208</v>
      </c>
      <c r="G137" s="41"/>
      <c r="H137" s="41"/>
      <c r="I137" s="234"/>
      <c r="J137" s="41"/>
      <c r="K137" s="41"/>
      <c r="L137" s="45"/>
      <c r="M137" s="235"/>
      <c r="N137" s="236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142</v>
      </c>
      <c r="AU137" s="18" t="s">
        <v>84</v>
      </c>
    </row>
    <row r="138" s="2" customFormat="1">
      <c r="A138" s="39"/>
      <c r="B138" s="40"/>
      <c r="C138" s="41"/>
      <c r="D138" s="237" t="s">
        <v>143</v>
      </c>
      <c r="E138" s="41"/>
      <c r="F138" s="238" t="s">
        <v>1209</v>
      </c>
      <c r="G138" s="41"/>
      <c r="H138" s="41"/>
      <c r="I138" s="234"/>
      <c r="J138" s="41"/>
      <c r="K138" s="41"/>
      <c r="L138" s="45"/>
      <c r="M138" s="235"/>
      <c r="N138" s="236"/>
      <c r="O138" s="92"/>
      <c r="P138" s="92"/>
      <c r="Q138" s="92"/>
      <c r="R138" s="92"/>
      <c r="S138" s="92"/>
      <c r="T138" s="93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143</v>
      </c>
      <c r="AU138" s="18" t="s">
        <v>84</v>
      </c>
    </row>
    <row r="139" s="13" customFormat="1">
      <c r="A139" s="13"/>
      <c r="B139" s="239"/>
      <c r="C139" s="240"/>
      <c r="D139" s="232" t="s">
        <v>145</v>
      </c>
      <c r="E139" s="241" t="s">
        <v>1</v>
      </c>
      <c r="F139" s="242" t="s">
        <v>1194</v>
      </c>
      <c r="G139" s="240"/>
      <c r="H139" s="241" t="s">
        <v>1</v>
      </c>
      <c r="I139" s="243"/>
      <c r="J139" s="240"/>
      <c r="K139" s="240"/>
      <c r="L139" s="244"/>
      <c r="M139" s="245"/>
      <c r="N139" s="246"/>
      <c r="O139" s="246"/>
      <c r="P139" s="246"/>
      <c r="Q139" s="246"/>
      <c r="R139" s="246"/>
      <c r="S139" s="246"/>
      <c r="T139" s="247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8" t="s">
        <v>145</v>
      </c>
      <c r="AU139" s="248" t="s">
        <v>84</v>
      </c>
      <c r="AV139" s="13" t="s">
        <v>82</v>
      </c>
      <c r="AW139" s="13" t="s">
        <v>31</v>
      </c>
      <c r="AX139" s="13" t="s">
        <v>74</v>
      </c>
      <c r="AY139" s="248" t="s">
        <v>132</v>
      </c>
    </row>
    <row r="140" s="14" customFormat="1">
      <c r="A140" s="14"/>
      <c r="B140" s="249"/>
      <c r="C140" s="250"/>
      <c r="D140" s="232" t="s">
        <v>145</v>
      </c>
      <c r="E140" s="251" t="s">
        <v>1</v>
      </c>
      <c r="F140" s="252" t="s">
        <v>258</v>
      </c>
      <c r="G140" s="250"/>
      <c r="H140" s="253">
        <v>6</v>
      </c>
      <c r="I140" s="254"/>
      <c r="J140" s="250"/>
      <c r="K140" s="250"/>
      <c r="L140" s="255"/>
      <c r="M140" s="256"/>
      <c r="N140" s="257"/>
      <c r="O140" s="257"/>
      <c r="P140" s="257"/>
      <c r="Q140" s="257"/>
      <c r="R140" s="257"/>
      <c r="S140" s="257"/>
      <c r="T140" s="258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9" t="s">
        <v>145</v>
      </c>
      <c r="AU140" s="259" t="s">
        <v>84</v>
      </c>
      <c r="AV140" s="14" t="s">
        <v>84</v>
      </c>
      <c r="AW140" s="14" t="s">
        <v>31</v>
      </c>
      <c r="AX140" s="14" t="s">
        <v>82</v>
      </c>
      <c r="AY140" s="259" t="s">
        <v>132</v>
      </c>
    </row>
    <row r="141" s="2" customFormat="1" ht="24.15" customHeight="1">
      <c r="A141" s="39"/>
      <c r="B141" s="40"/>
      <c r="C141" s="219" t="s">
        <v>131</v>
      </c>
      <c r="D141" s="219" t="s">
        <v>135</v>
      </c>
      <c r="E141" s="220" t="s">
        <v>1210</v>
      </c>
      <c r="F141" s="221" t="s">
        <v>1211</v>
      </c>
      <c r="G141" s="222" t="s">
        <v>874</v>
      </c>
      <c r="H141" s="223">
        <v>1</v>
      </c>
      <c r="I141" s="224"/>
      <c r="J141" s="225">
        <f>ROUND(I141*H141,2)</f>
        <v>0</v>
      </c>
      <c r="K141" s="221" t="s">
        <v>139</v>
      </c>
      <c r="L141" s="45"/>
      <c r="M141" s="226" t="s">
        <v>1</v>
      </c>
      <c r="N141" s="227" t="s">
        <v>39</v>
      </c>
      <c r="O141" s="92"/>
      <c r="P141" s="228">
        <f>O141*H141</f>
        <v>0</v>
      </c>
      <c r="Q141" s="228">
        <v>0</v>
      </c>
      <c r="R141" s="228">
        <f>Q141*H141</f>
        <v>0</v>
      </c>
      <c r="S141" s="228">
        <v>0</v>
      </c>
      <c r="T141" s="22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0" t="s">
        <v>227</v>
      </c>
      <c r="AT141" s="230" t="s">
        <v>135</v>
      </c>
      <c r="AU141" s="230" t="s">
        <v>84</v>
      </c>
      <c r="AY141" s="18" t="s">
        <v>132</v>
      </c>
      <c r="BE141" s="231">
        <f>IF(N141="základní",J141,0)</f>
        <v>0</v>
      </c>
      <c r="BF141" s="231">
        <f>IF(N141="snížená",J141,0)</f>
        <v>0</v>
      </c>
      <c r="BG141" s="231">
        <f>IF(N141="zákl. přenesená",J141,0)</f>
        <v>0</v>
      </c>
      <c r="BH141" s="231">
        <f>IF(N141="sníž. přenesená",J141,0)</f>
        <v>0</v>
      </c>
      <c r="BI141" s="231">
        <f>IF(N141="nulová",J141,0)</f>
        <v>0</v>
      </c>
      <c r="BJ141" s="18" t="s">
        <v>82</v>
      </c>
      <c r="BK141" s="231">
        <f>ROUND(I141*H141,2)</f>
        <v>0</v>
      </c>
      <c r="BL141" s="18" t="s">
        <v>227</v>
      </c>
      <c r="BM141" s="230" t="s">
        <v>1212</v>
      </c>
    </row>
    <row r="142" s="2" customFormat="1">
      <c r="A142" s="39"/>
      <c r="B142" s="40"/>
      <c r="C142" s="41"/>
      <c r="D142" s="232" t="s">
        <v>142</v>
      </c>
      <c r="E142" s="41"/>
      <c r="F142" s="233" t="s">
        <v>1213</v>
      </c>
      <c r="G142" s="41"/>
      <c r="H142" s="41"/>
      <c r="I142" s="234"/>
      <c r="J142" s="41"/>
      <c r="K142" s="41"/>
      <c r="L142" s="45"/>
      <c r="M142" s="235"/>
      <c r="N142" s="236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142</v>
      </c>
      <c r="AU142" s="18" t="s">
        <v>84</v>
      </c>
    </row>
    <row r="143" s="2" customFormat="1">
      <c r="A143" s="39"/>
      <c r="B143" s="40"/>
      <c r="C143" s="41"/>
      <c r="D143" s="237" t="s">
        <v>143</v>
      </c>
      <c r="E143" s="41"/>
      <c r="F143" s="238" t="s">
        <v>1214</v>
      </c>
      <c r="G143" s="41"/>
      <c r="H143" s="41"/>
      <c r="I143" s="234"/>
      <c r="J143" s="41"/>
      <c r="K143" s="41"/>
      <c r="L143" s="45"/>
      <c r="M143" s="235"/>
      <c r="N143" s="236"/>
      <c r="O143" s="92"/>
      <c r="P143" s="92"/>
      <c r="Q143" s="92"/>
      <c r="R143" s="92"/>
      <c r="S143" s="92"/>
      <c r="T143" s="93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143</v>
      </c>
      <c r="AU143" s="18" t="s">
        <v>84</v>
      </c>
    </row>
    <row r="144" s="13" customFormat="1">
      <c r="A144" s="13"/>
      <c r="B144" s="239"/>
      <c r="C144" s="240"/>
      <c r="D144" s="232" t="s">
        <v>145</v>
      </c>
      <c r="E144" s="241" t="s">
        <v>1</v>
      </c>
      <c r="F144" s="242" t="s">
        <v>1194</v>
      </c>
      <c r="G144" s="240"/>
      <c r="H144" s="241" t="s">
        <v>1</v>
      </c>
      <c r="I144" s="243"/>
      <c r="J144" s="240"/>
      <c r="K144" s="240"/>
      <c r="L144" s="244"/>
      <c r="M144" s="245"/>
      <c r="N144" s="246"/>
      <c r="O144" s="246"/>
      <c r="P144" s="246"/>
      <c r="Q144" s="246"/>
      <c r="R144" s="246"/>
      <c r="S144" s="246"/>
      <c r="T144" s="247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8" t="s">
        <v>145</v>
      </c>
      <c r="AU144" s="248" t="s">
        <v>84</v>
      </c>
      <c r="AV144" s="13" t="s">
        <v>82</v>
      </c>
      <c r="AW144" s="13" t="s">
        <v>31</v>
      </c>
      <c r="AX144" s="13" t="s">
        <v>74</v>
      </c>
      <c r="AY144" s="248" t="s">
        <v>132</v>
      </c>
    </row>
    <row r="145" s="14" customFormat="1">
      <c r="A145" s="14"/>
      <c r="B145" s="249"/>
      <c r="C145" s="250"/>
      <c r="D145" s="232" t="s">
        <v>145</v>
      </c>
      <c r="E145" s="251" t="s">
        <v>1</v>
      </c>
      <c r="F145" s="252" t="s">
        <v>82</v>
      </c>
      <c r="G145" s="250"/>
      <c r="H145" s="253">
        <v>1</v>
      </c>
      <c r="I145" s="254"/>
      <c r="J145" s="250"/>
      <c r="K145" s="250"/>
      <c r="L145" s="255"/>
      <c r="M145" s="256"/>
      <c r="N145" s="257"/>
      <c r="O145" s="257"/>
      <c r="P145" s="257"/>
      <c r="Q145" s="257"/>
      <c r="R145" s="257"/>
      <c r="S145" s="257"/>
      <c r="T145" s="258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9" t="s">
        <v>145</v>
      </c>
      <c r="AU145" s="259" t="s">
        <v>84</v>
      </c>
      <c r="AV145" s="14" t="s">
        <v>84</v>
      </c>
      <c r="AW145" s="14" t="s">
        <v>31</v>
      </c>
      <c r="AX145" s="14" t="s">
        <v>82</v>
      </c>
      <c r="AY145" s="259" t="s">
        <v>132</v>
      </c>
    </row>
    <row r="146" s="2" customFormat="1" ht="24.15" customHeight="1">
      <c r="A146" s="39"/>
      <c r="B146" s="40"/>
      <c r="C146" s="219" t="s">
        <v>258</v>
      </c>
      <c r="D146" s="219" t="s">
        <v>135</v>
      </c>
      <c r="E146" s="220" t="s">
        <v>1215</v>
      </c>
      <c r="F146" s="221" t="s">
        <v>1216</v>
      </c>
      <c r="G146" s="222" t="s">
        <v>874</v>
      </c>
      <c r="H146" s="223">
        <v>10</v>
      </c>
      <c r="I146" s="224"/>
      <c r="J146" s="225">
        <f>ROUND(I146*H146,2)</f>
        <v>0</v>
      </c>
      <c r="K146" s="221" t="s">
        <v>139</v>
      </c>
      <c r="L146" s="45"/>
      <c r="M146" s="226" t="s">
        <v>1</v>
      </c>
      <c r="N146" s="227" t="s">
        <v>39</v>
      </c>
      <c r="O146" s="92"/>
      <c r="P146" s="228">
        <f>O146*H146</f>
        <v>0</v>
      </c>
      <c r="Q146" s="228">
        <v>0</v>
      </c>
      <c r="R146" s="228">
        <f>Q146*H146</f>
        <v>0</v>
      </c>
      <c r="S146" s="228">
        <v>0</v>
      </c>
      <c r="T146" s="22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30" t="s">
        <v>227</v>
      </c>
      <c r="AT146" s="230" t="s">
        <v>135</v>
      </c>
      <c r="AU146" s="230" t="s">
        <v>84</v>
      </c>
      <c r="AY146" s="18" t="s">
        <v>132</v>
      </c>
      <c r="BE146" s="231">
        <f>IF(N146="základní",J146,0)</f>
        <v>0</v>
      </c>
      <c r="BF146" s="231">
        <f>IF(N146="snížená",J146,0)</f>
        <v>0</v>
      </c>
      <c r="BG146" s="231">
        <f>IF(N146="zákl. přenesená",J146,0)</f>
        <v>0</v>
      </c>
      <c r="BH146" s="231">
        <f>IF(N146="sníž. přenesená",J146,0)</f>
        <v>0</v>
      </c>
      <c r="BI146" s="231">
        <f>IF(N146="nulová",J146,0)</f>
        <v>0</v>
      </c>
      <c r="BJ146" s="18" t="s">
        <v>82</v>
      </c>
      <c r="BK146" s="231">
        <f>ROUND(I146*H146,2)</f>
        <v>0</v>
      </c>
      <c r="BL146" s="18" t="s">
        <v>227</v>
      </c>
      <c r="BM146" s="230" t="s">
        <v>1217</v>
      </c>
    </row>
    <row r="147" s="2" customFormat="1">
      <c r="A147" s="39"/>
      <c r="B147" s="40"/>
      <c r="C147" s="41"/>
      <c r="D147" s="232" t="s">
        <v>142</v>
      </c>
      <c r="E147" s="41"/>
      <c r="F147" s="233" t="s">
        <v>1218</v>
      </c>
      <c r="G147" s="41"/>
      <c r="H147" s="41"/>
      <c r="I147" s="234"/>
      <c r="J147" s="41"/>
      <c r="K147" s="41"/>
      <c r="L147" s="45"/>
      <c r="M147" s="235"/>
      <c r="N147" s="236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142</v>
      </c>
      <c r="AU147" s="18" t="s">
        <v>84</v>
      </c>
    </row>
    <row r="148" s="2" customFormat="1">
      <c r="A148" s="39"/>
      <c r="B148" s="40"/>
      <c r="C148" s="41"/>
      <c r="D148" s="237" t="s">
        <v>143</v>
      </c>
      <c r="E148" s="41"/>
      <c r="F148" s="238" t="s">
        <v>1219</v>
      </c>
      <c r="G148" s="41"/>
      <c r="H148" s="41"/>
      <c r="I148" s="234"/>
      <c r="J148" s="41"/>
      <c r="K148" s="41"/>
      <c r="L148" s="45"/>
      <c r="M148" s="235"/>
      <c r="N148" s="236"/>
      <c r="O148" s="92"/>
      <c r="P148" s="92"/>
      <c r="Q148" s="92"/>
      <c r="R148" s="92"/>
      <c r="S148" s="92"/>
      <c r="T148" s="93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143</v>
      </c>
      <c r="AU148" s="18" t="s">
        <v>84</v>
      </c>
    </row>
    <row r="149" s="14" customFormat="1">
      <c r="A149" s="14"/>
      <c r="B149" s="249"/>
      <c r="C149" s="250"/>
      <c r="D149" s="232" t="s">
        <v>145</v>
      </c>
      <c r="E149" s="251" t="s">
        <v>1</v>
      </c>
      <c r="F149" s="252" t="s">
        <v>1220</v>
      </c>
      <c r="G149" s="250"/>
      <c r="H149" s="253">
        <v>10</v>
      </c>
      <c r="I149" s="254"/>
      <c r="J149" s="250"/>
      <c r="K149" s="250"/>
      <c r="L149" s="255"/>
      <c r="M149" s="256"/>
      <c r="N149" s="257"/>
      <c r="O149" s="257"/>
      <c r="P149" s="257"/>
      <c r="Q149" s="257"/>
      <c r="R149" s="257"/>
      <c r="S149" s="257"/>
      <c r="T149" s="258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9" t="s">
        <v>145</v>
      </c>
      <c r="AU149" s="259" t="s">
        <v>84</v>
      </c>
      <c r="AV149" s="14" t="s">
        <v>84</v>
      </c>
      <c r="AW149" s="14" t="s">
        <v>31</v>
      </c>
      <c r="AX149" s="14" t="s">
        <v>82</v>
      </c>
      <c r="AY149" s="259" t="s">
        <v>132</v>
      </c>
    </row>
    <row r="150" s="2" customFormat="1" ht="33" customHeight="1">
      <c r="A150" s="39"/>
      <c r="B150" s="40"/>
      <c r="C150" s="219" t="s">
        <v>264</v>
      </c>
      <c r="D150" s="219" t="s">
        <v>135</v>
      </c>
      <c r="E150" s="220" t="s">
        <v>1221</v>
      </c>
      <c r="F150" s="221" t="s">
        <v>1222</v>
      </c>
      <c r="G150" s="222" t="s">
        <v>874</v>
      </c>
      <c r="H150" s="223">
        <v>3</v>
      </c>
      <c r="I150" s="224"/>
      <c r="J150" s="225">
        <f>ROUND(I150*H150,2)</f>
        <v>0</v>
      </c>
      <c r="K150" s="221" t="s">
        <v>139</v>
      </c>
      <c r="L150" s="45"/>
      <c r="M150" s="226" t="s">
        <v>1</v>
      </c>
      <c r="N150" s="227" t="s">
        <v>39</v>
      </c>
      <c r="O150" s="92"/>
      <c r="P150" s="228">
        <f>O150*H150</f>
        <v>0</v>
      </c>
      <c r="Q150" s="228">
        <v>0</v>
      </c>
      <c r="R150" s="228">
        <f>Q150*H150</f>
        <v>0</v>
      </c>
      <c r="S150" s="228">
        <v>0</v>
      </c>
      <c r="T150" s="22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30" t="s">
        <v>227</v>
      </c>
      <c r="AT150" s="230" t="s">
        <v>135</v>
      </c>
      <c r="AU150" s="230" t="s">
        <v>84</v>
      </c>
      <c r="AY150" s="18" t="s">
        <v>132</v>
      </c>
      <c r="BE150" s="231">
        <f>IF(N150="základní",J150,0)</f>
        <v>0</v>
      </c>
      <c r="BF150" s="231">
        <f>IF(N150="snížená",J150,0)</f>
        <v>0</v>
      </c>
      <c r="BG150" s="231">
        <f>IF(N150="zákl. přenesená",J150,0)</f>
        <v>0</v>
      </c>
      <c r="BH150" s="231">
        <f>IF(N150="sníž. přenesená",J150,0)</f>
        <v>0</v>
      </c>
      <c r="BI150" s="231">
        <f>IF(N150="nulová",J150,0)</f>
        <v>0</v>
      </c>
      <c r="BJ150" s="18" t="s">
        <v>82</v>
      </c>
      <c r="BK150" s="231">
        <f>ROUND(I150*H150,2)</f>
        <v>0</v>
      </c>
      <c r="BL150" s="18" t="s">
        <v>227</v>
      </c>
      <c r="BM150" s="230" t="s">
        <v>1223</v>
      </c>
    </row>
    <row r="151" s="2" customFormat="1">
      <c r="A151" s="39"/>
      <c r="B151" s="40"/>
      <c r="C151" s="41"/>
      <c r="D151" s="232" t="s">
        <v>142</v>
      </c>
      <c r="E151" s="41"/>
      <c r="F151" s="233" t="s">
        <v>1224</v>
      </c>
      <c r="G151" s="41"/>
      <c r="H151" s="41"/>
      <c r="I151" s="234"/>
      <c r="J151" s="41"/>
      <c r="K151" s="41"/>
      <c r="L151" s="45"/>
      <c r="M151" s="235"/>
      <c r="N151" s="236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142</v>
      </c>
      <c r="AU151" s="18" t="s">
        <v>84</v>
      </c>
    </row>
    <row r="152" s="2" customFormat="1">
      <c r="A152" s="39"/>
      <c r="B152" s="40"/>
      <c r="C152" s="41"/>
      <c r="D152" s="237" t="s">
        <v>143</v>
      </c>
      <c r="E152" s="41"/>
      <c r="F152" s="238" t="s">
        <v>1225</v>
      </c>
      <c r="G152" s="41"/>
      <c r="H152" s="41"/>
      <c r="I152" s="234"/>
      <c r="J152" s="41"/>
      <c r="K152" s="41"/>
      <c r="L152" s="45"/>
      <c r="M152" s="235"/>
      <c r="N152" s="236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143</v>
      </c>
      <c r="AU152" s="18" t="s">
        <v>84</v>
      </c>
    </row>
    <row r="153" s="14" customFormat="1">
      <c r="A153" s="14"/>
      <c r="B153" s="249"/>
      <c r="C153" s="250"/>
      <c r="D153" s="232" t="s">
        <v>145</v>
      </c>
      <c r="E153" s="251" t="s">
        <v>1</v>
      </c>
      <c r="F153" s="252" t="s">
        <v>1226</v>
      </c>
      <c r="G153" s="250"/>
      <c r="H153" s="253">
        <v>3</v>
      </c>
      <c r="I153" s="254"/>
      <c r="J153" s="250"/>
      <c r="K153" s="250"/>
      <c r="L153" s="255"/>
      <c r="M153" s="256"/>
      <c r="N153" s="257"/>
      <c r="O153" s="257"/>
      <c r="P153" s="257"/>
      <c r="Q153" s="257"/>
      <c r="R153" s="257"/>
      <c r="S153" s="257"/>
      <c r="T153" s="258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9" t="s">
        <v>145</v>
      </c>
      <c r="AU153" s="259" t="s">
        <v>84</v>
      </c>
      <c r="AV153" s="14" t="s">
        <v>84</v>
      </c>
      <c r="AW153" s="14" t="s">
        <v>31</v>
      </c>
      <c r="AX153" s="14" t="s">
        <v>82</v>
      </c>
      <c r="AY153" s="259" t="s">
        <v>132</v>
      </c>
    </row>
    <row r="154" s="2" customFormat="1" ht="24.15" customHeight="1">
      <c r="A154" s="39"/>
      <c r="B154" s="40"/>
      <c r="C154" s="219" t="s">
        <v>270</v>
      </c>
      <c r="D154" s="219" t="s">
        <v>135</v>
      </c>
      <c r="E154" s="220" t="s">
        <v>1227</v>
      </c>
      <c r="F154" s="221" t="s">
        <v>1228</v>
      </c>
      <c r="G154" s="222" t="s">
        <v>160</v>
      </c>
      <c r="H154" s="223">
        <v>35</v>
      </c>
      <c r="I154" s="224"/>
      <c r="J154" s="225">
        <f>ROUND(I154*H154,2)</f>
        <v>0</v>
      </c>
      <c r="K154" s="221" t="s">
        <v>139</v>
      </c>
      <c r="L154" s="45"/>
      <c r="M154" s="226" t="s">
        <v>1</v>
      </c>
      <c r="N154" s="227" t="s">
        <v>39</v>
      </c>
      <c r="O154" s="92"/>
      <c r="P154" s="228">
        <f>O154*H154</f>
        <v>0</v>
      </c>
      <c r="Q154" s="228">
        <v>0</v>
      </c>
      <c r="R154" s="228">
        <f>Q154*H154</f>
        <v>0</v>
      </c>
      <c r="S154" s="228">
        <v>0</v>
      </c>
      <c r="T154" s="22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0" t="s">
        <v>227</v>
      </c>
      <c r="AT154" s="230" t="s">
        <v>135</v>
      </c>
      <c r="AU154" s="230" t="s">
        <v>84</v>
      </c>
      <c r="AY154" s="18" t="s">
        <v>132</v>
      </c>
      <c r="BE154" s="231">
        <f>IF(N154="základní",J154,0)</f>
        <v>0</v>
      </c>
      <c r="BF154" s="231">
        <f>IF(N154="snížená",J154,0)</f>
        <v>0</v>
      </c>
      <c r="BG154" s="231">
        <f>IF(N154="zákl. přenesená",J154,0)</f>
        <v>0</v>
      </c>
      <c r="BH154" s="231">
        <f>IF(N154="sníž. přenesená",J154,0)</f>
        <v>0</v>
      </c>
      <c r="BI154" s="231">
        <f>IF(N154="nulová",J154,0)</f>
        <v>0</v>
      </c>
      <c r="BJ154" s="18" t="s">
        <v>82</v>
      </c>
      <c r="BK154" s="231">
        <f>ROUND(I154*H154,2)</f>
        <v>0</v>
      </c>
      <c r="BL154" s="18" t="s">
        <v>227</v>
      </c>
      <c r="BM154" s="230" t="s">
        <v>1229</v>
      </c>
    </row>
    <row r="155" s="2" customFormat="1">
      <c r="A155" s="39"/>
      <c r="B155" s="40"/>
      <c r="C155" s="41"/>
      <c r="D155" s="232" t="s">
        <v>142</v>
      </c>
      <c r="E155" s="41"/>
      <c r="F155" s="233" t="s">
        <v>1230</v>
      </c>
      <c r="G155" s="41"/>
      <c r="H155" s="41"/>
      <c r="I155" s="234"/>
      <c r="J155" s="41"/>
      <c r="K155" s="41"/>
      <c r="L155" s="45"/>
      <c r="M155" s="235"/>
      <c r="N155" s="236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142</v>
      </c>
      <c r="AU155" s="18" t="s">
        <v>84</v>
      </c>
    </row>
    <row r="156" s="2" customFormat="1">
      <c r="A156" s="39"/>
      <c r="B156" s="40"/>
      <c r="C156" s="41"/>
      <c r="D156" s="237" t="s">
        <v>143</v>
      </c>
      <c r="E156" s="41"/>
      <c r="F156" s="238" t="s">
        <v>1231</v>
      </c>
      <c r="G156" s="41"/>
      <c r="H156" s="41"/>
      <c r="I156" s="234"/>
      <c r="J156" s="41"/>
      <c r="K156" s="41"/>
      <c r="L156" s="45"/>
      <c r="M156" s="235"/>
      <c r="N156" s="236"/>
      <c r="O156" s="92"/>
      <c r="P156" s="92"/>
      <c r="Q156" s="92"/>
      <c r="R156" s="92"/>
      <c r="S156" s="92"/>
      <c r="T156" s="93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143</v>
      </c>
      <c r="AU156" s="18" t="s">
        <v>84</v>
      </c>
    </row>
    <row r="157" s="14" customFormat="1">
      <c r="A157" s="14"/>
      <c r="B157" s="249"/>
      <c r="C157" s="250"/>
      <c r="D157" s="232" t="s">
        <v>145</v>
      </c>
      <c r="E157" s="251" t="s">
        <v>1</v>
      </c>
      <c r="F157" s="252" t="s">
        <v>454</v>
      </c>
      <c r="G157" s="250"/>
      <c r="H157" s="253">
        <v>35</v>
      </c>
      <c r="I157" s="254"/>
      <c r="J157" s="250"/>
      <c r="K157" s="250"/>
      <c r="L157" s="255"/>
      <c r="M157" s="256"/>
      <c r="N157" s="257"/>
      <c r="O157" s="257"/>
      <c r="P157" s="257"/>
      <c r="Q157" s="257"/>
      <c r="R157" s="257"/>
      <c r="S157" s="257"/>
      <c r="T157" s="258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9" t="s">
        <v>145</v>
      </c>
      <c r="AU157" s="259" t="s">
        <v>84</v>
      </c>
      <c r="AV157" s="14" t="s">
        <v>84</v>
      </c>
      <c r="AW157" s="14" t="s">
        <v>31</v>
      </c>
      <c r="AX157" s="14" t="s">
        <v>82</v>
      </c>
      <c r="AY157" s="259" t="s">
        <v>132</v>
      </c>
    </row>
    <row r="158" s="2" customFormat="1" ht="16.5" customHeight="1">
      <c r="A158" s="39"/>
      <c r="B158" s="40"/>
      <c r="C158" s="219" t="s">
        <v>277</v>
      </c>
      <c r="D158" s="219" t="s">
        <v>135</v>
      </c>
      <c r="E158" s="220" t="s">
        <v>1110</v>
      </c>
      <c r="F158" s="221" t="s">
        <v>1232</v>
      </c>
      <c r="G158" s="222" t="s">
        <v>138</v>
      </c>
      <c r="H158" s="223">
        <v>1</v>
      </c>
      <c r="I158" s="224"/>
      <c r="J158" s="225">
        <f>ROUND(I158*H158,2)</f>
        <v>0</v>
      </c>
      <c r="K158" s="221" t="s">
        <v>1</v>
      </c>
      <c r="L158" s="45"/>
      <c r="M158" s="226" t="s">
        <v>1</v>
      </c>
      <c r="N158" s="227" t="s">
        <v>39</v>
      </c>
      <c r="O158" s="92"/>
      <c r="P158" s="228">
        <f>O158*H158</f>
        <v>0</v>
      </c>
      <c r="Q158" s="228">
        <v>0</v>
      </c>
      <c r="R158" s="228">
        <f>Q158*H158</f>
        <v>0</v>
      </c>
      <c r="S158" s="228">
        <v>0</v>
      </c>
      <c r="T158" s="22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30" t="s">
        <v>227</v>
      </c>
      <c r="AT158" s="230" t="s">
        <v>135</v>
      </c>
      <c r="AU158" s="230" t="s">
        <v>84</v>
      </c>
      <c r="AY158" s="18" t="s">
        <v>132</v>
      </c>
      <c r="BE158" s="231">
        <f>IF(N158="základní",J158,0)</f>
        <v>0</v>
      </c>
      <c r="BF158" s="231">
        <f>IF(N158="snížená",J158,0)</f>
        <v>0</v>
      </c>
      <c r="BG158" s="231">
        <f>IF(N158="zákl. přenesená",J158,0)</f>
        <v>0</v>
      </c>
      <c r="BH158" s="231">
        <f>IF(N158="sníž. přenesená",J158,0)</f>
        <v>0</v>
      </c>
      <c r="BI158" s="231">
        <f>IF(N158="nulová",J158,0)</f>
        <v>0</v>
      </c>
      <c r="BJ158" s="18" t="s">
        <v>82</v>
      </c>
      <c r="BK158" s="231">
        <f>ROUND(I158*H158,2)</f>
        <v>0</v>
      </c>
      <c r="BL158" s="18" t="s">
        <v>227</v>
      </c>
      <c r="BM158" s="230" t="s">
        <v>1233</v>
      </c>
    </row>
    <row r="159" s="2" customFormat="1">
      <c r="A159" s="39"/>
      <c r="B159" s="40"/>
      <c r="C159" s="41"/>
      <c r="D159" s="232" t="s">
        <v>142</v>
      </c>
      <c r="E159" s="41"/>
      <c r="F159" s="233" t="s">
        <v>1232</v>
      </c>
      <c r="G159" s="41"/>
      <c r="H159" s="41"/>
      <c r="I159" s="234"/>
      <c r="J159" s="41"/>
      <c r="K159" s="41"/>
      <c r="L159" s="45"/>
      <c r="M159" s="235"/>
      <c r="N159" s="236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142</v>
      </c>
      <c r="AU159" s="18" t="s">
        <v>84</v>
      </c>
    </row>
    <row r="160" s="2" customFormat="1" ht="33" customHeight="1">
      <c r="A160" s="39"/>
      <c r="B160" s="40"/>
      <c r="C160" s="219" t="s">
        <v>285</v>
      </c>
      <c r="D160" s="219" t="s">
        <v>135</v>
      </c>
      <c r="E160" s="220" t="s">
        <v>1234</v>
      </c>
      <c r="F160" s="221" t="s">
        <v>1235</v>
      </c>
      <c r="G160" s="222" t="s">
        <v>874</v>
      </c>
      <c r="H160" s="223">
        <v>215</v>
      </c>
      <c r="I160" s="224"/>
      <c r="J160" s="225">
        <f>ROUND(I160*H160,2)</f>
        <v>0</v>
      </c>
      <c r="K160" s="221" t="s">
        <v>139</v>
      </c>
      <c r="L160" s="45"/>
      <c r="M160" s="226" t="s">
        <v>1</v>
      </c>
      <c r="N160" s="227" t="s">
        <v>39</v>
      </c>
      <c r="O160" s="92"/>
      <c r="P160" s="228">
        <f>O160*H160</f>
        <v>0</v>
      </c>
      <c r="Q160" s="228">
        <v>0</v>
      </c>
      <c r="R160" s="228">
        <f>Q160*H160</f>
        <v>0</v>
      </c>
      <c r="S160" s="228">
        <v>0</v>
      </c>
      <c r="T160" s="22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0" t="s">
        <v>227</v>
      </c>
      <c r="AT160" s="230" t="s">
        <v>135</v>
      </c>
      <c r="AU160" s="230" t="s">
        <v>84</v>
      </c>
      <c r="AY160" s="18" t="s">
        <v>132</v>
      </c>
      <c r="BE160" s="231">
        <f>IF(N160="základní",J160,0)</f>
        <v>0</v>
      </c>
      <c r="BF160" s="231">
        <f>IF(N160="snížená",J160,0)</f>
        <v>0</v>
      </c>
      <c r="BG160" s="231">
        <f>IF(N160="zákl. přenesená",J160,0)</f>
        <v>0</v>
      </c>
      <c r="BH160" s="231">
        <f>IF(N160="sníž. přenesená",J160,0)</f>
        <v>0</v>
      </c>
      <c r="BI160" s="231">
        <f>IF(N160="nulová",J160,0)</f>
        <v>0</v>
      </c>
      <c r="BJ160" s="18" t="s">
        <v>82</v>
      </c>
      <c r="BK160" s="231">
        <f>ROUND(I160*H160,2)</f>
        <v>0</v>
      </c>
      <c r="BL160" s="18" t="s">
        <v>227</v>
      </c>
      <c r="BM160" s="230" t="s">
        <v>1236</v>
      </c>
    </row>
    <row r="161" s="2" customFormat="1">
      <c r="A161" s="39"/>
      <c r="B161" s="40"/>
      <c r="C161" s="41"/>
      <c r="D161" s="232" t="s">
        <v>142</v>
      </c>
      <c r="E161" s="41"/>
      <c r="F161" s="233" t="s">
        <v>1237</v>
      </c>
      <c r="G161" s="41"/>
      <c r="H161" s="41"/>
      <c r="I161" s="234"/>
      <c r="J161" s="41"/>
      <c r="K161" s="41"/>
      <c r="L161" s="45"/>
      <c r="M161" s="235"/>
      <c r="N161" s="236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142</v>
      </c>
      <c r="AU161" s="18" t="s">
        <v>84</v>
      </c>
    </row>
    <row r="162" s="2" customFormat="1">
      <c r="A162" s="39"/>
      <c r="B162" s="40"/>
      <c r="C162" s="41"/>
      <c r="D162" s="237" t="s">
        <v>143</v>
      </c>
      <c r="E162" s="41"/>
      <c r="F162" s="238" t="s">
        <v>1238</v>
      </c>
      <c r="G162" s="41"/>
      <c r="H162" s="41"/>
      <c r="I162" s="234"/>
      <c r="J162" s="41"/>
      <c r="K162" s="41"/>
      <c r="L162" s="45"/>
      <c r="M162" s="235"/>
      <c r="N162" s="236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143</v>
      </c>
      <c r="AU162" s="18" t="s">
        <v>84</v>
      </c>
    </row>
    <row r="163" s="14" customFormat="1">
      <c r="A163" s="14"/>
      <c r="B163" s="249"/>
      <c r="C163" s="250"/>
      <c r="D163" s="232" t="s">
        <v>145</v>
      </c>
      <c r="E163" s="251" t="s">
        <v>1</v>
      </c>
      <c r="F163" s="252" t="s">
        <v>1239</v>
      </c>
      <c r="G163" s="250"/>
      <c r="H163" s="253">
        <v>215</v>
      </c>
      <c r="I163" s="254"/>
      <c r="J163" s="250"/>
      <c r="K163" s="250"/>
      <c r="L163" s="255"/>
      <c r="M163" s="256"/>
      <c r="N163" s="257"/>
      <c r="O163" s="257"/>
      <c r="P163" s="257"/>
      <c r="Q163" s="257"/>
      <c r="R163" s="257"/>
      <c r="S163" s="257"/>
      <c r="T163" s="258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9" t="s">
        <v>145</v>
      </c>
      <c r="AU163" s="259" t="s">
        <v>84</v>
      </c>
      <c r="AV163" s="14" t="s">
        <v>84</v>
      </c>
      <c r="AW163" s="14" t="s">
        <v>31</v>
      </c>
      <c r="AX163" s="14" t="s">
        <v>82</v>
      </c>
      <c r="AY163" s="259" t="s">
        <v>132</v>
      </c>
    </row>
    <row r="164" s="2" customFormat="1" ht="24.15" customHeight="1">
      <c r="A164" s="39"/>
      <c r="B164" s="40"/>
      <c r="C164" s="219" t="s">
        <v>292</v>
      </c>
      <c r="D164" s="219" t="s">
        <v>135</v>
      </c>
      <c r="E164" s="220" t="s">
        <v>872</v>
      </c>
      <c r="F164" s="221" t="s">
        <v>1240</v>
      </c>
      <c r="G164" s="222" t="s">
        <v>138</v>
      </c>
      <c r="H164" s="223">
        <v>1</v>
      </c>
      <c r="I164" s="224"/>
      <c r="J164" s="225">
        <f>ROUND(I164*H164,2)</f>
        <v>0</v>
      </c>
      <c r="K164" s="221" t="s">
        <v>1</v>
      </c>
      <c r="L164" s="45"/>
      <c r="M164" s="226" t="s">
        <v>1</v>
      </c>
      <c r="N164" s="227" t="s">
        <v>39</v>
      </c>
      <c r="O164" s="92"/>
      <c r="P164" s="228">
        <f>O164*H164</f>
        <v>0</v>
      </c>
      <c r="Q164" s="228">
        <v>0</v>
      </c>
      <c r="R164" s="228">
        <f>Q164*H164</f>
        <v>0</v>
      </c>
      <c r="S164" s="228">
        <v>0</v>
      </c>
      <c r="T164" s="22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30" t="s">
        <v>227</v>
      </c>
      <c r="AT164" s="230" t="s">
        <v>135</v>
      </c>
      <c r="AU164" s="230" t="s">
        <v>84</v>
      </c>
      <c r="AY164" s="18" t="s">
        <v>132</v>
      </c>
      <c r="BE164" s="231">
        <f>IF(N164="základní",J164,0)</f>
        <v>0</v>
      </c>
      <c r="BF164" s="231">
        <f>IF(N164="snížená",J164,0)</f>
        <v>0</v>
      </c>
      <c r="BG164" s="231">
        <f>IF(N164="zákl. přenesená",J164,0)</f>
        <v>0</v>
      </c>
      <c r="BH164" s="231">
        <f>IF(N164="sníž. přenesená",J164,0)</f>
        <v>0</v>
      </c>
      <c r="BI164" s="231">
        <f>IF(N164="nulová",J164,0)</f>
        <v>0</v>
      </c>
      <c r="BJ164" s="18" t="s">
        <v>82</v>
      </c>
      <c r="BK164" s="231">
        <f>ROUND(I164*H164,2)</f>
        <v>0</v>
      </c>
      <c r="BL164" s="18" t="s">
        <v>227</v>
      </c>
      <c r="BM164" s="230" t="s">
        <v>1241</v>
      </c>
    </row>
    <row r="165" s="2" customFormat="1">
      <c r="A165" s="39"/>
      <c r="B165" s="40"/>
      <c r="C165" s="41"/>
      <c r="D165" s="232" t="s">
        <v>142</v>
      </c>
      <c r="E165" s="41"/>
      <c r="F165" s="233" t="s">
        <v>1240</v>
      </c>
      <c r="G165" s="41"/>
      <c r="H165" s="41"/>
      <c r="I165" s="234"/>
      <c r="J165" s="41"/>
      <c r="K165" s="41"/>
      <c r="L165" s="45"/>
      <c r="M165" s="235"/>
      <c r="N165" s="236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142</v>
      </c>
      <c r="AU165" s="18" t="s">
        <v>84</v>
      </c>
    </row>
    <row r="166" s="2" customFormat="1" ht="16.5" customHeight="1">
      <c r="A166" s="39"/>
      <c r="B166" s="40"/>
      <c r="C166" s="219" t="s">
        <v>8</v>
      </c>
      <c r="D166" s="219" t="s">
        <v>135</v>
      </c>
      <c r="E166" s="220" t="s">
        <v>1242</v>
      </c>
      <c r="F166" s="221" t="s">
        <v>1243</v>
      </c>
      <c r="G166" s="222" t="s">
        <v>874</v>
      </c>
      <c r="H166" s="223">
        <v>10</v>
      </c>
      <c r="I166" s="224"/>
      <c r="J166" s="225">
        <f>ROUND(I166*H166,2)</f>
        <v>0</v>
      </c>
      <c r="K166" s="221" t="s">
        <v>139</v>
      </c>
      <c r="L166" s="45"/>
      <c r="M166" s="226" t="s">
        <v>1</v>
      </c>
      <c r="N166" s="227" t="s">
        <v>39</v>
      </c>
      <c r="O166" s="92"/>
      <c r="P166" s="228">
        <f>O166*H166</f>
        <v>0</v>
      </c>
      <c r="Q166" s="228">
        <v>9.0000000000000006E-05</v>
      </c>
      <c r="R166" s="228">
        <f>Q166*H166</f>
        <v>0.00090000000000000008</v>
      </c>
      <c r="S166" s="228">
        <v>0</v>
      </c>
      <c r="T166" s="22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30" t="s">
        <v>227</v>
      </c>
      <c r="AT166" s="230" t="s">
        <v>135</v>
      </c>
      <c r="AU166" s="230" t="s">
        <v>84</v>
      </c>
      <c r="AY166" s="18" t="s">
        <v>132</v>
      </c>
      <c r="BE166" s="231">
        <f>IF(N166="základní",J166,0)</f>
        <v>0</v>
      </c>
      <c r="BF166" s="231">
        <f>IF(N166="snížená",J166,0)</f>
        <v>0</v>
      </c>
      <c r="BG166" s="231">
        <f>IF(N166="zákl. přenesená",J166,0)</f>
        <v>0</v>
      </c>
      <c r="BH166" s="231">
        <f>IF(N166="sníž. přenesená",J166,0)</f>
        <v>0</v>
      </c>
      <c r="BI166" s="231">
        <f>IF(N166="nulová",J166,0)</f>
        <v>0</v>
      </c>
      <c r="BJ166" s="18" t="s">
        <v>82</v>
      </c>
      <c r="BK166" s="231">
        <f>ROUND(I166*H166,2)</f>
        <v>0</v>
      </c>
      <c r="BL166" s="18" t="s">
        <v>227</v>
      </c>
      <c r="BM166" s="230" t="s">
        <v>1244</v>
      </c>
    </row>
    <row r="167" s="2" customFormat="1">
      <c r="A167" s="39"/>
      <c r="B167" s="40"/>
      <c r="C167" s="41"/>
      <c r="D167" s="232" t="s">
        <v>142</v>
      </c>
      <c r="E167" s="41"/>
      <c r="F167" s="233" t="s">
        <v>1245</v>
      </c>
      <c r="G167" s="41"/>
      <c r="H167" s="41"/>
      <c r="I167" s="234"/>
      <c r="J167" s="41"/>
      <c r="K167" s="41"/>
      <c r="L167" s="45"/>
      <c r="M167" s="235"/>
      <c r="N167" s="236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142</v>
      </c>
      <c r="AU167" s="18" t="s">
        <v>84</v>
      </c>
    </row>
    <row r="168" s="2" customFormat="1">
      <c r="A168" s="39"/>
      <c r="B168" s="40"/>
      <c r="C168" s="41"/>
      <c r="D168" s="237" t="s">
        <v>143</v>
      </c>
      <c r="E168" s="41"/>
      <c r="F168" s="238" t="s">
        <v>1246</v>
      </c>
      <c r="G168" s="41"/>
      <c r="H168" s="41"/>
      <c r="I168" s="234"/>
      <c r="J168" s="41"/>
      <c r="K168" s="41"/>
      <c r="L168" s="45"/>
      <c r="M168" s="235"/>
      <c r="N168" s="236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143</v>
      </c>
      <c r="AU168" s="18" t="s">
        <v>84</v>
      </c>
    </row>
    <row r="169" s="14" customFormat="1">
      <c r="A169" s="14"/>
      <c r="B169" s="249"/>
      <c r="C169" s="250"/>
      <c r="D169" s="232" t="s">
        <v>145</v>
      </c>
      <c r="E169" s="251" t="s">
        <v>1</v>
      </c>
      <c r="F169" s="252" t="s">
        <v>1220</v>
      </c>
      <c r="G169" s="250"/>
      <c r="H169" s="253">
        <v>10</v>
      </c>
      <c r="I169" s="254"/>
      <c r="J169" s="250"/>
      <c r="K169" s="250"/>
      <c r="L169" s="255"/>
      <c r="M169" s="256"/>
      <c r="N169" s="257"/>
      <c r="O169" s="257"/>
      <c r="P169" s="257"/>
      <c r="Q169" s="257"/>
      <c r="R169" s="257"/>
      <c r="S169" s="257"/>
      <c r="T169" s="258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9" t="s">
        <v>145</v>
      </c>
      <c r="AU169" s="259" t="s">
        <v>84</v>
      </c>
      <c r="AV169" s="14" t="s">
        <v>84</v>
      </c>
      <c r="AW169" s="14" t="s">
        <v>31</v>
      </c>
      <c r="AX169" s="14" t="s">
        <v>82</v>
      </c>
      <c r="AY169" s="259" t="s">
        <v>132</v>
      </c>
    </row>
    <row r="170" s="2" customFormat="1" ht="16.5" customHeight="1">
      <c r="A170" s="39"/>
      <c r="B170" s="40"/>
      <c r="C170" s="219" t="s">
        <v>307</v>
      </c>
      <c r="D170" s="219" t="s">
        <v>135</v>
      </c>
      <c r="E170" s="220" t="s">
        <v>1247</v>
      </c>
      <c r="F170" s="221" t="s">
        <v>1248</v>
      </c>
      <c r="G170" s="222" t="s">
        <v>874</v>
      </c>
      <c r="H170" s="223">
        <v>3</v>
      </c>
      <c r="I170" s="224"/>
      <c r="J170" s="225">
        <f>ROUND(I170*H170,2)</f>
        <v>0</v>
      </c>
      <c r="K170" s="221" t="s">
        <v>139</v>
      </c>
      <c r="L170" s="45"/>
      <c r="M170" s="226" t="s">
        <v>1</v>
      </c>
      <c r="N170" s="227" t="s">
        <v>39</v>
      </c>
      <c r="O170" s="92"/>
      <c r="P170" s="228">
        <f>O170*H170</f>
        <v>0</v>
      </c>
      <c r="Q170" s="228">
        <v>0.00018000000000000001</v>
      </c>
      <c r="R170" s="228">
        <f>Q170*H170</f>
        <v>0.00054000000000000001</v>
      </c>
      <c r="S170" s="228">
        <v>0</v>
      </c>
      <c r="T170" s="22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0" t="s">
        <v>227</v>
      </c>
      <c r="AT170" s="230" t="s">
        <v>135</v>
      </c>
      <c r="AU170" s="230" t="s">
        <v>84</v>
      </c>
      <c r="AY170" s="18" t="s">
        <v>132</v>
      </c>
      <c r="BE170" s="231">
        <f>IF(N170="základní",J170,0)</f>
        <v>0</v>
      </c>
      <c r="BF170" s="231">
        <f>IF(N170="snížená",J170,0)</f>
        <v>0</v>
      </c>
      <c r="BG170" s="231">
        <f>IF(N170="zákl. přenesená",J170,0)</f>
        <v>0</v>
      </c>
      <c r="BH170" s="231">
        <f>IF(N170="sníž. přenesená",J170,0)</f>
        <v>0</v>
      </c>
      <c r="BI170" s="231">
        <f>IF(N170="nulová",J170,0)</f>
        <v>0</v>
      </c>
      <c r="BJ170" s="18" t="s">
        <v>82</v>
      </c>
      <c r="BK170" s="231">
        <f>ROUND(I170*H170,2)</f>
        <v>0</v>
      </c>
      <c r="BL170" s="18" t="s">
        <v>227</v>
      </c>
      <c r="BM170" s="230" t="s">
        <v>1249</v>
      </c>
    </row>
    <row r="171" s="2" customFormat="1">
      <c r="A171" s="39"/>
      <c r="B171" s="40"/>
      <c r="C171" s="41"/>
      <c r="D171" s="232" t="s">
        <v>142</v>
      </c>
      <c r="E171" s="41"/>
      <c r="F171" s="233" t="s">
        <v>1250</v>
      </c>
      <c r="G171" s="41"/>
      <c r="H171" s="41"/>
      <c r="I171" s="234"/>
      <c r="J171" s="41"/>
      <c r="K171" s="41"/>
      <c r="L171" s="45"/>
      <c r="M171" s="235"/>
      <c r="N171" s="236"/>
      <c r="O171" s="92"/>
      <c r="P171" s="92"/>
      <c r="Q171" s="92"/>
      <c r="R171" s="92"/>
      <c r="S171" s="92"/>
      <c r="T171" s="93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142</v>
      </c>
      <c r="AU171" s="18" t="s">
        <v>84</v>
      </c>
    </row>
    <row r="172" s="2" customFormat="1">
      <c r="A172" s="39"/>
      <c r="B172" s="40"/>
      <c r="C172" s="41"/>
      <c r="D172" s="237" t="s">
        <v>143</v>
      </c>
      <c r="E172" s="41"/>
      <c r="F172" s="238" t="s">
        <v>1251</v>
      </c>
      <c r="G172" s="41"/>
      <c r="H172" s="41"/>
      <c r="I172" s="234"/>
      <c r="J172" s="41"/>
      <c r="K172" s="41"/>
      <c r="L172" s="45"/>
      <c r="M172" s="235"/>
      <c r="N172" s="236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143</v>
      </c>
      <c r="AU172" s="18" t="s">
        <v>84</v>
      </c>
    </row>
    <row r="173" s="14" customFormat="1">
      <c r="A173" s="14"/>
      <c r="B173" s="249"/>
      <c r="C173" s="250"/>
      <c r="D173" s="232" t="s">
        <v>145</v>
      </c>
      <c r="E173" s="251" t="s">
        <v>1</v>
      </c>
      <c r="F173" s="252" t="s">
        <v>1252</v>
      </c>
      <c r="G173" s="250"/>
      <c r="H173" s="253">
        <v>3</v>
      </c>
      <c r="I173" s="254"/>
      <c r="J173" s="250"/>
      <c r="K173" s="250"/>
      <c r="L173" s="255"/>
      <c r="M173" s="256"/>
      <c r="N173" s="257"/>
      <c r="O173" s="257"/>
      <c r="P173" s="257"/>
      <c r="Q173" s="257"/>
      <c r="R173" s="257"/>
      <c r="S173" s="257"/>
      <c r="T173" s="258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9" t="s">
        <v>145</v>
      </c>
      <c r="AU173" s="259" t="s">
        <v>84</v>
      </c>
      <c r="AV173" s="14" t="s">
        <v>84</v>
      </c>
      <c r="AW173" s="14" t="s">
        <v>31</v>
      </c>
      <c r="AX173" s="14" t="s">
        <v>82</v>
      </c>
      <c r="AY173" s="259" t="s">
        <v>132</v>
      </c>
    </row>
    <row r="174" s="2" customFormat="1" ht="21.75" customHeight="1">
      <c r="A174" s="39"/>
      <c r="B174" s="40"/>
      <c r="C174" s="219" t="s">
        <v>315</v>
      </c>
      <c r="D174" s="219" t="s">
        <v>135</v>
      </c>
      <c r="E174" s="220" t="s">
        <v>1253</v>
      </c>
      <c r="F174" s="221" t="s">
        <v>1254</v>
      </c>
      <c r="G174" s="222" t="s">
        <v>874</v>
      </c>
      <c r="H174" s="223">
        <v>10</v>
      </c>
      <c r="I174" s="224"/>
      <c r="J174" s="225">
        <f>ROUND(I174*H174,2)</f>
        <v>0</v>
      </c>
      <c r="K174" s="221" t="s">
        <v>139</v>
      </c>
      <c r="L174" s="45"/>
      <c r="M174" s="226" t="s">
        <v>1</v>
      </c>
      <c r="N174" s="227" t="s">
        <v>39</v>
      </c>
      <c r="O174" s="92"/>
      <c r="P174" s="228">
        <f>O174*H174</f>
        <v>0</v>
      </c>
      <c r="Q174" s="228">
        <v>0</v>
      </c>
      <c r="R174" s="228">
        <f>Q174*H174</f>
        <v>0</v>
      </c>
      <c r="S174" s="228">
        <v>0</v>
      </c>
      <c r="T174" s="229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30" t="s">
        <v>227</v>
      </c>
      <c r="AT174" s="230" t="s">
        <v>135</v>
      </c>
      <c r="AU174" s="230" t="s">
        <v>84</v>
      </c>
      <c r="AY174" s="18" t="s">
        <v>132</v>
      </c>
      <c r="BE174" s="231">
        <f>IF(N174="základní",J174,0)</f>
        <v>0</v>
      </c>
      <c r="BF174" s="231">
        <f>IF(N174="snížená",J174,0)</f>
        <v>0</v>
      </c>
      <c r="BG174" s="231">
        <f>IF(N174="zákl. přenesená",J174,0)</f>
        <v>0</v>
      </c>
      <c r="BH174" s="231">
        <f>IF(N174="sníž. přenesená",J174,0)</f>
        <v>0</v>
      </c>
      <c r="BI174" s="231">
        <f>IF(N174="nulová",J174,0)</f>
        <v>0</v>
      </c>
      <c r="BJ174" s="18" t="s">
        <v>82</v>
      </c>
      <c r="BK174" s="231">
        <f>ROUND(I174*H174,2)</f>
        <v>0</v>
      </c>
      <c r="BL174" s="18" t="s">
        <v>227</v>
      </c>
      <c r="BM174" s="230" t="s">
        <v>1255</v>
      </c>
    </row>
    <row r="175" s="2" customFormat="1">
      <c r="A175" s="39"/>
      <c r="B175" s="40"/>
      <c r="C175" s="41"/>
      <c r="D175" s="232" t="s">
        <v>142</v>
      </c>
      <c r="E175" s="41"/>
      <c r="F175" s="233" t="s">
        <v>1256</v>
      </c>
      <c r="G175" s="41"/>
      <c r="H175" s="41"/>
      <c r="I175" s="234"/>
      <c r="J175" s="41"/>
      <c r="K175" s="41"/>
      <c r="L175" s="45"/>
      <c r="M175" s="235"/>
      <c r="N175" s="236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142</v>
      </c>
      <c r="AU175" s="18" t="s">
        <v>84</v>
      </c>
    </row>
    <row r="176" s="2" customFormat="1">
      <c r="A176" s="39"/>
      <c r="B176" s="40"/>
      <c r="C176" s="41"/>
      <c r="D176" s="237" t="s">
        <v>143</v>
      </c>
      <c r="E176" s="41"/>
      <c r="F176" s="238" t="s">
        <v>1257</v>
      </c>
      <c r="G176" s="41"/>
      <c r="H176" s="41"/>
      <c r="I176" s="234"/>
      <c r="J176" s="41"/>
      <c r="K176" s="41"/>
      <c r="L176" s="45"/>
      <c r="M176" s="235"/>
      <c r="N176" s="236"/>
      <c r="O176" s="92"/>
      <c r="P176" s="92"/>
      <c r="Q176" s="92"/>
      <c r="R176" s="92"/>
      <c r="S176" s="92"/>
      <c r="T176" s="93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143</v>
      </c>
      <c r="AU176" s="18" t="s">
        <v>84</v>
      </c>
    </row>
    <row r="177" s="14" customFormat="1">
      <c r="A177" s="14"/>
      <c r="B177" s="249"/>
      <c r="C177" s="250"/>
      <c r="D177" s="232" t="s">
        <v>145</v>
      </c>
      <c r="E177" s="251" t="s">
        <v>1</v>
      </c>
      <c r="F177" s="252" t="s">
        <v>1220</v>
      </c>
      <c r="G177" s="250"/>
      <c r="H177" s="253">
        <v>10</v>
      </c>
      <c r="I177" s="254"/>
      <c r="J177" s="250"/>
      <c r="K177" s="250"/>
      <c r="L177" s="255"/>
      <c r="M177" s="256"/>
      <c r="N177" s="257"/>
      <c r="O177" s="257"/>
      <c r="P177" s="257"/>
      <c r="Q177" s="257"/>
      <c r="R177" s="257"/>
      <c r="S177" s="257"/>
      <c r="T177" s="258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9" t="s">
        <v>145</v>
      </c>
      <c r="AU177" s="259" t="s">
        <v>84</v>
      </c>
      <c r="AV177" s="14" t="s">
        <v>84</v>
      </c>
      <c r="AW177" s="14" t="s">
        <v>31</v>
      </c>
      <c r="AX177" s="14" t="s">
        <v>82</v>
      </c>
      <c r="AY177" s="259" t="s">
        <v>132</v>
      </c>
    </row>
    <row r="178" s="2" customFormat="1" ht="21.75" customHeight="1">
      <c r="A178" s="39"/>
      <c r="B178" s="40"/>
      <c r="C178" s="219" t="s">
        <v>323</v>
      </c>
      <c r="D178" s="219" t="s">
        <v>135</v>
      </c>
      <c r="E178" s="220" t="s">
        <v>1258</v>
      </c>
      <c r="F178" s="221" t="s">
        <v>1259</v>
      </c>
      <c r="G178" s="222" t="s">
        <v>874</v>
      </c>
      <c r="H178" s="223">
        <v>3</v>
      </c>
      <c r="I178" s="224"/>
      <c r="J178" s="225">
        <f>ROUND(I178*H178,2)</f>
        <v>0</v>
      </c>
      <c r="K178" s="221" t="s">
        <v>139</v>
      </c>
      <c r="L178" s="45"/>
      <c r="M178" s="226" t="s">
        <v>1</v>
      </c>
      <c r="N178" s="227" t="s">
        <v>39</v>
      </c>
      <c r="O178" s="92"/>
      <c r="P178" s="228">
        <f>O178*H178</f>
        <v>0</v>
      </c>
      <c r="Q178" s="228">
        <v>0</v>
      </c>
      <c r="R178" s="228">
        <f>Q178*H178</f>
        <v>0</v>
      </c>
      <c r="S178" s="228">
        <v>0</v>
      </c>
      <c r="T178" s="229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30" t="s">
        <v>227</v>
      </c>
      <c r="AT178" s="230" t="s">
        <v>135</v>
      </c>
      <c r="AU178" s="230" t="s">
        <v>84</v>
      </c>
      <c r="AY178" s="18" t="s">
        <v>132</v>
      </c>
      <c r="BE178" s="231">
        <f>IF(N178="základní",J178,0)</f>
        <v>0</v>
      </c>
      <c r="BF178" s="231">
        <f>IF(N178="snížená",J178,0)</f>
        <v>0</v>
      </c>
      <c r="BG178" s="231">
        <f>IF(N178="zákl. přenesená",J178,0)</f>
        <v>0</v>
      </c>
      <c r="BH178" s="231">
        <f>IF(N178="sníž. přenesená",J178,0)</f>
        <v>0</v>
      </c>
      <c r="BI178" s="231">
        <f>IF(N178="nulová",J178,0)</f>
        <v>0</v>
      </c>
      <c r="BJ178" s="18" t="s">
        <v>82</v>
      </c>
      <c r="BK178" s="231">
        <f>ROUND(I178*H178,2)</f>
        <v>0</v>
      </c>
      <c r="BL178" s="18" t="s">
        <v>227</v>
      </c>
      <c r="BM178" s="230" t="s">
        <v>1260</v>
      </c>
    </row>
    <row r="179" s="2" customFormat="1">
      <c r="A179" s="39"/>
      <c r="B179" s="40"/>
      <c r="C179" s="41"/>
      <c r="D179" s="232" t="s">
        <v>142</v>
      </c>
      <c r="E179" s="41"/>
      <c r="F179" s="233" t="s">
        <v>1261</v>
      </c>
      <c r="G179" s="41"/>
      <c r="H179" s="41"/>
      <c r="I179" s="234"/>
      <c r="J179" s="41"/>
      <c r="K179" s="41"/>
      <c r="L179" s="45"/>
      <c r="M179" s="235"/>
      <c r="N179" s="236"/>
      <c r="O179" s="92"/>
      <c r="P179" s="92"/>
      <c r="Q179" s="92"/>
      <c r="R179" s="92"/>
      <c r="S179" s="92"/>
      <c r="T179" s="93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142</v>
      </c>
      <c r="AU179" s="18" t="s">
        <v>84</v>
      </c>
    </row>
    <row r="180" s="2" customFormat="1">
      <c r="A180" s="39"/>
      <c r="B180" s="40"/>
      <c r="C180" s="41"/>
      <c r="D180" s="237" t="s">
        <v>143</v>
      </c>
      <c r="E180" s="41"/>
      <c r="F180" s="238" t="s">
        <v>1262</v>
      </c>
      <c r="G180" s="41"/>
      <c r="H180" s="41"/>
      <c r="I180" s="234"/>
      <c r="J180" s="41"/>
      <c r="K180" s="41"/>
      <c r="L180" s="45"/>
      <c r="M180" s="235"/>
      <c r="N180" s="236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143</v>
      </c>
      <c r="AU180" s="18" t="s">
        <v>84</v>
      </c>
    </row>
    <row r="181" s="14" customFormat="1">
      <c r="A181" s="14"/>
      <c r="B181" s="249"/>
      <c r="C181" s="250"/>
      <c r="D181" s="232" t="s">
        <v>145</v>
      </c>
      <c r="E181" s="251" t="s">
        <v>1</v>
      </c>
      <c r="F181" s="252" t="s">
        <v>1226</v>
      </c>
      <c r="G181" s="250"/>
      <c r="H181" s="253">
        <v>3</v>
      </c>
      <c r="I181" s="254"/>
      <c r="J181" s="250"/>
      <c r="K181" s="250"/>
      <c r="L181" s="255"/>
      <c r="M181" s="256"/>
      <c r="N181" s="257"/>
      <c r="O181" s="257"/>
      <c r="P181" s="257"/>
      <c r="Q181" s="257"/>
      <c r="R181" s="257"/>
      <c r="S181" s="257"/>
      <c r="T181" s="258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9" t="s">
        <v>145</v>
      </c>
      <c r="AU181" s="259" t="s">
        <v>84</v>
      </c>
      <c r="AV181" s="14" t="s">
        <v>84</v>
      </c>
      <c r="AW181" s="14" t="s">
        <v>31</v>
      </c>
      <c r="AX181" s="14" t="s">
        <v>82</v>
      </c>
      <c r="AY181" s="259" t="s">
        <v>132</v>
      </c>
    </row>
    <row r="182" s="2" customFormat="1" ht="24.15" customHeight="1">
      <c r="A182" s="39"/>
      <c r="B182" s="40"/>
      <c r="C182" s="219" t="s">
        <v>330</v>
      </c>
      <c r="D182" s="219" t="s">
        <v>135</v>
      </c>
      <c r="E182" s="220" t="s">
        <v>1263</v>
      </c>
      <c r="F182" s="221" t="s">
        <v>1264</v>
      </c>
      <c r="G182" s="222" t="s">
        <v>874</v>
      </c>
      <c r="H182" s="223">
        <v>4</v>
      </c>
      <c r="I182" s="224"/>
      <c r="J182" s="225">
        <f>ROUND(I182*H182,2)</f>
        <v>0</v>
      </c>
      <c r="K182" s="221" t="s">
        <v>139</v>
      </c>
      <c r="L182" s="45"/>
      <c r="M182" s="226" t="s">
        <v>1</v>
      </c>
      <c r="N182" s="227" t="s">
        <v>39</v>
      </c>
      <c r="O182" s="92"/>
      <c r="P182" s="228">
        <f>O182*H182</f>
        <v>0</v>
      </c>
      <c r="Q182" s="228">
        <v>0</v>
      </c>
      <c r="R182" s="228">
        <f>Q182*H182</f>
        <v>0</v>
      </c>
      <c r="S182" s="228">
        <v>0</v>
      </c>
      <c r="T182" s="229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30" t="s">
        <v>227</v>
      </c>
      <c r="AT182" s="230" t="s">
        <v>135</v>
      </c>
      <c r="AU182" s="230" t="s">
        <v>84</v>
      </c>
      <c r="AY182" s="18" t="s">
        <v>132</v>
      </c>
      <c r="BE182" s="231">
        <f>IF(N182="základní",J182,0)</f>
        <v>0</v>
      </c>
      <c r="BF182" s="231">
        <f>IF(N182="snížená",J182,0)</f>
        <v>0</v>
      </c>
      <c r="BG182" s="231">
        <f>IF(N182="zákl. přenesená",J182,0)</f>
        <v>0</v>
      </c>
      <c r="BH182" s="231">
        <f>IF(N182="sníž. přenesená",J182,0)</f>
        <v>0</v>
      </c>
      <c r="BI182" s="231">
        <f>IF(N182="nulová",J182,0)</f>
        <v>0</v>
      </c>
      <c r="BJ182" s="18" t="s">
        <v>82</v>
      </c>
      <c r="BK182" s="231">
        <f>ROUND(I182*H182,2)</f>
        <v>0</v>
      </c>
      <c r="BL182" s="18" t="s">
        <v>227</v>
      </c>
      <c r="BM182" s="230" t="s">
        <v>1265</v>
      </c>
    </row>
    <row r="183" s="2" customFormat="1">
      <c r="A183" s="39"/>
      <c r="B183" s="40"/>
      <c r="C183" s="41"/>
      <c r="D183" s="232" t="s">
        <v>142</v>
      </c>
      <c r="E183" s="41"/>
      <c r="F183" s="233" t="s">
        <v>1266</v>
      </c>
      <c r="G183" s="41"/>
      <c r="H183" s="41"/>
      <c r="I183" s="234"/>
      <c r="J183" s="41"/>
      <c r="K183" s="41"/>
      <c r="L183" s="45"/>
      <c r="M183" s="235"/>
      <c r="N183" s="236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142</v>
      </c>
      <c r="AU183" s="18" t="s">
        <v>84</v>
      </c>
    </row>
    <row r="184" s="2" customFormat="1">
      <c r="A184" s="39"/>
      <c r="B184" s="40"/>
      <c r="C184" s="41"/>
      <c r="D184" s="237" t="s">
        <v>143</v>
      </c>
      <c r="E184" s="41"/>
      <c r="F184" s="238" t="s">
        <v>1267</v>
      </c>
      <c r="G184" s="41"/>
      <c r="H184" s="41"/>
      <c r="I184" s="234"/>
      <c r="J184" s="41"/>
      <c r="K184" s="41"/>
      <c r="L184" s="45"/>
      <c r="M184" s="235"/>
      <c r="N184" s="236"/>
      <c r="O184" s="92"/>
      <c r="P184" s="92"/>
      <c r="Q184" s="92"/>
      <c r="R184" s="92"/>
      <c r="S184" s="92"/>
      <c r="T184" s="93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143</v>
      </c>
      <c r="AU184" s="18" t="s">
        <v>84</v>
      </c>
    </row>
    <row r="185" s="14" customFormat="1">
      <c r="A185" s="14"/>
      <c r="B185" s="249"/>
      <c r="C185" s="250"/>
      <c r="D185" s="232" t="s">
        <v>145</v>
      </c>
      <c r="E185" s="251" t="s">
        <v>1</v>
      </c>
      <c r="F185" s="252" t="s">
        <v>227</v>
      </c>
      <c r="G185" s="250"/>
      <c r="H185" s="253">
        <v>4</v>
      </c>
      <c r="I185" s="254"/>
      <c r="J185" s="250"/>
      <c r="K185" s="250"/>
      <c r="L185" s="255"/>
      <c r="M185" s="256"/>
      <c r="N185" s="257"/>
      <c r="O185" s="257"/>
      <c r="P185" s="257"/>
      <c r="Q185" s="257"/>
      <c r="R185" s="257"/>
      <c r="S185" s="257"/>
      <c r="T185" s="258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9" t="s">
        <v>145</v>
      </c>
      <c r="AU185" s="259" t="s">
        <v>84</v>
      </c>
      <c r="AV185" s="14" t="s">
        <v>84</v>
      </c>
      <c r="AW185" s="14" t="s">
        <v>31</v>
      </c>
      <c r="AX185" s="14" t="s">
        <v>82</v>
      </c>
      <c r="AY185" s="259" t="s">
        <v>132</v>
      </c>
    </row>
    <row r="186" s="2" customFormat="1" ht="24.15" customHeight="1">
      <c r="A186" s="39"/>
      <c r="B186" s="40"/>
      <c r="C186" s="219" t="s">
        <v>338</v>
      </c>
      <c r="D186" s="219" t="s">
        <v>135</v>
      </c>
      <c r="E186" s="220" t="s">
        <v>1268</v>
      </c>
      <c r="F186" s="221" t="s">
        <v>1269</v>
      </c>
      <c r="G186" s="222" t="s">
        <v>874</v>
      </c>
      <c r="H186" s="223">
        <v>2</v>
      </c>
      <c r="I186" s="224"/>
      <c r="J186" s="225">
        <f>ROUND(I186*H186,2)</f>
        <v>0</v>
      </c>
      <c r="K186" s="221" t="s">
        <v>139</v>
      </c>
      <c r="L186" s="45"/>
      <c r="M186" s="226" t="s">
        <v>1</v>
      </c>
      <c r="N186" s="227" t="s">
        <v>39</v>
      </c>
      <c r="O186" s="92"/>
      <c r="P186" s="228">
        <f>O186*H186</f>
        <v>0</v>
      </c>
      <c r="Q186" s="228">
        <v>0</v>
      </c>
      <c r="R186" s="228">
        <f>Q186*H186</f>
        <v>0</v>
      </c>
      <c r="S186" s="228">
        <v>0</v>
      </c>
      <c r="T186" s="229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30" t="s">
        <v>227</v>
      </c>
      <c r="AT186" s="230" t="s">
        <v>135</v>
      </c>
      <c r="AU186" s="230" t="s">
        <v>84</v>
      </c>
      <c r="AY186" s="18" t="s">
        <v>132</v>
      </c>
      <c r="BE186" s="231">
        <f>IF(N186="základní",J186,0)</f>
        <v>0</v>
      </c>
      <c r="BF186" s="231">
        <f>IF(N186="snížená",J186,0)</f>
        <v>0</v>
      </c>
      <c r="BG186" s="231">
        <f>IF(N186="zákl. přenesená",J186,0)</f>
        <v>0</v>
      </c>
      <c r="BH186" s="231">
        <f>IF(N186="sníž. přenesená",J186,0)</f>
        <v>0</v>
      </c>
      <c r="BI186" s="231">
        <f>IF(N186="nulová",J186,0)</f>
        <v>0</v>
      </c>
      <c r="BJ186" s="18" t="s">
        <v>82</v>
      </c>
      <c r="BK186" s="231">
        <f>ROUND(I186*H186,2)</f>
        <v>0</v>
      </c>
      <c r="BL186" s="18" t="s">
        <v>227</v>
      </c>
      <c r="BM186" s="230" t="s">
        <v>1270</v>
      </c>
    </row>
    <row r="187" s="2" customFormat="1">
      <c r="A187" s="39"/>
      <c r="B187" s="40"/>
      <c r="C187" s="41"/>
      <c r="D187" s="232" t="s">
        <v>142</v>
      </c>
      <c r="E187" s="41"/>
      <c r="F187" s="233" t="s">
        <v>1271</v>
      </c>
      <c r="G187" s="41"/>
      <c r="H187" s="41"/>
      <c r="I187" s="234"/>
      <c r="J187" s="41"/>
      <c r="K187" s="41"/>
      <c r="L187" s="45"/>
      <c r="M187" s="235"/>
      <c r="N187" s="236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142</v>
      </c>
      <c r="AU187" s="18" t="s">
        <v>84</v>
      </c>
    </row>
    <row r="188" s="2" customFormat="1">
      <c r="A188" s="39"/>
      <c r="B188" s="40"/>
      <c r="C188" s="41"/>
      <c r="D188" s="237" t="s">
        <v>143</v>
      </c>
      <c r="E188" s="41"/>
      <c r="F188" s="238" t="s">
        <v>1272</v>
      </c>
      <c r="G188" s="41"/>
      <c r="H188" s="41"/>
      <c r="I188" s="234"/>
      <c r="J188" s="41"/>
      <c r="K188" s="41"/>
      <c r="L188" s="45"/>
      <c r="M188" s="235"/>
      <c r="N188" s="236"/>
      <c r="O188" s="92"/>
      <c r="P188" s="92"/>
      <c r="Q188" s="92"/>
      <c r="R188" s="92"/>
      <c r="S188" s="92"/>
      <c r="T188" s="93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T188" s="18" t="s">
        <v>143</v>
      </c>
      <c r="AU188" s="18" t="s">
        <v>84</v>
      </c>
    </row>
    <row r="189" s="14" customFormat="1">
      <c r="A189" s="14"/>
      <c r="B189" s="249"/>
      <c r="C189" s="250"/>
      <c r="D189" s="232" t="s">
        <v>145</v>
      </c>
      <c r="E189" s="251" t="s">
        <v>1</v>
      </c>
      <c r="F189" s="252" t="s">
        <v>84</v>
      </c>
      <c r="G189" s="250"/>
      <c r="H189" s="253">
        <v>2</v>
      </c>
      <c r="I189" s="254"/>
      <c r="J189" s="250"/>
      <c r="K189" s="250"/>
      <c r="L189" s="255"/>
      <c r="M189" s="256"/>
      <c r="N189" s="257"/>
      <c r="O189" s="257"/>
      <c r="P189" s="257"/>
      <c r="Q189" s="257"/>
      <c r="R189" s="257"/>
      <c r="S189" s="257"/>
      <c r="T189" s="258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9" t="s">
        <v>145</v>
      </c>
      <c r="AU189" s="259" t="s">
        <v>84</v>
      </c>
      <c r="AV189" s="14" t="s">
        <v>84</v>
      </c>
      <c r="AW189" s="14" t="s">
        <v>31</v>
      </c>
      <c r="AX189" s="14" t="s">
        <v>82</v>
      </c>
      <c r="AY189" s="259" t="s">
        <v>132</v>
      </c>
    </row>
    <row r="190" s="2" customFormat="1" ht="24.15" customHeight="1">
      <c r="A190" s="39"/>
      <c r="B190" s="40"/>
      <c r="C190" s="219" t="s">
        <v>346</v>
      </c>
      <c r="D190" s="219" t="s">
        <v>135</v>
      </c>
      <c r="E190" s="220" t="s">
        <v>1273</v>
      </c>
      <c r="F190" s="221" t="s">
        <v>1274</v>
      </c>
      <c r="G190" s="222" t="s">
        <v>874</v>
      </c>
      <c r="H190" s="223">
        <v>6</v>
      </c>
      <c r="I190" s="224"/>
      <c r="J190" s="225">
        <f>ROUND(I190*H190,2)</f>
        <v>0</v>
      </c>
      <c r="K190" s="221" t="s">
        <v>139</v>
      </c>
      <c r="L190" s="45"/>
      <c r="M190" s="226" t="s">
        <v>1</v>
      </c>
      <c r="N190" s="227" t="s">
        <v>39</v>
      </c>
      <c r="O190" s="92"/>
      <c r="P190" s="228">
        <f>O190*H190</f>
        <v>0</v>
      </c>
      <c r="Q190" s="228">
        <v>0</v>
      </c>
      <c r="R190" s="228">
        <f>Q190*H190</f>
        <v>0</v>
      </c>
      <c r="S190" s="228">
        <v>0</v>
      </c>
      <c r="T190" s="229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30" t="s">
        <v>227</v>
      </c>
      <c r="AT190" s="230" t="s">
        <v>135</v>
      </c>
      <c r="AU190" s="230" t="s">
        <v>84</v>
      </c>
      <c r="AY190" s="18" t="s">
        <v>132</v>
      </c>
      <c r="BE190" s="231">
        <f>IF(N190="základní",J190,0)</f>
        <v>0</v>
      </c>
      <c r="BF190" s="231">
        <f>IF(N190="snížená",J190,0)</f>
        <v>0</v>
      </c>
      <c r="BG190" s="231">
        <f>IF(N190="zákl. přenesená",J190,0)</f>
        <v>0</v>
      </c>
      <c r="BH190" s="231">
        <f>IF(N190="sníž. přenesená",J190,0)</f>
        <v>0</v>
      </c>
      <c r="BI190" s="231">
        <f>IF(N190="nulová",J190,0)</f>
        <v>0</v>
      </c>
      <c r="BJ190" s="18" t="s">
        <v>82</v>
      </c>
      <c r="BK190" s="231">
        <f>ROUND(I190*H190,2)</f>
        <v>0</v>
      </c>
      <c r="BL190" s="18" t="s">
        <v>227</v>
      </c>
      <c r="BM190" s="230" t="s">
        <v>1275</v>
      </c>
    </row>
    <row r="191" s="2" customFormat="1">
      <c r="A191" s="39"/>
      <c r="B191" s="40"/>
      <c r="C191" s="41"/>
      <c r="D191" s="232" t="s">
        <v>142</v>
      </c>
      <c r="E191" s="41"/>
      <c r="F191" s="233" t="s">
        <v>1276</v>
      </c>
      <c r="G191" s="41"/>
      <c r="H191" s="41"/>
      <c r="I191" s="234"/>
      <c r="J191" s="41"/>
      <c r="K191" s="41"/>
      <c r="L191" s="45"/>
      <c r="M191" s="235"/>
      <c r="N191" s="236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142</v>
      </c>
      <c r="AU191" s="18" t="s">
        <v>84</v>
      </c>
    </row>
    <row r="192" s="2" customFormat="1">
      <c r="A192" s="39"/>
      <c r="B192" s="40"/>
      <c r="C192" s="41"/>
      <c r="D192" s="237" t="s">
        <v>143</v>
      </c>
      <c r="E192" s="41"/>
      <c r="F192" s="238" t="s">
        <v>1277</v>
      </c>
      <c r="G192" s="41"/>
      <c r="H192" s="41"/>
      <c r="I192" s="234"/>
      <c r="J192" s="41"/>
      <c r="K192" s="41"/>
      <c r="L192" s="45"/>
      <c r="M192" s="235"/>
      <c r="N192" s="236"/>
      <c r="O192" s="92"/>
      <c r="P192" s="92"/>
      <c r="Q192" s="92"/>
      <c r="R192" s="92"/>
      <c r="S192" s="92"/>
      <c r="T192" s="93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143</v>
      </c>
      <c r="AU192" s="18" t="s">
        <v>84</v>
      </c>
    </row>
    <row r="193" s="14" customFormat="1">
      <c r="A193" s="14"/>
      <c r="B193" s="249"/>
      <c r="C193" s="250"/>
      <c r="D193" s="232" t="s">
        <v>145</v>
      </c>
      <c r="E193" s="251" t="s">
        <v>1</v>
      </c>
      <c r="F193" s="252" t="s">
        <v>258</v>
      </c>
      <c r="G193" s="250"/>
      <c r="H193" s="253">
        <v>6</v>
      </c>
      <c r="I193" s="254"/>
      <c r="J193" s="250"/>
      <c r="K193" s="250"/>
      <c r="L193" s="255"/>
      <c r="M193" s="256"/>
      <c r="N193" s="257"/>
      <c r="O193" s="257"/>
      <c r="P193" s="257"/>
      <c r="Q193" s="257"/>
      <c r="R193" s="257"/>
      <c r="S193" s="257"/>
      <c r="T193" s="258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9" t="s">
        <v>145</v>
      </c>
      <c r="AU193" s="259" t="s">
        <v>84</v>
      </c>
      <c r="AV193" s="14" t="s">
        <v>84</v>
      </c>
      <c r="AW193" s="14" t="s">
        <v>31</v>
      </c>
      <c r="AX193" s="14" t="s">
        <v>82</v>
      </c>
      <c r="AY193" s="259" t="s">
        <v>132</v>
      </c>
    </row>
    <row r="194" s="2" customFormat="1" ht="24.15" customHeight="1">
      <c r="A194" s="39"/>
      <c r="B194" s="40"/>
      <c r="C194" s="219" t="s">
        <v>354</v>
      </c>
      <c r="D194" s="219" t="s">
        <v>135</v>
      </c>
      <c r="E194" s="220" t="s">
        <v>1278</v>
      </c>
      <c r="F194" s="221" t="s">
        <v>1279</v>
      </c>
      <c r="G194" s="222" t="s">
        <v>874</v>
      </c>
      <c r="H194" s="223">
        <v>1</v>
      </c>
      <c r="I194" s="224"/>
      <c r="J194" s="225">
        <f>ROUND(I194*H194,2)</f>
        <v>0</v>
      </c>
      <c r="K194" s="221" t="s">
        <v>139</v>
      </c>
      <c r="L194" s="45"/>
      <c r="M194" s="226" t="s">
        <v>1</v>
      </c>
      <c r="N194" s="227" t="s">
        <v>39</v>
      </c>
      <c r="O194" s="92"/>
      <c r="P194" s="228">
        <f>O194*H194</f>
        <v>0</v>
      </c>
      <c r="Q194" s="228">
        <v>0</v>
      </c>
      <c r="R194" s="228">
        <f>Q194*H194</f>
        <v>0</v>
      </c>
      <c r="S194" s="228">
        <v>0</v>
      </c>
      <c r="T194" s="229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30" t="s">
        <v>227</v>
      </c>
      <c r="AT194" s="230" t="s">
        <v>135</v>
      </c>
      <c r="AU194" s="230" t="s">
        <v>84</v>
      </c>
      <c r="AY194" s="18" t="s">
        <v>132</v>
      </c>
      <c r="BE194" s="231">
        <f>IF(N194="základní",J194,0)</f>
        <v>0</v>
      </c>
      <c r="BF194" s="231">
        <f>IF(N194="snížená",J194,0)</f>
        <v>0</v>
      </c>
      <c r="BG194" s="231">
        <f>IF(N194="zákl. přenesená",J194,0)</f>
        <v>0</v>
      </c>
      <c r="BH194" s="231">
        <f>IF(N194="sníž. přenesená",J194,0)</f>
        <v>0</v>
      </c>
      <c r="BI194" s="231">
        <f>IF(N194="nulová",J194,0)</f>
        <v>0</v>
      </c>
      <c r="BJ194" s="18" t="s">
        <v>82</v>
      </c>
      <c r="BK194" s="231">
        <f>ROUND(I194*H194,2)</f>
        <v>0</v>
      </c>
      <c r="BL194" s="18" t="s">
        <v>227</v>
      </c>
      <c r="BM194" s="230" t="s">
        <v>1280</v>
      </c>
    </row>
    <row r="195" s="2" customFormat="1">
      <c r="A195" s="39"/>
      <c r="B195" s="40"/>
      <c r="C195" s="41"/>
      <c r="D195" s="232" t="s">
        <v>142</v>
      </c>
      <c r="E195" s="41"/>
      <c r="F195" s="233" t="s">
        <v>1281</v>
      </c>
      <c r="G195" s="41"/>
      <c r="H195" s="41"/>
      <c r="I195" s="234"/>
      <c r="J195" s="41"/>
      <c r="K195" s="41"/>
      <c r="L195" s="45"/>
      <c r="M195" s="235"/>
      <c r="N195" s="236"/>
      <c r="O195" s="92"/>
      <c r="P195" s="92"/>
      <c r="Q195" s="92"/>
      <c r="R195" s="92"/>
      <c r="S195" s="92"/>
      <c r="T195" s="93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142</v>
      </c>
      <c r="AU195" s="18" t="s">
        <v>84</v>
      </c>
    </row>
    <row r="196" s="2" customFormat="1">
      <c r="A196" s="39"/>
      <c r="B196" s="40"/>
      <c r="C196" s="41"/>
      <c r="D196" s="237" t="s">
        <v>143</v>
      </c>
      <c r="E196" s="41"/>
      <c r="F196" s="238" t="s">
        <v>1282</v>
      </c>
      <c r="G196" s="41"/>
      <c r="H196" s="41"/>
      <c r="I196" s="234"/>
      <c r="J196" s="41"/>
      <c r="K196" s="41"/>
      <c r="L196" s="45"/>
      <c r="M196" s="235"/>
      <c r="N196" s="236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143</v>
      </c>
      <c r="AU196" s="18" t="s">
        <v>84</v>
      </c>
    </row>
    <row r="197" s="14" customFormat="1">
      <c r="A197" s="14"/>
      <c r="B197" s="249"/>
      <c r="C197" s="250"/>
      <c r="D197" s="232" t="s">
        <v>145</v>
      </c>
      <c r="E197" s="251" t="s">
        <v>1</v>
      </c>
      <c r="F197" s="252" t="s">
        <v>82</v>
      </c>
      <c r="G197" s="250"/>
      <c r="H197" s="253">
        <v>1</v>
      </c>
      <c r="I197" s="254"/>
      <c r="J197" s="250"/>
      <c r="K197" s="250"/>
      <c r="L197" s="255"/>
      <c r="M197" s="256"/>
      <c r="N197" s="257"/>
      <c r="O197" s="257"/>
      <c r="P197" s="257"/>
      <c r="Q197" s="257"/>
      <c r="R197" s="257"/>
      <c r="S197" s="257"/>
      <c r="T197" s="258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9" t="s">
        <v>145</v>
      </c>
      <c r="AU197" s="259" t="s">
        <v>84</v>
      </c>
      <c r="AV197" s="14" t="s">
        <v>84</v>
      </c>
      <c r="AW197" s="14" t="s">
        <v>31</v>
      </c>
      <c r="AX197" s="14" t="s">
        <v>82</v>
      </c>
      <c r="AY197" s="259" t="s">
        <v>132</v>
      </c>
    </row>
    <row r="198" s="2" customFormat="1" ht="24.15" customHeight="1">
      <c r="A198" s="39"/>
      <c r="B198" s="40"/>
      <c r="C198" s="219" t="s">
        <v>361</v>
      </c>
      <c r="D198" s="219" t="s">
        <v>135</v>
      </c>
      <c r="E198" s="220" t="s">
        <v>1283</v>
      </c>
      <c r="F198" s="221" t="s">
        <v>1284</v>
      </c>
      <c r="G198" s="222" t="s">
        <v>874</v>
      </c>
      <c r="H198" s="223">
        <v>4</v>
      </c>
      <c r="I198" s="224"/>
      <c r="J198" s="225">
        <f>ROUND(I198*H198,2)</f>
        <v>0</v>
      </c>
      <c r="K198" s="221" t="s">
        <v>139</v>
      </c>
      <c r="L198" s="45"/>
      <c r="M198" s="226" t="s">
        <v>1</v>
      </c>
      <c r="N198" s="227" t="s">
        <v>39</v>
      </c>
      <c r="O198" s="92"/>
      <c r="P198" s="228">
        <f>O198*H198</f>
        <v>0</v>
      </c>
      <c r="Q198" s="228">
        <v>0</v>
      </c>
      <c r="R198" s="228">
        <f>Q198*H198</f>
        <v>0</v>
      </c>
      <c r="S198" s="228">
        <v>0</v>
      </c>
      <c r="T198" s="229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30" t="s">
        <v>227</v>
      </c>
      <c r="AT198" s="230" t="s">
        <v>135</v>
      </c>
      <c r="AU198" s="230" t="s">
        <v>84</v>
      </c>
      <c r="AY198" s="18" t="s">
        <v>132</v>
      </c>
      <c r="BE198" s="231">
        <f>IF(N198="základní",J198,0)</f>
        <v>0</v>
      </c>
      <c r="BF198" s="231">
        <f>IF(N198="snížená",J198,0)</f>
        <v>0</v>
      </c>
      <c r="BG198" s="231">
        <f>IF(N198="zákl. přenesená",J198,0)</f>
        <v>0</v>
      </c>
      <c r="BH198" s="231">
        <f>IF(N198="sníž. přenesená",J198,0)</f>
        <v>0</v>
      </c>
      <c r="BI198" s="231">
        <f>IF(N198="nulová",J198,0)</f>
        <v>0</v>
      </c>
      <c r="BJ198" s="18" t="s">
        <v>82</v>
      </c>
      <c r="BK198" s="231">
        <f>ROUND(I198*H198,2)</f>
        <v>0</v>
      </c>
      <c r="BL198" s="18" t="s">
        <v>227</v>
      </c>
      <c r="BM198" s="230" t="s">
        <v>1285</v>
      </c>
    </row>
    <row r="199" s="2" customFormat="1">
      <c r="A199" s="39"/>
      <c r="B199" s="40"/>
      <c r="C199" s="41"/>
      <c r="D199" s="232" t="s">
        <v>142</v>
      </c>
      <c r="E199" s="41"/>
      <c r="F199" s="233" t="s">
        <v>1286</v>
      </c>
      <c r="G199" s="41"/>
      <c r="H199" s="41"/>
      <c r="I199" s="234"/>
      <c r="J199" s="41"/>
      <c r="K199" s="41"/>
      <c r="L199" s="45"/>
      <c r="M199" s="235"/>
      <c r="N199" s="236"/>
      <c r="O199" s="92"/>
      <c r="P199" s="92"/>
      <c r="Q199" s="92"/>
      <c r="R199" s="92"/>
      <c r="S199" s="92"/>
      <c r="T199" s="93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T199" s="18" t="s">
        <v>142</v>
      </c>
      <c r="AU199" s="18" t="s">
        <v>84</v>
      </c>
    </row>
    <row r="200" s="2" customFormat="1">
      <c r="A200" s="39"/>
      <c r="B200" s="40"/>
      <c r="C200" s="41"/>
      <c r="D200" s="237" t="s">
        <v>143</v>
      </c>
      <c r="E200" s="41"/>
      <c r="F200" s="238" t="s">
        <v>1287</v>
      </c>
      <c r="G200" s="41"/>
      <c r="H200" s="41"/>
      <c r="I200" s="234"/>
      <c r="J200" s="41"/>
      <c r="K200" s="41"/>
      <c r="L200" s="45"/>
      <c r="M200" s="235"/>
      <c r="N200" s="236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143</v>
      </c>
      <c r="AU200" s="18" t="s">
        <v>84</v>
      </c>
    </row>
    <row r="201" s="14" customFormat="1">
      <c r="A201" s="14"/>
      <c r="B201" s="249"/>
      <c r="C201" s="250"/>
      <c r="D201" s="232" t="s">
        <v>145</v>
      </c>
      <c r="E201" s="251" t="s">
        <v>1</v>
      </c>
      <c r="F201" s="252" t="s">
        <v>227</v>
      </c>
      <c r="G201" s="250"/>
      <c r="H201" s="253">
        <v>4</v>
      </c>
      <c r="I201" s="254"/>
      <c r="J201" s="250"/>
      <c r="K201" s="250"/>
      <c r="L201" s="255"/>
      <c r="M201" s="256"/>
      <c r="N201" s="257"/>
      <c r="O201" s="257"/>
      <c r="P201" s="257"/>
      <c r="Q201" s="257"/>
      <c r="R201" s="257"/>
      <c r="S201" s="257"/>
      <c r="T201" s="258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9" t="s">
        <v>145</v>
      </c>
      <c r="AU201" s="259" t="s">
        <v>84</v>
      </c>
      <c r="AV201" s="14" t="s">
        <v>84</v>
      </c>
      <c r="AW201" s="14" t="s">
        <v>31</v>
      </c>
      <c r="AX201" s="14" t="s">
        <v>82</v>
      </c>
      <c r="AY201" s="259" t="s">
        <v>132</v>
      </c>
    </row>
    <row r="202" s="2" customFormat="1" ht="24.15" customHeight="1">
      <c r="A202" s="39"/>
      <c r="B202" s="40"/>
      <c r="C202" s="219" t="s">
        <v>7</v>
      </c>
      <c r="D202" s="219" t="s">
        <v>135</v>
      </c>
      <c r="E202" s="220" t="s">
        <v>1288</v>
      </c>
      <c r="F202" s="221" t="s">
        <v>1289</v>
      </c>
      <c r="G202" s="222" t="s">
        <v>874</v>
      </c>
      <c r="H202" s="223">
        <v>2</v>
      </c>
      <c r="I202" s="224"/>
      <c r="J202" s="225">
        <f>ROUND(I202*H202,2)</f>
        <v>0</v>
      </c>
      <c r="K202" s="221" t="s">
        <v>139</v>
      </c>
      <c r="L202" s="45"/>
      <c r="M202" s="226" t="s">
        <v>1</v>
      </c>
      <c r="N202" s="227" t="s">
        <v>39</v>
      </c>
      <c r="O202" s="92"/>
      <c r="P202" s="228">
        <f>O202*H202</f>
        <v>0</v>
      </c>
      <c r="Q202" s="228">
        <v>0</v>
      </c>
      <c r="R202" s="228">
        <f>Q202*H202</f>
        <v>0</v>
      </c>
      <c r="S202" s="228">
        <v>0</v>
      </c>
      <c r="T202" s="229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30" t="s">
        <v>227</v>
      </c>
      <c r="AT202" s="230" t="s">
        <v>135</v>
      </c>
      <c r="AU202" s="230" t="s">
        <v>84</v>
      </c>
      <c r="AY202" s="18" t="s">
        <v>132</v>
      </c>
      <c r="BE202" s="231">
        <f>IF(N202="základní",J202,0)</f>
        <v>0</v>
      </c>
      <c r="BF202" s="231">
        <f>IF(N202="snížená",J202,0)</f>
        <v>0</v>
      </c>
      <c r="BG202" s="231">
        <f>IF(N202="zákl. přenesená",J202,0)</f>
        <v>0</v>
      </c>
      <c r="BH202" s="231">
        <f>IF(N202="sníž. přenesená",J202,0)</f>
        <v>0</v>
      </c>
      <c r="BI202" s="231">
        <f>IF(N202="nulová",J202,0)</f>
        <v>0</v>
      </c>
      <c r="BJ202" s="18" t="s">
        <v>82</v>
      </c>
      <c r="BK202" s="231">
        <f>ROUND(I202*H202,2)</f>
        <v>0</v>
      </c>
      <c r="BL202" s="18" t="s">
        <v>227</v>
      </c>
      <c r="BM202" s="230" t="s">
        <v>1290</v>
      </c>
    </row>
    <row r="203" s="2" customFormat="1">
      <c r="A203" s="39"/>
      <c r="B203" s="40"/>
      <c r="C203" s="41"/>
      <c r="D203" s="232" t="s">
        <v>142</v>
      </c>
      <c r="E203" s="41"/>
      <c r="F203" s="233" t="s">
        <v>1291</v>
      </c>
      <c r="G203" s="41"/>
      <c r="H203" s="41"/>
      <c r="I203" s="234"/>
      <c r="J203" s="41"/>
      <c r="K203" s="41"/>
      <c r="L203" s="45"/>
      <c r="M203" s="235"/>
      <c r="N203" s="236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142</v>
      </c>
      <c r="AU203" s="18" t="s">
        <v>84</v>
      </c>
    </row>
    <row r="204" s="2" customFormat="1">
      <c r="A204" s="39"/>
      <c r="B204" s="40"/>
      <c r="C204" s="41"/>
      <c r="D204" s="237" t="s">
        <v>143</v>
      </c>
      <c r="E204" s="41"/>
      <c r="F204" s="238" t="s">
        <v>1292</v>
      </c>
      <c r="G204" s="41"/>
      <c r="H204" s="41"/>
      <c r="I204" s="234"/>
      <c r="J204" s="41"/>
      <c r="K204" s="41"/>
      <c r="L204" s="45"/>
      <c r="M204" s="235"/>
      <c r="N204" s="236"/>
      <c r="O204" s="92"/>
      <c r="P204" s="92"/>
      <c r="Q204" s="92"/>
      <c r="R204" s="92"/>
      <c r="S204" s="92"/>
      <c r="T204" s="93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T204" s="18" t="s">
        <v>143</v>
      </c>
      <c r="AU204" s="18" t="s">
        <v>84</v>
      </c>
    </row>
    <row r="205" s="14" customFormat="1">
      <c r="A205" s="14"/>
      <c r="B205" s="249"/>
      <c r="C205" s="250"/>
      <c r="D205" s="232" t="s">
        <v>145</v>
      </c>
      <c r="E205" s="251" t="s">
        <v>1</v>
      </c>
      <c r="F205" s="252" t="s">
        <v>84</v>
      </c>
      <c r="G205" s="250"/>
      <c r="H205" s="253">
        <v>2</v>
      </c>
      <c r="I205" s="254"/>
      <c r="J205" s="250"/>
      <c r="K205" s="250"/>
      <c r="L205" s="255"/>
      <c r="M205" s="256"/>
      <c r="N205" s="257"/>
      <c r="O205" s="257"/>
      <c r="P205" s="257"/>
      <c r="Q205" s="257"/>
      <c r="R205" s="257"/>
      <c r="S205" s="257"/>
      <c r="T205" s="258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9" t="s">
        <v>145</v>
      </c>
      <c r="AU205" s="259" t="s">
        <v>84</v>
      </c>
      <c r="AV205" s="14" t="s">
        <v>84</v>
      </c>
      <c r="AW205" s="14" t="s">
        <v>31</v>
      </c>
      <c r="AX205" s="14" t="s">
        <v>82</v>
      </c>
      <c r="AY205" s="259" t="s">
        <v>132</v>
      </c>
    </row>
    <row r="206" s="2" customFormat="1" ht="24.15" customHeight="1">
      <c r="A206" s="39"/>
      <c r="B206" s="40"/>
      <c r="C206" s="219" t="s">
        <v>373</v>
      </c>
      <c r="D206" s="219" t="s">
        <v>135</v>
      </c>
      <c r="E206" s="220" t="s">
        <v>1293</v>
      </c>
      <c r="F206" s="221" t="s">
        <v>1294</v>
      </c>
      <c r="G206" s="222" t="s">
        <v>874</v>
      </c>
      <c r="H206" s="223">
        <v>6</v>
      </c>
      <c r="I206" s="224"/>
      <c r="J206" s="225">
        <f>ROUND(I206*H206,2)</f>
        <v>0</v>
      </c>
      <c r="K206" s="221" t="s">
        <v>139</v>
      </c>
      <c r="L206" s="45"/>
      <c r="M206" s="226" t="s">
        <v>1</v>
      </c>
      <c r="N206" s="227" t="s">
        <v>39</v>
      </c>
      <c r="O206" s="92"/>
      <c r="P206" s="228">
        <f>O206*H206</f>
        <v>0</v>
      </c>
      <c r="Q206" s="228">
        <v>0</v>
      </c>
      <c r="R206" s="228">
        <f>Q206*H206</f>
        <v>0</v>
      </c>
      <c r="S206" s="228">
        <v>0</v>
      </c>
      <c r="T206" s="22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30" t="s">
        <v>227</v>
      </c>
      <c r="AT206" s="230" t="s">
        <v>135</v>
      </c>
      <c r="AU206" s="230" t="s">
        <v>84</v>
      </c>
      <c r="AY206" s="18" t="s">
        <v>132</v>
      </c>
      <c r="BE206" s="231">
        <f>IF(N206="základní",J206,0)</f>
        <v>0</v>
      </c>
      <c r="BF206" s="231">
        <f>IF(N206="snížená",J206,0)</f>
        <v>0</v>
      </c>
      <c r="BG206" s="231">
        <f>IF(N206="zákl. přenesená",J206,0)</f>
        <v>0</v>
      </c>
      <c r="BH206" s="231">
        <f>IF(N206="sníž. přenesená",J206,0)</f>
        <v>0</v>
      </c>
      <c r="BI206" s="231">
        <f>IF(N206="nulová",J206,0)</f>
        <v>0</v>
      </c>
      <c r="BJ206" s="18" t="s">
        <v>82</v>
      </c>
      <c r="BK206" s="231">
        <f>ROUND(I206*H206,2)</f>
        <v>0</v>
      </c>
      <c r="BL206" s="18" t="s">
        <v>227</v>
      </c>
      <c r="BM206" s="230" t="s">
        <v>1295</v>
      </c>
    </row>
    <row r="207" s="2" customFormat="1">
      <c r="A207" s="39"/>
      <c r="B207" s="40"/>
      <c r="C207" s="41"/>
      <c r="D207" s="232" t="s">
        <v>142</v>
      </c>
      <c r="E207" s="41"/>
      <c r="F207" s="233" t="s">
        <v>1296</v>
      </c>
      <c r="G207" s="41"/>
      <c r="H207" s="41"/>
      <c r="I207" s="234"/>
      <c r="J207" s="41"/>
      <c r="K207" s="41"/>
      <c r="L207" s="45"/>
      <c r="M207" s="235"/>
      <c r="N207" s="236"/>
      <c r="O207" s="92"/>
      <c r="P207" s="92"/>
      <c r="Q207" s="92"/>
      <c r="R207" s="92"/>
      <c r="S207" s="92"/>
      <c r="T207" s="93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142</v>
      </c>
      <c r="AU207" s="18" t="s">
        <v>84</v>
      </c>
    </row>
    <row r="208" s="2" customFormat="1">
      <c r="A208" s="39"/>
      <c r="B208" s="40"/>
      <c r="C208" s="41"/>
      <c r="D208" s="237" t="s">
        <v>143</v>
      </c>
      <c r="E208" s="41"/>
      <c r="F208" s="238" t="s">
        <v>1297</v>
      </c>
      <c r="G208" s="41"/>
      <c r="H208" s="41"/>
      <c r="I208" s="234"/>
      <c r="J208" s="41"/>
      <c r="K208" s="41"/>
      <c r="L208" s="45"/>
      <c r="M208" s="235"/>
      <c r="N208" s="236"/>
      <c r="O208" s="92"/>
      <c r="P208" s="92"/>
      <c r="Q208" s="92"/>
      <c r="R208" s="92"/>
      <c r="S208" s="92"/>
      <c r="T208" s="93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T208" s="18" t="s">
        <v>143</v>
      </c>
      <c r="AU208" s="18" t="s">
        <v>84</v>
      </c>
    </row>
    <row r="209" s="14" customFormat="1">
      <c r="A209" s="14"/>
      <c r="B209" s="249"/>
      <c r="C209" s="250"/>
      <c r="D209" s="232" t="s">
        <v>145</v>
      </c>
      <c r="E209" s="251" t="s">
        <v>1</v>
      </c>
      <c r="F209" s="252" t="s">
        <v>258</v>
      </c>
      <c r="G209" s="250"/>
      <c r="H209" s="253">
        <v>6</v>
      </c>
      <c r="I209" s="254"/>
      <c r="J209" s="250"/>
      <c r="K209" s="250"/>
      <c r="L209" s="255"/>
      <c r="M209" s="256"/>
      <c r="N209" s="257"/>
      <c r="O209" s="257"/>
      <c r="P209" s="257"/>
      <c r="Q209" s="257"/>
      <c r="R209" s="257"/>
      <c r="S209" s="257"/>
      <c r="T209" s="258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9" t="s">
        <v>145</v>
      </c>
      <c r="AU209" s="259" t="s">
        <v>84</v>
      </c>
      <c r="AV209" s="14" t="s">
        <v>84</v>
      </c>
      <c r="AW209" s="14" t="s">
        <v>31</v>
      </c>
      <c r="AX209" s="14" t="s">
        <v>82</v>
      </c>
      <c r="AY209" s="259" t="s">
        <v>132</v>
      </c>
    </row>
    <row r="210" s="2" customFormat="1" ht="24.15" customHeight="1">
      <c r="A210" s="39"/>
      <c r="B210" s="40"/>
      <c r="C210" s="219" t="s">
        <v>380</v>
      </c>
      <c r="D210" s="219" t="s">
        <v>135</v>
      </c>
      <c r="E210" s="220" t="s">
        <v>1298</v>
      </c>
      <c r="F210" s="221" t="s">
        <v>1299</v>
      </c>
      <c r="G210" s="222" t="s">
        <v>874</v>
      </c>
      <c r="H210" s="223">
        <v>1</v>
      </c>
      <c r="I210" s="224"/>
      <c r="J210" s="225">
        <f>ROUND(I210*H210,2)</f>
        <v>0</v>
      </c>
      <c r="K210" s="221" t="s">
        <v>139</v>
      </c>
      <c r="L210" s="45"/>
      <c r="M210" s="226" t="s">
        <v>1</v>
      </c>
      <c r="N210" s="227" t="s">
        <v>39</v>
      </c>
      <c r="O210" s="92"/>
      <c r="P210" s="228">
        <f>O210*H210</f>
        <v>0</v>
      </c>
      <c r="Q210" s="228">
        <v>0</v>
      </c>
      <c r="R210" s="228">
        <f>Q210*H210</f>
        <v>0</v>
      </c>
      <c r="S210" s="228">
        <v>0</v>
      </c>
      <c r="T210" s="22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30" t="s">
        <v>227</v>
      </c>
      <c r="AT210" s="230" t="s">
        <v>135</v>
      </c>
      <c r="AU210" s="230" t="s">
        <v>84</v>
      </c>
      <c r="AY210" s="18" t="s">
        <v>132</v>
      </c>
      <c r="BE210" s="231">
        <f>IF(N210="základní",J210,0)</f>
        <v>0</v>
      </c>
      <c r="BF210" s="231">
        <f>IF(N210="snížená",J210,0)</f>
        <v>0</v>
      </c>
      <c r="BG210" s="231">
        <f>IF(N210="zákl. přenesená",J210,0)</f>
        <v>0</v>
      </c>
      <c r="BH210" s="231">
        <f>IF(N210="sníž. přenesená",J210,0)</f>
        <v>0</v>
      </c>
      <c r="BI210" s="231">
        <f>IF(N210="nulová",J210,0)</f>
        <v>0</v>
      </c>
      <c r="BJ210" s="18" t="s">
        <v>82</v>
      </c>
      <c r="BK210" s="231">
        <f>ROUND(I210*H210,2)</f>
        <v>0</v>
      </c>
      <c r="BL210" s="18" t="s">
        <v>227</v>
      </c>
      <c r="BM210" s="230" t="s">
        <v>1300</v>
      </c>
    </row>
    <row r="211" s="2" customFormat="1">
      <c r="A211" s="39"/>
      <c r="B211" s="40"/>
      <c r="C211" s="41"/>
      <c r="D211" s="232" t="s">
        <v>142</v>
      </c>
      <c r="E211" s="41"/>
      <c r="F211" s="233" t="s">
        <v>1301</v>
      </c>
      <c r="G211" s="41"/>
      <c r="H211" s="41"/>
      <c r="I211" s="234"/>
      <c r="J211" s="41"/>
      <c r="K211" s="41"/>
      <c r="L211" s="45"/>
      <c r="M211" s="235"/>
      <c r="N211" s="236"/>
      <c r="O211" s="92"/>
      <c r="P211" s="92"/>
      <c r="Q211" s="92"/>
      <c r="R211" s="92"/>
      <c r="S211" s="92"/>
      <c r="T211" s="93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142</v>
      </c>
      <c r="AU211" s="18" t="s">
        <v>84</v>
      </c>
    </row>
    <row r="212" s="2" customFormat="1">
      <c r="A212" s="39"/>
      <c r="B212" s="40"/>
      <c r="C212" s="41"/>
      <c r="D212" s="237" t="s">
        <v>143</v>
      </c>
      <c r="E212" s="41"/>
      <c r="F212" s="238" t="s">
        <v>1302</v>
      </c>
      <c r="G212" s="41"/>
      <c r="H212" s="41"/>
      <c r="I212" s="234"/>
      <c r="J212" s="41"/>
      <c r="K212" s="41"/>
      <c r="L212" s="45"/>
      <c r="M212" s="235"/>
      <c r="N212" s="236"/>
      <c r="O212" s="92"/>
      <c r="P212" s="92"/>
      <c r="Q212" s="92"/>
      <c r="R212" s="92"/>
      <c r="S212" s="92"/>
      <c r="T212" s="93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T212" s="18" t="s">
        <v>143</v>
      </c>
      <c r="AU212" s="18" t="s">
        <v>84</v>
      </c>
    </row>
    <row r="213" s="14" customFormat="1">
      <c r="A213" s="14"/>
      <c r="B213" s="249"/>
      <c r="C213" s="250"/>
      <c r="D213" s="232" t="s">
        <v>145</v>
      </c>
      <c r="E213" s="251" t="s">
        <v>1</v>
      </c>
      <c r="F213" s="252" t="s">
        <v>82</v>
      </c>
      <c r="G213" s="250"/>
      <c r="H213" s="253">
        <v>1</v>
      </c>
      <c r="I213" s="254"/>
      <c r="J213" s="250"/>
      <c r="K213" s="250"/>
      <c r="L213" s="255"/>
      <c r="M213" s="256"/>
      <c r="N213" s="257"/>
      <c r="O213" s="257"/>
      <c r="P213" s="257"/>
      <c r="Q213" s="257"/>
      <c r="R213" s="257"/>
      <c r="S213" s="257"/>
      <c r="T213" s="258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9" t="s">
        <v>145</v>
      </c>
      <c r="AU213" s="259" t="s">
        <v>84</v>
      </c>
      <c r="AV213" s="14" t="s">
        <v>84</v>
      </c>
      <c r="AW213" s="14" t="s">
        <v>31</v>
      </c>
      <c r="AX213" s="14" t="s">
        <v>82</v>
      </c>
      <c r="AY213" s="259" t="s">
        <v>132</v>
      </c>
    </row>
    <row r="214" s="2" customFormat="1" ht="24.15" customHeight="1">
      <c r="A214" s="39"/>
      <c r="B214" s="40"/>
      <c r="C214" s="219" t="s">
        <v>387</v>
      </c>
      <c r="D214" s="219" t="s">
        <v>135</v>
      </c>
      <c r="E214" s="220" t="s">
        <v>1303</v>
      </c>
      <c r="F214" s="221" t="s">
        <v>1304</v>
      </c>
      <c r="G214" s="222" t="s">
        <v>874</v>
      </c>
      <c r="H214" s="223">
        <v>10</v>
      </c>
      <c r="I214" s="224"/>
      <c r="J214" s="225">
        <f>ROUND(I214*H214,2)</f>
        <v>0</v>
      </c>
      <c r="K214" s="221" t="s">
        <v>139</v>
      </c>
      <c r="L214" s="45"/>
      <c r="M214" s="226" t="s">
        <v>1</v>
      </c>
      <c r="N214" s="227" t="s">
        <v>39</v>
      </c>
      <c r="O214" s="92"/>
      <c r="P214" s="228">
        <f>O214*H214</f>
        <v>0</v>
      </c>
      <c r="Q214" s="228">
        <v>0</v>
      </c>
      <c r="R214" s="228">
        <f>Q214*H214</f>
        <v>0</v>
      </c>
      <c r="S214" s="228">
        <v>0</v>
      </c>
      <c r="T214" s="22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30" t="s">
        <v>227</v>
      </c>
      <c r="AT214" s="230" t="s">
        <v>135</v>
      </c>
      <c r="AU214" s="230" t="s">
        <v>84</v>
      </c>
      <c r="AY214" s="18" t="s">
        <v>132</v>
      </c>
      <c r="BE214" s="231">
        <f>IF(N214="základní",J214,0)</f>
        <v>0</v>
      </c>
      <c r="BF214" s="231">
        <f>IF(N214="snížená",J214,0)</f>
        <v>0</v>
      </c>
      <c r="BG214" s="231">
        <f>IF(N214="zákl. přenesená",J214,0)</f>
        <v>0</v>
      </c>
      <c r="BH214" s="231">
        <f>IF(N214="sníž. přenesená",J214,0)</f>
        <v>0</v>
      </c>
      <c r="BI214" s="231">
        <f>IF(N214="nulová",J214,0)</f>
        <v>0</v>
      </c>
      <c r="BJ214" s="18" t="s">
        <v>82</v>
      </c>
      <c r="BK214" s="231">
        <f>ROUND(I214*H214,2)</f>
        <v>0</v>
      </c>
      <c r="BL214" s="18" t="s">
        <v>227</v>
      </c>
      <c r="BM214" s="230" t="s">
        <v>1305</v>
      </c>
    </row>
    <row r="215" s="2" customFormat="1">
      <c r="A215" s="39"/>
      <c r="B215" s="40"/>
      <c r="C215" s="41"/>
      <c r="D215" s="232" t="s">
        <v>142</v>
      </c>
      <c r="E215" s="41"/>
      <c r="F215" s="233" t="s">
        <v>1306</v>
      </c>
      <c r="G215" s="41"/>
      <c r="H215" s="41"/>
      <c r="I215" s="234"/>
      <c r="J215" s="41"/>
      <c r="K215" s="41"/>
      <c r="L215" s="45"/>
      <c r="M215" s="235"/>
      <c r="N215" s="236"/>
      <c r="O215" s="92"/>
      <c r="P215" s="92"/>
      <c r="Q215" s="92"/>
      <c r="R215" s="92"/>
      <c r="S215" s="92"/>
      <c r="T215" s="93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T215" s="18" t="s">
        <v>142</v>
      </c>
      <c r="AU215" s="18" t="s">
        <v>84</v>
      </c>
    </row>
    <row r="216" s="2" customFormat="1">
      <c r="A216" s="39"/>
      <c r="B216" s="40"/>
      <c r="C216" s="41"/>
      <c r="D216" s="237" t="s">
        <v>143</v>
      </c>
      <c r="E216" s="41"/>
      <c r="F216" s="238" t="s">
        <v>1307</v>
      </c>
      <c r="G216" s="41"/>
      <c r="H216" s="41"/>
      <c r="I216" s="234"/>
      <c r="J216" s="41"/>
      <c r="K216" s="41"/>
      <c r="L216" s="45"/>
      <c r="M216" s="235"/>
      <c r="N216" s="236"/>
      <c r="O216" s="92"/>
      <c r="P216" s="92"/>
      <c r="Q216" s="92"/>
      <c r="R216" s="92"/>
      <c r="S216" s="92"/>
      <c r="T216" s="93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T216" s="18" t="s">
        <v>143</v>
      </c>
      <c r="AU216" s="18" t="s">
        <v>84</v>
      </c>
    </row>
    <row r="217" s="14" customFormat="1">
      <c r="A217" s="14"/>
      <c r="B217" s="249"/>
      <c r="C217" s="250"/>
      <c r="D217" s="232" t="s">
        <v>145</v>
      </c>
      <c r="E217" s="251" t="s">
        <v>1</v>
      </c>
      <c r="F217" s="252" t="s">
        <v>1220</v>
      </c>
      <c r="G217" s="250"/>
      <c r="H217" s="253">
        <v>10</v>
      </c>
      <c r="I217" s="254"/>
      <c r="J217" s="250"/>
      <c r="K217" s="250"/>
      <c r="L217" s="255"/>
      <c r="M217" s="256"/>
      <c r="N217" s="257"/>
      <c r="O217" s="257"/>
      <c r="P217" s="257"/>
      <c r="Q217" s="257"/>
      <c r="R217" s="257"/>
      <c r="S217" s="257"/>
      <c r="T217" s="258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9" t="s">
        <v>145</v>
      </c>
      <c r="AU217" s="259" t="s">
        <v>84</v>
      </c>
      <c r="AV217" s="14" t="s">
        <v>84</v>
      </c>
      <c r="AW217" s="14" t="s">
        <v>31</v>
      </c>
      <c r="AX217" s="14" t="s">
        <v>82</v>
      </c>
      <c r="AY217" s="259" t="s">
        <v>132</v>
      </c>
    </row>
    <row r="218" s="2" customFormat="1" ht="24.15" customHeight="1">
      <c r="A218" s="39"/>
      <c r="B218" s="40"/>
      <c r="C218" s="219" t="s">
        <v>394</v>
      </c>
      <c r="D218" s="219" t="s">
        <v>135</v>
      </c>
      <c r="E218" s="220" t="s">
        <v>1308</v>
      </c>
      <c r="F218" s="221" t="s">
        <v>1309</v>
      </c>
      <c r="G218" s="222" t="s">
        <v>874</v>
      </c>
      <c r="H218" s="223">
        <v>3</v>
      </c>
      <c r="I218" s="224"/>
      <c r="J218" s="225">
        <f>ROUND(I218*H218,2)</f>
        <v>0</v>
      </c>
      <c r="K218" s="221" t="s">
        <v>139</v>
      </c>
      <c r="L218" s="45"/>
      <c r="M218" s="226" t="s">
        <v>1</v>
      </c>
      <c r="N218" s="227" t="s">
        <v>39</v>
      </c>
      <c r="O218" s="92"/>
      <c r="P218" s="228">
        <f>O218*H218</f>
        <v>0</v>
      </c>
      <c r="Q218" s="228">
        <v>0</v>
      </c>
      <c r="R218" s="228">
        <f>Q218*H218</f>
        <v>0</v>
      </c>
      <c r="S218" s="228">
        <v>0</v>
      </c>
      <c r="T218" s="229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30" t="s">
        <v>227</v>
      </c>
      <c r="AT218" s="230" t="s">
        <v>135</v>
      </c>
      <c r="AU218" s="230" t="s">
        <v>84</v>
      </c>
      <c r="AY218" s="18" t="s">
        <v>132</v>
      </c>
      <c r="BE218" s="231">
        <f>IF(N218="základní",J218,0)</f>
        <v>0</v>
      </c>
      <c r="BF218" s="231">
        <f>IF(N218="snížená",J218,0)</f>
        <v>0</v>
      </c>
      <c r="BG218" s="231">
        <f>IF(N218="zákl. přenesená",J218,0)</f>
        <v>0</v>
      </c>
      <c r="BH218" s="231">
        <f>IF(N218="sníž. přenesená",J218,0)</f>
        <v>0</v>
      </c>
      <c r="BI218" s="231">
        <f>IF(N218="nulová",J218,0)</f>
        <v>0</v>
      </c>
      <c r="BJ218" s="18" t="s">
        <v>82</v>
      </c>
      <c r="BK218" s="231">
        <f>ROUND(I218*H218,2)</f>
        <v>0</v>
      </c>
      <c r="BL218" s="18" t="s">
        <v>227</v>
      </c>
      <c r="BM218" s="230" t="s">
        <v>1310</v>
      </c>
    </row>
    <row r="219" s="2" customFormat="1">
      <c r="A219" s="39"/>
      <c r="B219" s="40"/>
      <c r="C219" s="41"/>
      <c r="D219" s="232" t="s">
        <v>142</v>
      </c>
      <c r="E219" s="41"/>
      <c r="F219" s="233" t="s">
        <v>1311</v>
      </c>
      <c r="G219" s="41"/>
      <c r="H219" s="41"/>
      <c r="I219" s="234"/>
      <c r="J219" s="41"/>
      <c r="K219" s="41"/>
      <c r="L219" s="45"/>
      <c r="M219" s="235"/>
      <c r="N219" s="236"/>
      <c r="O219" s="92"/>
      <c r="P219" s="92"/>
      <c r="Q219" s="92"/>
      <c r="R219" s="92"/>
      <c r="S219" s="92"/>
      <c r="T219" s="93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18" t="s">
        <v>142</v>
      </c>
      <c r="AU219" s="18" t="s">
        <v>84</v>
      </c>
    </row>
    <row r="220" s="2" customFormat="1">
      <c r="A220" s="39"/>
      <c r="B220" s="40"/>
      <c r="C220" s="41"/>
      <c r="D220" s="237" t="s">
        <v>143</v>
      </c>
      <c r="E220" s="41"/>
      <c r="F220" s="238" t="s">
        <v>1312</v>
      </c>
      <c r="G220" s="41"/>
      <c r="H220" s="41"/>
      <c r="I220" s="234"/>
      <c r="J220" s="41"/>
      <c r="K220" s="41"/>
      <c r="L220" s="45"/>
      <c r="M220" s="235"/>
      <c r="N220" s="236"/>
      <c r="O220" s="92"/>
      <c r="P220" s="92"/>
      <c r="Q220" s="92"/>
      <c r="R220" s="92"/>
      <c r="S220" s="92"/>
      <c r="T220" s="93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143</v>
      </c>
      <c r="AU220" s="18" t="s">
        <v>84</v>
      </c>
    </row>
    <row r="221" s="14" customFormat="1">
      <c r="A221" s="14"/>
      <c r="B221" s="249"/>
      <c r="C221" s="250"/>
      <c r="D221" s="232" t="s">
        <v>145</v>
      </c>
      <c r="E221" s="251" t="s">
        <v>1</v>
      </c>
      <c r="F221" s="252" t="s">
        <v>1252</v>
      </c>
      <c r="G221" s="250"/>
      <c r="H221" s="253">
        <v>3</v>
      </c>
      <c r="I221" s="254"/>
      <c r="J221" s="250"/>
      <c r="K221" s="250"/>
      <c r="L221" s="255"/>
      <c r="M221" s="256"/>
      <c r="N221" s="257"/>
      <c r="O221" s="257"/>
      <c r="P221" s="257"/>
      <c r="Q221" s="257"/>
      <c r="R221" s="257"/>
      <c r="S221" s="257"/>
      <c r="T221" s="258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9" t="s">
        <v>145</v>
      </c>
      <c r="AU221" s="259" t="s">
        <v>84</v>
      </c>
      <c r="AV221" s="14" t="s">
        <v>84</v>
      </c>
      <c r="AW221" s="14" t="s">
        <v>31</v>
      </c>
      <c r="AX221" s="14" t="s">
        <v>82</v>
      </c>
      <c r="AY221" s="259" t="s">
        <v>132</v>
      </c>
    </row>
    <row r="222" s="2" customFormat="1" ht="24.15" customHeight="1">
      <c r="A222" s="39"/>
      <c r="B222" s="40"/>
      <c r="C222" s="219" t="s">
        <v>398</v>
      </c>
      <c r="D222" s="219" t="s">
        <v>135</v>
      </c>
      <c r="E222" s="220" t="s">
        <v>1313</v>
      </c>
      <c r="F222" s="221" t="s">
        <v>1314</v>
      </c>
      <c r="G222" s="222" t="s">
        <v>160</v>
      </c>
      <c r="H222" s="223">
        <v>35</v>
      </c>
      <c r="I222" s="224"/>
      <c r="J222" s="225">
        <f>ROUND(I222*H222,2)</f>
        <v>0</v>
      </c>
      <c r="K222" s="221" t="s">
        <v>139</v>
      </c>
      <c r="L222" s="45"/>
      <c r="M222" s="226" t="s">
        <v>1</v>
      </c>
      <c r="N222" s="227" t="s">
        <v>39</v>
      </c>
      <c r="O222" s="92"/>
      <c r="P222" s="228">
        <f>O222*H222</f>
        <v>0</v>
      </c>
      <c r="Q222" s="228">
        <v>0</v>
      </c>
      <c r="R222" s="228">
        <f>Q222*H222</f>
        <v>0</v>
      </c>
      <c r="S222" s="228">
        <v>0</v>
      </c>
      <c r="T222" s="229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30" t="s">
        <v>227</v>
      </c>
      <c r="AT222" s="230" t="s">
        <v>135</v>
      </c>
      <c r="AU222" s="230" t="s">
        <v>84</v>
      </c>
      <c r="AY222" s="18" t="s">
        <v>132</v>
      </c>
      <c r="BE222" s="231">
        <f>IF(N222="základní",J222,0)</f>
        <v>0</v>
      </c>
      <c r="BF222" s="231">
        <f>IF(N222="snížená",J222,0)</f>
        <v>0</v>
      </c>
      <c r="BG222" s="231">
        <f>IF(N222="zákl. přenesená",J222,0)</f>
        <v>0</v>
      </c>
      <c r="BH222" s="231">
        <f>IF(N222="sníž. přenesená",J222,0)</f>
        <v>0</v>
      </c>
      <c r="BI222" s="231">
        <f>IF(N222="nulová",J222,0)</f>
        <v>0</v>
      </c>
      <c r="BJ222" s="18" t="s">
        <v>82</v>
      </c>
      <c r="BK222" s="231">
        <f>ROUND(I222*H222,2)</f>
        <v>0</v>
      </c>
      <c r="BL222" s="18" t="s">
        <v>227</v>
      </c>
      <c r="BM222" s="230" t="s">
        <v>1315</v>
      </c>
    </row>
    <row r="223" s="2" customFormat="1">
      <c r="A223" s="39"/>
      <c r="B223" s="40"/>
      <c r="C223" s="41"/>
      <c r="D223" s="232" t="s">
        <v>142</v>
      </c>
      <c r="E223" s="41"/>
      <c r="F223" s="233" t="s">
        <v>1316</v>
      </c>
      <c r="G223" s="41"/>
      <c r="H223" s="41"/>
      <c r="I223" s="234"/>
      <c r="J223" s="41"/>
      <c r="K223" s="41"/>
      <c r="L223" s="45"/>
      <c r="M223" s="235"/>
      <c r="N223" s="236"/>
      <c r="O223" s="92"/>
      <c r="P223" s="92"/>
      <c r="Q223" s="92"/>
      <c r="R223" s="92"/>
      <c r="S223" s="92"/>
      <c r="T223" s="93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T223" s="18" t="s">
        <v>142</v>
      </c>
      <c r="AU223" s="18" t="s">
        <v>84</v>
      </c>
    </row>
    <row r="224" s="2" customFormat="1">
      <c r="A224" s="39"/>
      <c r="B224" s="40"/>
      <c r="C224" s="41"/>
      <c r="D224" s="237" t="s">
        <v>143</v>
      </c>
      <c r="E224" s="41"/>
      <c r="F224" s="238" t="s">
        <v>1317</v>
      </c>
      <c r="G224" s="41"/>
      <c r="H224" s="41"/>
      <c r="I224" s="234"/>
      <c r="J224" s="41"/>
      <c r="K224" s="41"/>
      <c r="L224" s="45"/>
      <c r="M224" s="235"/>
      <c r="N224" s="236"/>
      <c r="O224" s="92"/>
      <c r="P224" s="92"/>
      <c r="Q224" s="92"/>
      <c r="R224" s="92"/>
      <c r="S224" s="92"/>
      <c r="T224" s="93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T224" s="18" t="s">
        <v>143</v>
      </c>
      <c r="AU224" s="18" t="s">
        <v>84</v>
      </c>
    </row>
    <row r="225" s="14" customFormat="1">
      <c r="A225" s="14"/>
      <c r="B225" s="249"/>
      <c r="C225" s="250"/>
      <c r="D225" s="232" t="s">
        <v>145</v>
      </c>
      <c r="E225" s="251" t="s">
        <v>1</v>
      </c>
      <c r="F225" s="252" t="s">
        <v>454</v>
      </c>
      <c r="G225" s="250"/>
      <c r="H225" s="253">
        <v>35</v>
      </c>
      <c r="I225" s="254"/>
      <c r="J225" s="250"/>
      <c r="K225" s="250"/>
      <c r="L225" s="255"/>
      <c r="M225" s="256"/>
      <c r="N225" s="257"/>
      <c r="O225" s="257"/>
      <c r="P225" s="257"/>
      <c r="Q225" s="257"/>
      <c r="R225" s="257"/>
      <c r="S225" s="257"/>
      <c r="T225" s="258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9" t="s">
        <v>145</v>
      </c>
      <c r="AU225" s="259" t="s">
        <v>84</v>
      </c>
      <c r="AV225" s="14" t="s">
        <v>84</v>
      </c>
      <c r="AW225" s="14" t="s">
        <v>31</v>
      </c>
      <c r="AX225" s="14" t="s">
        <v>82</v>
      </c>
      <c r="AY225" s="259" t="s">
        <v>132</v>
      </c>
    </row>
    <row r="226" s="2" customFormat="1" ht="33" customHeight="1">
      <c r="A226" s="39"/>
      <c r="B226" s="40"/>
      <c r="C226" s="219" t="s">
        <v>405</v>
      </c>
      <c r="D226" s="219" t="s">
        <v>135</v>
      </c>
      <c r="E226" s="220" t="s">
        <v>1318</v>
      </c>
      <c r="F226" s="221" t="s">
        <v>1319</v>
      </c>
      <c r="G226" s="222" t="s">
        <v>874</v>
      </c>
      <c r="H226" s="223">
        <v>4</v>
      </c>
      <c r="I226" s="224"/>
      <c r="J226" s="225">
        <f>ROUND(I226*H226,2)</f>
        <v>0</v>
      </c>
      <c r="K226" s="221" t="s">
        <v>139</v>
      </c>
      <c r="L226" s="45"/>
      <c r="M226" s="226" t="s">
        <v>1</v>
      </c>
      <c r="N226" s="227" t="s">
        <v>39</v>
      </c>
      <c r="O226" s="92"/>
      <c r="P226" s="228">
        <f>O226*H226</f>
        <v>0</v>
      </c>
      <c r="Q226" s="228">
        <v>0</v>
      </c>
      <c r="R226" s="228">
        <f>Q226*H226</f>
        <v>0</v>
      </c>
      <c r="S226" s="228">
        <v>0</v>
      </c>
      <c r="T226" s="229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30" t="s">
        <v>227</v>
      </c>
      <c r="AT226" s="230" t="s">
        <v>135</v>
      </c>
      <c r="AU226" s="230" t="s">
        <v>84</v>
      </c>
      <c r="AY226" s="18" t="s">
        <v>132</v>
      </c>
      <c r="BE226" s="231">
        <f>IF(N226="základní",J226,0)</f>
        <v>0</v>
      </c>
      <c r="BF226" s="231">
        <f>IF(N226="snížená",J226,0)</f>
        <v>0</v>
      </c>
      <c r="BG226" s="231">
        <f>IF(N226="zákl. přenesená",J226,0)</f>
        <v>0</v>
      </c>
      <c r="BH226" s="231">
        <f>IF(N226="sníž. přenesená",J226,0)</f>
        <v>0</v>
      </c>
      <c r="BI226" s="231">
        <f>IF(N226="nulová",J226,0)</f>
        <v>0</v>
      </c>
      <c r="BJ226" s="18" t="s">
        <v>82</v>
      </c>
      <c r="BK226" s="231">
        <f>ROUND(I226*H226,2)</f>
        <v>0</v>
      </c>
      <c r="BL226" s="18" t="s">
        <v>227</v>
      </c>
      <c r="BM226" s="230" t="s">
        <v>1320</v>
      </c>
    </row>
    <row r="227" s="2" customFormat="1">
      <c r="A227" s="39"/>
      <c r="B227" s="40"/>
      <c r="C227" s="41"/>
      <c r="D227" s="232" t="s">
        <v>142</v>
      </c>
      <c r="E227" s="41"/>
      <c r="F227" s="233" t="s">
        <v>1321</v>
      </c>
      <c r="G227" s="41"/>
      <c r="H227" s="41"/>
      <c r="I227" s="234"/>
      <c r="J227" s="41"/>
      <c r="K227" s="41"/>
      <c r="L227" s="45"/>
      <c r="M227" s="235"/>
      <c r="N227" s="236"/>
      <c r="O227" s="92"/>
      <c r="P227" s="92"/>
      <c r="Q227" s="92"/>
      <c r="R227" s="92"/>
      <c r="S227" s="92"/>
      <c r="T227" s="93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T227" s="18" t="s">
        <v>142</v>
      </c>
      <c r="AU227" s="18" t="s">
        <v>84</v>
      </c>
    </row>
    <row r="228" s="2" customFormat="1">
      <c r="A228" s="39"/>
      <c r="B228" s="40"/>
      <c r="C228" s="41"/>
      <c r="D228" s="237" t="s">
        <v>143</v>
      </c>
      <c r="E228" s="41"/>
      <c r="F228" s="238" t="s">
        <v>1322</v>
      </c>
      <c r="G228" s="41"/>
      <c r="H228" s="41"/>
      <c r="I228" s="234"/>
      <c r="J228" s="41"/>
      <c r="K228" s="41"/>
      <c r="L228" s="45"/>
      <c r="M228" s="235"/>
      <c r="N228" s="236"/>
      <c r="O228" s="92"/>
      <c r="P228" s="92"/>
      <c r="Q228" s="92"/>
      <c r="R228" s="92"/>
      <c r="S228" s="92"/>
      <c r="T228" s="93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T228" s="18" t="s">
        <v>143</v>
      </c>
      <c r="AU228" s="18" t="s">
        <v>84</v>
      </c>
    </row>
    <row r="229" s="14" customFormat="1">
      <c r="A229" s="14"/>
      <c r="B229" s="249"/>
      <c r="C229" s="250"/>
      <c r="D229" s="232" t="s">
        <v>145</v>
      </c>
      <c r="E229" s="251" t="s">
        <v>1</v>
      </c>
      <c r="F229" s="252" t="s">
        <v>227</v>
      </c>
      <c r="G229" s="250"/>
      <c r="H229" s="253">
        <v>4</v>
      </c>
      <c r="I229" s="254"/>
      <c r="J229" s="250"/>
      <c r="K229" s="250"/>
      <c r="L229" s="255"/>
      <c r="M229" s="256"/>
      <c r="N229" s="257"/>
      <c r="O229" s="257"/>
      <c r="P229" s="257"/>
      <c r="Q229" s="257"/>
      <c r="R229" s="257"/>
      <c r="S229" s="257"/>
      <c r="T229" s="258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9" t="s">
        <v>145</v>
      </c>
      <c r="AU229" s="259" t="s">
        <v>84</v>
      </c>
      <c r="AV229" s="14" t="s">
        <v>84</v>
      </c>
      <c r="AW229" s="14" t="s">
        <v>31</v>
      </c>
      <c r="AX229" s="14" t="s">
        <v>82</v>
      </c>
      <c r="AY229" s="259" t="s">
        <v>132</v>
      </c>
    </row>
    <row r="230" s="2" customFormat="1" ht="33" customHeight="1">
      <c r="A230" s="39"/>
      <c r="B230" s="40"/>
      <c r="C230" s="219" t="s">
        <v>411</v>
      </c>
      <c r="D230" s="219" t="s">
        <v>135</v>
      </c>
      <c r="E230" s="220" t="s">
        <v>1323</v>
      </c>
      <c r="F230" s="221" t="s">
        <v>1324</v>
      </c>
      <c r="G230" s="222" t="s">
        <v>874</v>
      </c>
      <c r="H230" s="223">
        <v>2</v>
      </c>
      <c r="I230" s="224"/>
      <c r="J230" s="225">
        <f>ROUND(I230*H230,2)</f>
        <v>0</v>
      </c>
      <c r="K230" s="221" t="s">
        <v>139</v>
      </c>
      <c r="L230" s="45"/>
      <c r="M230" s="226" t="s">
        <v>1</v>
      </c>
      <c r="N230" s="227" t="s">
        <v>39</v>
      </c>
      <c r="O230" s="92"/>
      <c r="P230" s="228">
        <f>O230*H230</f>
        <v>0</v>
      </c>
      <c r="Q230" s="228">
        <v>0</v>
      </c>
      <c r="R230" s="228">
        <f>Q230*H230</f>
        <v>0</v>
      </c>
      <c r="S230" s="228">
        <v>0</v>
      </c>
      <c r="T230" s="229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30" t="s">
        <v>227</v>
      </c>
      <c r="AT230" s="230" t="s">
        <v>135</v>
      </c>
      <c r="AU230" s="230" t="s">
        <v>84</v>
      </c>
      <c r="AY230" s="18" t="s">
        <v>132</v>
      </c>
      <c r="BE230" s="231">
        <f>IF(N230="základní",J230,0)</f>
        <v>0</v>
      </c>
      <c r="BF230" s="231">
        <f>IF(N230="snížená",J230,0)</f>
        <v>0</v>
      </c>
      <c r="BG230" s="231">
        <f>IF(N230="zákl. přenesená",J230,0)</f>
        <v>0</v>
      </c>
      <c r="BH230" s="231">
        <f>IF(N230="sníž. přenesená",J230,0)</f>
        <v>0</v>
      </c>
      <c r="BI230" s="231">
        <f>IF(N230="nulová",J230,0)</f>
        <v>0</v>
      </c>
      <c r="BJ230" s="18" t="s">
        <v>82</v>
      </c>
      <c r="BK230" s="231">
        <f>ROUND(I230*H230,2)</f>
        <v>0</v>
      </c>
      <c r="BL230" s="18" t="s">
        <v>227</v>
      </c>
      <c r="BM230" s="230" t="s">
        <v>1325</v>
      </c>
    </row>
    <row r="231" s="2" customFormat="1">
      <c r="A231" s="39"/>
      <c r="B231" s="40"/>
      <c r="C231" s="41"/>
      <c r="D231" s="232" t="s">
        <v>142</v>
      </c>
      <c r="E231" s="41"/>
      <c r="F231" s="233" t="s">
        <v>1326</v>
      </c>
      <c r="G231" s="41"/>
      <c r="H231" s="41"/>
      <c r="I231" s="234"/>
      <c r="J231" s="41"/>
      <c r="K231" s="41"/>
      <c r="L231" s="45"/>
      <c r="M231" s="235"/>
      <c r="N231" s="236"/>
      <c r="O231" s="92"/>
      <c r="P231" s="92"/>
      <c r="Q231" s="92"/>
      <c r="R231" s="92"/>
      <c r="S231" s="92"/>
      <c r="T231" s="93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T231" s="18" t="s">
        <v>142</v>
      </c>
      <c r="AU231" s="18" t="s">
        <v>84</v>
      </c>
    </row>
    <row r="232" s="2" customFormat="1">
      <c r="A232" s="39"/>
      <c r="B232" s="40"/>
      <c r="C232" s="41"/>
      <c r="D232" s="237" t="s">
        <v>143</v>
      </c>
      <c r="E232" s="41"/>
      <c r="F232" s="238" t="s">
        <v>1327</v>
      </c>
      <c r="G232" s="41"/>
      <c r="H232" s="41"/>
      <c r="I232" s="234"/>
      <c r="J232" s="41"/>
      <c r="K232" s="41"/>
      <c r="L232" s="45"/>
      <c r="M232" s="235"/>
      <c r="N232" s="236"/>
      <c r="O232" s="92"/>
      <c r="P232" s="92"/>
      <c r="Q232" s="92"/>
      <c r="R232" s="92"/>
      <c r="S232" s="92"/>
      <c r="T232" s="93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T232" s="18" t="s">
        <v>143</v>
      </c>
      <c r="AU232" s="18" t="s">
        <v>84</v>
      </c>
    </row>
    <row r="233" s="14" customFormat="1">
      <c r="A233" s="14"/>
      <c r="B233" s="249"/>
      <c r="C233" s="250"/>
      <c r="D233" s="232" t="s">
        <v>145</v>
      </c>
      <c r="E233" s="251" t="s">
        <v>1</v>
      </c>
      <c r="F233" s="252" t="s">
        <v>84</v>
      </c>
      <c r="G233" s="250"/>
      <c r="H233" s="253">
        <v>2</v>
      </c>
      <c r="I233" s="254"/>
      <c r="J233" s="250"/>
      <c r="K233" s="250"/>
      <c r="L233" s="255"/>
      <c r="M233" s="256"/>
      <c r="N233" s="257"/>
      <c r="O233" s="257"/>
      <c r="P233" s="257"/>
      <c r="Q233" s="257"/>
      <c r="R233" s="257"/>
      <c r="S233" s="257"/>
      <c r="T233" s="258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9" t="s">
        <v>145</v>
      </c>
      <c r="AU233" s="259" t="s">
        <v>84</v>
      </c>
      <c r="AV233" s="14" t="s">
        <v>84</v>
      </c>
      <c r="AW233" s="14" t="s">
        <v>31</v>
      </c>
      <c r="AX233" s="14" t="s">
        <v>82</v>
      </c>
      <c r="AY233" s="259" t="s">
        <v>132</v>
      </c>
    </row>
    <row r="234" s="2" customFormat="1" ht="33" customHeight="1">
      <c r="A234" s="39"/>
      <c r="B234" s="40"/>
      <c r="C234" s="219" t="s">
        <v>417</v>
      </c>
      <c r="D234" s="219" t="s">
        <v>135</v>
      </c>
      <c r="E234" s="220" t="s">
        <v>1328</v>
      </c>
      <c r="F234" s="221" t="s">
        <v>1329</v>
      </c>
      <c r="G234" s="222" t="s">
        <v>874</v>
      </c>
      <c r="H234" s="223">
        <v>6</v>
      </c>
      <c r="I234" s="224"/>
      <c r="J234" s="225">
        <f>ROUND(I234*H234,2)</f>
        <v>0</v>
      </c>
      <c r="K234" s="221" t="s">
        <v>139</v>
      </c>
      <c r="L234" s="45"/>
      <c r="M234" s="226" t="s">
        <v>1</v>
      </c>
      <c r="N234" s="227" t="s">
        <v>39</v>
      </c>
      <c r="O234" s="92"/>
      <c r="P234" s="228">
        <f>O234*H234</f>
        <v>0</v>
      </c>
      <c r="Q234" s="228">
        <v>0</v>
      </c>
      <c r="R234" s="228">
        <f>Q234*H234</f>
        <v>0</v>
      </c>
      <c r="S234" s="228">
        <v>0</v>
      </c>
      <c r="T234" s="229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30" t="s">
        <v>227</v>
      </c>
      <c r="AT234" s="230" t="s">
        <v>135</v>
      </c>
      <c r="AU234" s="230" t="s">
        <v>84</v>
      </c>
      <c r="AY234" s="18" t="s">
        <v>132</v>
      </c>
      <c r="BE234" s="231">
        <f>IF(N234="základní",J234,0)</f>
        <v>0</v>
      </c>
      <c r="BF234" s="231">
        <f>IF(N234="snížená",J234,0)</f>
        <v>0</v>
      </c>
      <c r="BG234" s="231">
        <f>IF(N234="zákl. přenesená",J234,0)</f>
        <v>0</v>
      </c>
      <c r="BH234" s="231">
        <f>IF(N234="sníž. přenesená",J234,0)</f>
        <v>0</v>
      </c>
      <c r="BI234" s="231">
        <f>IF(N234="nulová",J234,0)</f>
        <v>0</v>
      </c>
      <c r="BJ234" s="18" t="s">
        <v>82</v>
      </c>
      <c r="BK234" s="231">
        <f>ROUND(I234*H234,2)</f>
        <v>0</v>
      </c>
      <c r="BL234" s="18" t="s">
        <v>227</v>
      </c>
      <c r="BM234" s="230" t="s">
        <v>1330</v>
      </c>
    </row>
    <row r="235" s="2" customFormat="1">
      <c r="A235" s="39"/>
      <c r="B235" s="40"/>
      <c r="C235" s="41"/>
      <c r="D235" s="232" t="s">
        <v>142</v>
      </c>
      <c r="E235" s="41"/>
      <c r="F235" s="233" t="s">
        <v>1331</v>
      </c>
      <c r="G235" s="41"/>
      <c r="H235" s="41"/>
      <c r="I235" s="234"/>
      <c r="J235" s="41"/>
      <c r="K235" s="41"/>
      <c r="L235" s="45"/>
      <c r="M235" s="235"/>
      <c r="N235" s="236"/>
      <c r="O235" s="92"/>
      <c r="P235" s="92"/>
      <c r="Q235" s="92"/>
      <c r="R235" s="92"/>
      <c r="S235" s="92"/>
      <c r="T235" s="93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T235" s="18" t="s">
        <v>142</v>
      </c>
      <c r="AU235" s="18" t="s">
        <v>84</v>
      </c>
    </row>
    <row r="236" s="2" customFormat="1">
      <c r="A236" s="39"/>
      <c r="B236" s="40"/>
      <c r="C236" s="41"/>
      <c r="D236" s="237" t="s">
        <v>143</v>
      </c>
      <c r="E236" s="41"/>
      <c r="F236" s="238" t="s">
        <v>1332</v>
      </c>
      <c r="G236" s="41"/>
      <c r="H236" s="41"/>
      <c r="I236" s="234"/>
      <c r="J236" s="41"/>
      <c r="K236" s="41"/>
      <c r="L236" s="45"/>
      <c r="M236" s="235"/>
      <c r="N236" s="236"/>
      <c r="O236" s="92"/>
      <c r="P236" s="92"/>
      <c r="Q236" s="92"/>
      <c r="R236" s="92"/>
      <c r="S236" s="92"/>
      <c r="T236" s="93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T236" s="18" t="s">
        <v>143</v>
      </c>
      <c r="AU236" s="18" t="s">
        <v>84</v>
      </c>
    </row>
    <row r="237" s="14" customFormat="1">
      <c r="A237" s="14"/>
      <c r="B237" s="249"/>
      <c r="C237" s="250"/>
      <c r="D237" s="232" t="s">
        <v>145</v>
      </c>
      <c r="E237" s="251" t="s">
        <v>1</v>
      </c>
      <c r="F237" s="252" t="s">
        <v>258</v>
      </c>
      <c r="G237" s="250"/>
      <c r="H237" s="253">
        <v>6</v>
      </c>
      <c r="I237" s="254"/>
      <c r="J237" s="250"/>
      <c r="K237" s="250"/>
      <c r="L237" s="255"/>
      <c r="M237" s="256"/>
      <c r="N237" s="257"/>
      <c r="O237" s="257"/>
      <c r="P237" s="257"/>
      <c r="Q237" s="257"/>
      <c r="R237" s="257"/>
      <c r="S237" s="257"/>
      <c r="T237" s="258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9" t="s">
        <v>145</v>
      </c>
      <c r="AU237" s="259" t="s">
        <v>84</v>
      </c>
      <c r="AV237" s="14" t="s">
        <v>84</v>
      </c>
      <c r="AW237" s="14" t="s">
        <v>31</v>
      </c>
      <c r="AX237" s="14" t="s">
        <v>82</v>
      </c>
      <c r="AY237" s="259" t="s">
        <v>132</v>
      </c>
    </row>
    <row r="238" s="2" customFormat="1" ht="33" customHeight="1">
      <c r="A238" s="39"/>
      <c r="B238" s="40"/>
      <c r="C238" s="219" t="s">
        <v>423</v>
      </c>
      <c r="D238" s="219" t="s">
        <v>135</v>
      </c>
      <c r="E238" s="220" t="s">
        <v>1333</v>
      </c>
      <c r="F238" s="221" t="s">
        <v>1334</v>
      </c>
      <c r="G238" s="222" t="s">
        <v>874</v>
      </c>
      <c r="H238" s="223">
        <v>1</v>
      </c>
      <c r="I238" s="224"/>
      <c r="J238" s="225">
        <f>ROUND(I238*H238,2)</f>
        <v>0</v>
      </c>
      <c r="K238" s="221" t="s">
        <v>139</v>
      </c>
      <c r="L238" s="45"/>
      <c r="M238" s="226" t="s">
        <v>1</v>
      </c>
      <c r="N238" s="227" t="s">
        <v>39</v>
      </c>
      <c r="O238" s="92"/>
      <c r="P238" s="228">
        <f>O238*H238</f>
        <v>0</v>
      </c>
      <c r="Q238" s="228">
        <v>0</v>
      </c>
      <c r="R238" s="228">
        <f>Q238*H238</f>
        <v>0</v>
      </c>
      <c r="S238" s="228">
        <v>0</v>
      </c>
      <c r="T238" s="229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30" t="s">
        <v>227</v>
      </c>
      <c r="AT238" s="230" t="s">
        <v>135</v>
      </c>
      <c r="AU238" s="230" t="s">
        <v>84</v>
      </c>
      <c r="AY238" s="18" t="s">
        <v>132</v>
      </c>
      <c r="BE238" s="231">
        <f>IF(N238="základní",J238,0)</f>
        <v>0</v>
      </c>
      <c r="BF238" s="231">
        <f>IF(N238="snížená",J238,0)</f>
        <v>0</v>
      </c>
      <c r="BG238" s="231">
        <f>IF(N238="zákl. přenesená",J238,0)</f>
        <v>0</v>
      </c>
      <c r="BH238" s="231">
        <f>IF(N238="sníž. přenesená",J238,0)</f>
        <v>0</v>
      </c>
      <c r="BI238" s="231">
        <f>IF(N238="nulová",J238,0)</f>
        <v>0</v>
      </c>
      <c r="BJ238" s="18" t="s">
        <v>82</v>
      </c>
      <c r="BK238" s="231">
        <f>ROUND(I238*H238,2)</f>
        <v>0</v>
      </c>
      <c r="BL238" s="18" t="s">
        <v>227</v>
      </c>
      <c r="BM238" s="230" t="s">
        <v>1335</v>
      </c>
    </row>
    <row r="239" s="2" customFormat="1">
      <c r="A239" s="39"/>
      <c r="B239" s="40"/>
      <c r="C239" s="41"/>
      <c r="D239" s="232" t="s">
        <v>142</v>
      </c>
      <c r="E239" s="41"/>
      <c r="F239" s="233" t="s">
        <v>1336</v>
      </c>
      <c r="G239" s="41"/>
      <c r="H239" s="41"/>
      <c r="I239" s="234"/>
      <c r="J239" s="41"/>
      <c r="K239" s="41"/>
      <c r="L239" s="45"/>
      <c r="M239" s="235"/>
      <c r="N239" s="236"/>
      <c r="O239" s="92"/>
      <c r="P239" s="92"/>
      <c r="Q239" s="92"/>
      <c r="R239" s="92"/>
      <c r="S239" s="92"/>
      <c r="T239" s="93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T239" s="18" t="s">
        <v>142</v>
      </c>
      <c r="AU239" s="18" t="s">
        <v>84</v>
      </c>
    </row>
    <row r="240" s="2" customFormat="1">
      <c r="A240" s="39"/>
      <c r="B240" s="40"/>
      <c r="C240" s="41"/>
      <c r="D240" s="237" t="s">
        <v>143</v>
      </c>
      <c r="E240" s="41"/>
      <c r="F240" s="238" t="s">
        <v>1337</v>
      </c>
      <c r="G240" s="41"/>
      <c r="H240" s="41"/>
      <c r="I240" s="234"/>
      <c r="J240" s="41"/>
      <c r="K240" s="41"/>
      <c r="L240" s="45"/>
      <c r="M240" s="235"/>
      <c r="N240" s="236"/>
      <c r="O240" s="92"/>
      <c r="P240" s="92"/>
      <c r="Q240" s="92"/>
      <c r="R240" s="92"/>
      <c r="S240" s="92"/>
      <c r="T240" s="93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T240" s="18" t="s">
        <v>143</v>
      </c>
      <c r="AU240" s="18" t="s">
        <v>84</v>
      </c>
    </row>
    <row r="241" s="14" customFormat="1">
      <c r="A241" s="14"/>
      <c r="B241" s="249"/>
      <c r="C241" s="250"/>
      <c r="D241" s="232" t="s">
        <v>145</v>
      </c>
      <c r="E241" s="251" t="s">
        <v>1</v>
      </c>
      <c r="F241" s="252" t="s">
        <v>82</v>
      </c>
      <c r="G241" s="250"/>
      <c r="H241" s="253">
        <v>1</v>
      </c>
      <c r="I241" s="254"/>
      <c r="J241" s="250"/>
      <c r="K241" s="250"/>
      <c r="L241" s="255"/>
      <c r="M241" s="256"/>
      <c r="N241" s="257"/>
      <c r="O241" s="257"/>
      <c r="P241" s="257"/>
      <c r="Q241" s="257"/>
      <c r="R241" s="257"/>
      <c r="S241" s="257"/>
      <c r="T241" s="258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9" t="s">
        <v>145</v>
      </c>
      <c r="AU241" s="259" t="s">
        <v>84</v>
      </c>
      <c r="AV241" s="14" t="s">
        <v>84</v>
      </c>
      <c r="AW241" s="14" t="s">
        <v>31</v>
      </c>
      <c r="AX241" s="14" t="s">
        <v>82</v>
      </c>
      <c r="AY241" s="259" t="s">
        <v>132</v>
      </c>
    </row>
    <row r="242" s="2" customFormat="1" ht="33" customHeight="1">
      <c r="A242" s="39"/>
      <c r="B242" s="40"/>
      <c r="C242" s="219" t="s">
        <v>429</v>
      </c>
      <c r="D242" s="219" t="s">
        <v>135</v>
      </c>
      <c r="E242" s="220" t="s">
        <v>1338</v>
      </c>
      <c r="F242" s="221" t="s">
        <v>1339</v>
      </c>
      <c r="G242" s="222" t="s">
        <v>874</v>
      </c>
      <c r="H242" s="223">
        <v>4</v>
      </c>
      <c r="I242" s="224"/>
      <c r="J242" s="225">
        <f>ROUND(I242*H242,2)</f>
        <v>0</v>
      </c>
      <c r="K242" s="221" t="s">
        <v>139</v>
      </c>
      <c r="L242" s="45"/>
      <c r="M242" s="226" t="s">
        <v>1</v>
      </c>
      <c r="N242" s="227" t="s">
        <v>39</v>
      </c>
      <c r="O242" s="92"/>
      <c r="P242" s="228">
        <f>O242*H242</f>
        <v>0</v>
      </c>
      <c r="Q242" s="228">
        <v>0</v>
      </c>
      <c r="R242" s="228">
        <f>Q242*H242</f>
        <v>0</v>
      </c>
      <c r="S242" s="228">
        <v>0</v>
      </c>
      <c r="T242" s="229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30" t="s">
        <v>227</v>
      </c>
      <c r="AT242" s="230" t="s">
        <v>135</v>
      </c>
      <c r="AU242" s="230" t="s">
        <v>84</v>
      </c>
      <c r="AY242" s="18" t="s">
        <v>132</v>
      </c>
      <c r="BE242" s="231">
        <f>IF(N242="základní",J242,0)</f>
        <v>0</v>
      </c>
      <c r="BF242" s="231">
        <f>IF(N242="snížená",J242,0)</f>
        <v>0</v>
      </c>
      <c r="BG242" s="231">
        <f>IF(N242="zákl. přenesená",J242,0)</f>
        <v>0</v>
      </c>
      <c r="BH242" s="231">
        <f>IF(N242="sníž. přenesená",J242,0)</f>
        <v>0</v>
      </c>
      <c r="BI242" s="231">
        <f>IF(N242="nulová",J242,0)</f>
        <v>0</v>
      </c>
      <c r="BJ242" s="18" t="s">
        <v>82</v>
      </c>
      <c r="BK242" s="231">
        <f>ROUND(I242*H242,2)</f>
        <v>0</v>
      </c>
      <c r="BL242" s="18" t="s">
        <v>227</v>
      </c>
      <c r="BM242" s="230" t="s">
        <v>1340</v>
      </c>
    </row>
    <row r="243" s="2" customFormat="1">
      <c r="A243" s="39"/>
      <c r="B243" s="40"/>
      <c r="C243" s="41"/>
      <c r="D243" s="232" t="s">
        <v>142</v>
      </c>
      <c r="E243" s="41"/>
      <c r="F243" s="233" t="s">
        <v>1341</v>
      </c>
      <c r="G243" s="41"/>
      <c r="H243" s="41"/>
      <c r="I243" s="234"/>
      <c r="J243" s="41"/>
      <c r="K243" s="41"/>
      <c r="L243" s="45"/>
      <c r="M243" s="235"/>
      <c r="N243" s="236"/>
      <c r="O243" s="92"/>
      <c r="P243" s="92"/>
      <c r="Q243" s="92"/>
      <c r="R243" s="92"/>
      <c r="S243" s="92"/>
      <c r="T243" s="93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T243" s="18" t="s">
        <v>142</v>
      </c>
      <c r="AU243" s="18" t="s">
        <v>84</v>
      </c>
    </row>
    <row r="244" s="2" customFormat="1">
      <c r="A244" s="39"/>
      <c r="B244" s="40"/>
      <c r="C244" s="41"/>
      <c r="D244" s="237" t="s">
        <v>143</v>
      </c>
      <c r="E244" s="41"/>
      <c r="F244" s="238" t="s">
        <v>1342</v>
      </c>
      <c r="G244" s="41"/>
      <c r="H244" s="41"/>
      <c r="I244" s="234"/>
      <c r="J244" s="41"/>
      <c r="K244" s="41"/>
      <c r="L244" s="45"/>
      <c r="M244" s="235"/>
      <c r="N244" s="236"/>
      <c r="O244" s="92"/>
      <c r="P244" s="92"/>
      <c r="Q244" s="92"/>
      <c r="R244" s="92"/>
      <c r="S244" s="92"/>
      <c r="T244" s="93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T244" s="18" t="s">
        <v>143</v>
      </c>
      <c r="AU244" s="18" t="s">
        <v>84</v>
      </c>
    </row>
    <row r="245" s="14" customFormat="1">
      <c r="A245" s="14"/>
      <c r="B245" s="249"/>
      <c r="C245" s="250"/>
      <c r="D245" s="232" t="s">
        <v>145</v>
      </c>
      <c r="E245" s="251" t="s">
        <v>1</v>
      </c>
      <c r="F245" s="252" t="s">
        <v>227</v>
      </c>
      <c r="G245" s="250"/>
      <c r="H245" s="253">
        <v>4</v>
      </c>
      <c r="I245" s="254"/>
      <c r="J245" s="250"/>
      <c r="K245" s="250"/>
      <c r="L245" s="255"/>
      <c r="M245" s="256"/>
      <c r="N245" s="257"/>
      <c r="O245" s="257"/>
      <c r="P245" s="257"/>
      <c r="Q245" s="257"/>
      <c r="R245" s="257"/>
      <c r="S245" s="257"/>
      <c r="T245" s="258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9" t="s">
        <v>145</v>
      </c>
      <c r="AU245" s="259" t="s">
        <v>84</v>
      </c>
      <c r="AV245" s="14" t="s">
        <v>84</v>
      </c>
      <c r="AW245" s="14" t="s">
        <v>31</v>
      </c>
      <c r="AX245" s="14" t="s">
        <v>82</v>
      </c>
      <c r="AY245" s="259" t="s">
        <v>132</v>
      </c>
    </row>
    <row r="246" s="2" customFormat="1" ht="33" customHeight="1">
      <c r="A246" s="39"/>
      <c r="B246" s="40"/>
      <c r="C246" s="219" t="s">
        <v>435</v>
      </c>
      <c r="D246" s="219" t="s">
        <v>135</v>
      </c>
      <c r="E246" s="220" t="s">
        <v>1343</v>
      </c>
      <c r="F246" s="221" t="s">
        <v>1344</v>
      </c>
      <c r="G246" s="222" t="s">
        <v>874</v>
      </c>
      <c r="H246" s="223">
        <v>2</v>
      </c>
      <c r="I246" s="224"/>
      <c r="J246" s="225">
        <f>ROUND(I246*H246,2)</f>
        <v>0</v>
      </c>
      <c r="K246" s="221" t="s">
        <v>139</v>
      </c>
      <c r="L246" s="45"/>
      <c r="M246" s="226" t="s">
        <v>1</v>
      </c>
      <c r="N246" s="227" t="s">
        <v>39</v>
      </c>
      <c r="O246" s="92"/>
      <c r="P246" s="228">
        <f>O246*H246</f>
        <v>0</v>
      </c>
      <c r="Q246" s="228">
        <v>0</v>
      </c>
      <c r="R246" s="228">
        <f>Q246*H246</f>
        <v>0</v>
      </c>
      <c r="S246" s="228">
        <v>0</v>
      </c>
      <c r="T246" s="229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30" t="s">
        <v>227</v>
      </c>
      <c r="AT246" s="230" t="s">
        <v>135</v>
      </c>
      <c r="AU246" s="230" t="s">
        <v>84</v>
      </c>
      <c r="AY246" s="18" t="s">
        <v>132</v>
      </c>
      <c r="BE246" s="231">
        <f>IF(N246="základní",J246,0)</f>
        <v>0</v>
      </c>
      <c r="BF246" s="231">
        <f>IF(N246="snížená",J246,0)</f>
        <v>0</v>
      </c>
      <c r="BG246" s="231">
        <f>IF(N246="zákl. přenesená",J246,0)</f>
        <v>0</v>
      </c>
      <c r="BH246" s="231">
        <f>IF(N246="sníž. přenesená",J246,0)</f>
        <v>0</v>
      </c>
      <c r="BI246" s="231">
        <f>IF(N246="nulová",J246,0)</f>
        <v>0</v>
      </c>
      <c r="BJ246" s="18" t="s">
        <v>82</v>
      </c>
      <c r="BK246" s="231">
        <f>ROUND(I246*H246,2)</f>
        <v>0</v>
      </c>
      <c r="BL246" s="18" t="s">
        <v>227</v>
      </c>
      <c r="BM246" s="230" t="s">
        <v>1345</v>
      </c>
    </row>
    <row r="247" s="2" customFormat="1">
      <c r="A247" s="39"/>
      <c r="B247" s="40"/>
      <c r="C247" s="41"/>
      <c r="D247" s="232" t="s">
        <v>142</v>
      </c>
      <c r="E247" s="41"/>
      <c r="F247" s="233" t="s">
        <v>1346</v>
      </c>
      <c r="G247" s="41"/>
      <c r="H247" s="41"/>
      <c r="I247" s="234"/>
      <c r="J247" s="41"/>
      <c r="K247" s="41"/>
      <c r="L247" s="45"/>
      <c r="M247" s="235"/>
      <c r="N247" s="236"/>
      <c r="O247" s="92"/>
      <c r="P247" s="92"/>
      <c r="Q247" s="92"/>
      <c r="R247" s="92"/>
      <c r="S247" s="92"/>
      <c r="T247" s="93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T247" s="18" t="s">
        <v>142</v>
      </c>
      <c r="AU247" s="18" t="s">
        <v>84</v>
      </c>
    </row>
    <row r="248" s="2" customFormat="1">
      <c r="A248" s="39"/>
      <c r="B248" s="40"/>
      <c r="C248" s="41"/>
      <c r="D248" s="237" t="s">
        <v>143</v>
      </c>
      <c r="E248" s="41"/>
      <c r="F248" s="238" t="s">
        <v>1347</v>
      </c>
      <c r="G248" s="41"/>
      <c r="H248" s="41"/>
      <c r="I248" s="234"/>
      <c r="J248" s="41"/>
      <c r="K248" s="41"/>
      <c r="L248" s="45"/>
      <c r="M248" s="235"/>
      <c r="N248" s="236"/>
      <c r="O248" s="92"/>
      <c r="P248" s="92"/>
      <c r="Q248" s="92"/>
      <c r="R248" s="92"/>
      <c r="S248" s="92"/>
      <c r="T248" s="93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T248" s="18" t="s">
        <v>143</v>
      </c>
      <c r="AU248" s="18" t="s">
        <v>84</v>
      </c>
    </row>
    <row r="249" s="14" customFormat="1">
      <c r="A249" s="14"/>
      <c r="B249" s="249"/>
      <c r="C249" s="250"/>
      <c r="D249" s="232" t="s">
        <v>145</v>
      </c>
      <c r="E249" s="251" t="s">
        <v>1</v>
      </c>
      <c r="F249" s="252" t="s">
        <v>84</v>
      </c>
      <c r="G249" s="250"/>
      <c r="H249" s="253">
        <v>2</v>
      </c>
      <c r="I249" s="254"/>
      <c r="J249" s="250"/>
      <c r="K249" s="250"/>
      <c r="L249" s="255"/>
      <c r="M249" s="256"/>
      <c r="N249" s="257"/>
      <c r="O249" s="257"/>
      <c r="P249" s="257"/>
      <c r="Q249" s="257"/>
      <c r="R249" s="257"/>
      <c r="S249" s="257"/>
      <c r="T249" s="258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9" t="s">
        <v>145</v>
      </c>
      <c r="AU249" s="259" t="s">
        <v>84</v>
      </c>
      <c r="AV249" s="14" t="s">
        <v>84</v>
      </c>
      <c r="AW249" s="14" t="s">
        <v>31</v>
      </c>
      <c r="AX249" s="14" t="s">
        <v>82</v>
      </c>
      <c r="AY249" s="259" t="s">
        <v>132</v>
      </c>
    </row>
    <row r="250" s="2" customFormat="1" ht="33" customHeight="1">
      <c r="A250" s="39"/>
      <c r="B250" s="40"/>
      <c r="C250" s="219" t="s">
        <v>441</v>
      </c>
      <c r="D250" s="219" t="s">
        <v>135</v>
      </c>
      <c r="E250" s="220" t="s">
        <v>1348</v>
      </c>
      <c r="F250" s="221" t="s">
        <v>1349</v>
      </c>
      <c r="G250" s="222" t="s">
        <v>874</v>
      </c>
      <c r="H250" s="223">
        <v>6</v>
      </c>
      <c r="I250" s="224"/>
      <c r="J250" s="225">
        <f>ROUND(I250*H250,2)</f>
        <v>0</v>
      </c>
      <c r="K250" s="221" t="s">
        <v>139</v>
      </c>
      <c r="L250" s="45"/>
      <c r="M250" s="226" t="s">
        <v>1</v>
      </c>
      <c r="N250" s="227" t="s">
        <v>39</v>
      </c>
      <c r="O250" s="92"/>
      <c r="P250" s="228">
        <f>O250*H250</f>
        <v>0</v>
      </c>
      <c r="Q250" s="228">
        <v>0</v>
      </c>
      <c r="R250" s="228">
        <f>Q250*H250</f>
        <v>0</v>
      </c>
      <c r="S250" s="228">
        <v>0</v>
      </c>
      <c r="T250" s="229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30" t="s">
        <v>227</v>
      </c>
      <c r="AT250" s="230" t="s">
        <v>135</v>
      </c>
      <c r="AU250" s="230" t="s">
        <v>84</v>
      </c>
      <c r="AY250" s="18" t="s">
        <v>132</v>
      </c>
      <c r="BE250" s="231">
        <f>IF(N250="základní",J250,0)</f>
        <v>0</v>
      </c>
      <c r="BF250" s="231">
        <f>IF(N250="snížená",J250,0)</f>
        <v>0</v>
      </c>
      <c r="BG250" s="231">
        <f>IF(N250="zákl. přenesená",J250,0)</f>
        <v>0</v>
      </c>
      <c r="BH250" s="231">
        <f>IF(N250="sníž. přenesená",J250,0)</f>
        <v>0</v>
      </c>
      <c r="BI250" s="231">
        <f>IF(N250="nulová",J250,0)</f>
        <v>0</v>
      </c>
      <c r="BJ250" s="18" t="s">
        <v>82</v>
      </c>
      <c r="BK250" s="231">
        <f>ROUND(I250*H250,2)</f>
        <v>0</v>
      </c>
      <c r="BL250" s="18" t="s">
        <v>227</v>
      </c>
      <c r="BM250" s="230" t="s">
        <v>1350</v>
      </c>
    </row>
    <row r="251" s="2" customFormat="1">
      <c r="A251" s="39"/>
      <c r="B251" s="40"/>
      <c r="C251" s="41"/>
      <c r="D251" s="232" t="s">
        <v>142</v>
      </c>
      <c r="E251" s="41"/>
      <c r="F251" s="233" t="s">
        <v>1351</v>
      </c>
      <c r="G251" s="41"/>
      <c r="H251" s="41"/>
      <c r="I251" s="234"/>
      <c r="J251" s="41"/>
      <c r="K251" s="41"/>
      <c r="L251" s="45"/>
      <c r="M251" s="235"/>
      <c r="N251" s="236"/>
      <c r="O251" s="92"/>
      <c r="P251" s="92"/>
      <c r="Q251" s="92"/>
      <c r="R251" s="92"/>
      <c r="S251" s="92"/>
      <c r="T251" s="93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T251" s="18" t="s">
        <v>142</v>
      </c>
      <c r="AU251" s="18" t="s">
        <v>84</v>
      </c>
    </row>
    <row r="252" s="2" customFormat="1">
      <c r="A252" s="39"/>
      <c r="B252" s="40"/>
      <c r="C252" s="41"/>
      <c r="D252" s="237" t="s">
        <v>143</v>
      </c>
      <c r="E252" s="41"/>
      <c r="F252" s="238" t="s">
        <v>1352</v>
      </c>
      <c r="G252" s="41"/>
      <c r="H252" s="41"/>
      <c r="I252" s="234"/>
      <c r="J252" s="41"/>
      <c r="K252" s="41"/>
      <c r="L252" s="45"/>
      <c r="M252" s="235"/>
      <c r="N252" s="236"/>
      <c r="O252" s="92"/>
      <c r="P252" s="92"/>
      <c r="Q252" s="92"/>
      <c r="R252" s="92"/>
      <c r="S252" s="92"/>
      <c r="T252" s="93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143</v>
      </c>
      <c r="AU252" s="18" t="s">
        <v>84</v>
      </c>
    </row>
    <row r="253" s="14" customFormat="1">
      <c r="A253" s="14"/>
      <c r="B253" s="249"/>
      <c r="C253" s="250"/>
      <c r="D253" s="232" t="s">
        <v>145</v>
      </c>
      <c r="E253" s="251" t="s">
        <v>1</v>
      </c>
      <c r="F253" s="252" t="s">
        <v>258</v>
      </c>
      <c r="G253" s="250"/>
      <c r="H253" s="253">
        <v>6</v>
      </c>
      <c r="I253" s="254"/>
      <c r="J253" s="250"/>
      <c r="K253" s="250"/>
      <c r="L253" s="255"/>
      <c r="M253" s="256"/>
      <c r="N253" s="257"/>
      <c r="O253" s="257"/>
      <c r="P253" s="257"/>
      <c r="Q253" s="257"/>
      <c r="R253" s="257"/>
      <c r="S253" s="257"/>
      <c r="T253" s="258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9" t="s">
        <v>145</v>
      </c>
      <c r="AU253" s="259" t="s">
        <v>84</v>
      </c>
      <c r="AV253" s="14" t="s">
        <v>84</v>
      </c>
      <c r="AW253" s="14" t="s">
        <v>31</v>
      </c>
      <c r="AX253" s="14" t="s">
        <v>82</v>
      </c>
      <c r="AY253" s="259" t="s">
        <v>132</v>
      </c>
    </row>
    <row r="254" s="2" customFormat="1" ht="33" customHeight="1">
      <c r="A254" s="39"/>
      <c r="B254" s="40"/>
      <c r="C254" s="219" t="s">
        <v>448</v>
      </c>
      <c r="D254" s="219" t="s">
        <v>135</v>
      </c>
      <c r="E254" s="220" t="s">
        <v>1353</v>
      </c>
      <c r="F254" s="221" t="s">
        <v>1354</v>
      </c>
      <c r="G254" s="222" t="s">
        <v>874</v>
      </c>
      <c r="H254" s="223">
        <v>1</v>
      </c>
      <c r="I254" s="224"/>
      <c r="J254" s="225">
        <f>ROUND(I254*H254,2)</f>
        <v>0</v>
      </c>
      <c r="K254" s="221" t="s">
        <v>139</v>
      </c>
      <c r="L254" s="45"/>
      <c r="M254" s="226" t="s">
        <v>1</v>
      </c>
      <c r="N254" s="227" t="s">
        <v>39</v>
      </c>
      <c r="O254" s="92"/>
      <c r="P254" s="228">
        <f>O254*H254</f>
        <v>0</v>
      </c>
      <c r="Q254" s="228">
        <v>0</v>
      </c>
      <c r="R254" s="228">
        <f>Q254*H254</f>
        <v>0</v>
      </c>
      <c r="S254" s="228">
        <v>0</v>
      </c>
      <c r="T254" s="229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30" t="s">
        <v>227</v>
      </c>
      <c r="AT254" s="230" t="s">
        <v>135</v>
      </c>
      <c r="AU254" s="230" t="s">
        <v>84</v>
      </c>
      <c r="AY254" s="18" t="s">
        <v>132</v>
      </c>
      <c r="BE254" s="231">
        <f>IF(N254="základní",J254,0)</f>
        <v>0</v>
      </c>
      <c r="BF254" s="231">
        <f>IF(N254="snížená",J254,0)</f>
        <v>0</v>
      </c>
      <c r="BG254" s="231">
        <f>IF(N254="zákl. přenesená",J254,0)</f>
        <v>0</v>
      </c>
      <c r="BH254" s="231">
        <f>IF(N254="sníž. přenesená",J254,0)</f>
        <v>0</v>
      </c>
      <c r="BI254" s="231">
        <f>IF(N254="nulová",J254,0)</f>
        <v>0</v>
      </c>
      <c r="BJ254" s="18" t="s">
        <v>82</v>
      </c>
      <c r="BK254" s="231">
        <f>ROUND(I254*H254,2)</f>
        <v>0</v>
      </c>
      <c r="BL254" s="18" t="s">
        <v>227</v>
      </c>
      <c r="BM254" s="230" t="s">
        <v>1355</v>
      </c>
    </row>
    <row r="255" s="2" customFormat="1">
      <c r="A255" s="39"/>
      <c r="B255" s="40"/>
      <c r="C255" s="41"/>
      <c r="D255" s="232" t="s">
        <v>142</v>
      </c>
      <c r="E255" s="41"/>
      <c r="F255" s="233" t="s">
        <v>1356</v>
      </c>
      <c r="G255" s="41"/>
      <c r="H255" s="41"/>
      <c r="I255" s="234"/>
      <c r="J255" s="41"/>
      <c r="K255" s="41"/>
      <c r="L255" s="45"/>
      <c r="M255" s="235"/>
      <c r="N255" s="236"/>
      <c r="O255" s="92"/>
      <c r="P255" s="92"/>
      <c r="Q255" s="92"/>
      <c r="R255" s="92"/>
      <c r="S255" s="92"/>
      <c r="T255" s="93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T255" s="18" t="s">
        <v>142</v>
      </c>
      <c r="AU255" s="18" t="s">
        <v>84</v>
      </c>
    </row>
    <row r="256" s="2" customFormat="1">
      <c r="A256" s="39"/>
      <c r="B256" s="40"/>
      <c r="C256" s="41"/>
      <c r="D256" s="237" t="s">
        <v>143</v>
      </c>
      <c r="E256" s="41"/>
      <c r="F256" s="238" t="s">
        <v>1357</v>
      </c>
      <c r="G256" s="41"/>
      <c r="H256" s="41"/>
      <c r="I256" s="234"/>
      <c r="J256" s="41"/>
      <c r="K256" s="41"/>
      <c r="L256" s="45"/>
      <c r="M256" s="235"/>
      <c r="N256" s="236"/>
      <c r="O256" s="92"/>
      <c r="P256" s="92"/>
      <c r="Q256" s="92"/>
      <c r="R256" s="92"/>
      <c r="S256" s="92"/>
      <c r="T256" s="93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T256" s="18" t="s">
        <v>143</v>
      </c>
      <c r="AU256" s="18" t="s">
        <v>84</v>
      </c>
    </row>
    <row r="257" s="14" customFormat="1">
      <c r="A257" s="14"/>
      <c r="B257" s="249"/>
      <c r="C257" s="250"/>
      <c r="D257" s="232" t="s">
        <v>145</v>
      </c>
      <c r="E257" s="251" t="s">
        <v>1</v>
      </c>
      <c r="F257" s="252" t="s">
        <v>82</v>
      </c>
      <c r="G257" s="250"/>
      <c r="H257" s="253">
        <v>1</v>
      </c>
      <c r="I257" s="254"/>
      <c r="J257" s="250"/>
      <c r="K257" s="250"/>
      <c r="L257" s="255"/>
      <c r="M257" s="256"/>
      <c r="N257" s="257"/>
      <c r="O257" s="257"/>
      <c r="P257" s="257"/>
      <c r="Q257" s="257"/>
      <c r="R257" s="257"/>
      <c r="S257" s="257"/>
      <c r="T257" s="258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9" t="s">
        <v>145</v>
      </c>
      <c r="AU257" s="259" t="s">
        <v>84</v>
      </c>
      <c r="AV257" s="14" t="s">
        <v>84</v>
      </c>
      <c r="AW257" s="14" t="s">
        <v>31</v>
      </c>
      <c r="AX257" s="14" t="s">
        <v>82</v>
      </c>
      <c r="AY257" s="259" t="s">
        <v>132</v>
      </c>
    </row>
    <row r="258" s="2" customFormat="1" ht="24.15" customHeight="1">
      <c r="A258" s="39"/>
      <c r="B258" s="40"/>
      <c r="C258" s="219" t="s">
        <v>454</v>
      </c>
      <c r="D258" s="219" t="s">
        <v>135</v>
      </c>
      <c r="E258" s="220" t="s">
        <v>1358</v>
      </c>
      <c r="F258" s="221" t="s">
        <v>1359</v>
      </c>
      <c r="G258" s="222" t="s">
        <v>874</v>
      </c>
      <c r="H258" s="223">
        <v>5</v>
      </c>
      <c r="I258" s="224"/>
      <c r="J258" s="225">
        <f>ROUND(I258*H258,2)</f>
        <v>0</v>
      </c>
      <c r="K258" s="221" t="s">
        <v>139</v>
      </c>
      <c r="L258" s="45"/>
      <c r="M258" s="226" t="s">
        <v>1</v>
      </c>
      <c r="N258" s="227" t="s">
        <v>39</v>
      </c>
      <c r="O258" s="92"/>
      <c r="P258" s="228">
        <f>O258*H258</f>
        <v>0</v>
      </c>
      <c r="Q258" s="228">
        <v>0</v>
      </c>
      <c r="R258" s="228">
        <f>Q258*H258</f>
        <v>0</v>
      </c>
      <c r="S258" s="228">
        <v>0</v>
      </c>
      <c r="T258" s="229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30" t="s">
        <v>227</v>
      </c>
      <c r="AT258" s="230" t="s">
        <v>135</v>
      </c>
      <c r="AU258" s="230" t="s">
        <v>84</v>
      </c>
      <c r="AY258" s="18" t="s">
        <v>132</v>
      </c>
      <c r="BE258" s="231">
        <f>IF(N258="základní",J258,0)</f>
        <v>0</v>
      </c>
      <c r="BF258" s="231">
        <f>IF(N258="snížená",J258,0)</f>
        <v>0</v>
      </c>
      <c r="BG258" s="231">
        <f>IF(N258="zákl. přenesená",J258,0)</f>
        <v>0</v>
      </c>
      <c r="BH258" s="231">
        <f>IF(N258="sníž. přenesená",J258,0)</f>
        <v>0</v>
      </c>
      <c r="BI258" s="231">
        <f>IF(N258="nulová",J258,0)</f>
        <v>0</v>
      </c>
      <c r="BJ258" s="18" t="s">
        <v>82</v>
      </c>
      <c r="BK258" s="231">
        <f>ROUND(I258*H258,2)</f>
        <v>0</v>
      </c>
      <c r="BL258" s="18" t="s">
        <v>227</v>
      </c>
      <c r="BM258" s="230" t="s">
        <v>1360</v>
      </c>
    </row>
    <row r="259" s="2" customFormat="1">
      <c r="A259" s="39"/>
      <c r="B259" s="40"/>
      <c r="C259" s="41"/>
      <c r="D259" s="232" t="s">
        <v>142</v>
      </c>
      <c r="E259" s="41"/>
      <c r="F259" s="233" t="s">
        <v>1361</v>
      </c>
      <c r="G259" s="41"/>
      <c r="H259" s="41"/>
      <c r="I259" s="234"/>
      <c r="J259" s="41"/>
      <c r="K259" s="41"/>
      <c r="L259" s="45"/>
      <c r="M259" s="235"/>
      <c r="N259" s="236"/>
      <c r="O259" s="92"/>
      <c r="P259" s="92"/>
      <c r="Q259" s="92"/>
      <c r="R259" s="92"/>
      <c r="S259" s="92"/>
      <c r="T259" s="93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T259" s="18" t="s">
        <v>142</v>
      </c>
      <c r="AU259" s="18" t="s">
        <v>84</v>
      </c>
    </row>
    <row r="260" s="2" customFormat="1">
      <c r="A260" s="39"/>
      <c r="B260" s="40"/>
      <c r="C260" s="41"/>
      <c r="D260" s="237" t="s">
        <v>143</v>
      </c>
      <c r="E260" s="41"/>
      <c r="F260" s="238" t="s">
        <v>1362</v>
      </c>
      <c r="G260" s="41"/>
      <c r="H260" s="41"/>
      <c r="I260" s="234"/>
      <c r="J260" s="41"/>
      <c r="K260" s="41"/>
      <c r="L260" s="45"/>
      <c r="M260" s="235"/>
      <c r="N260" s="236"/>
      <c r="O260" s="92"/>
      <c r="P260" s="92"/>
      <c r="Q260" s="92"/>
      <c r="R260" s="92"/>
      <c r="S260" s="92"/>
      <c r="T260" s="93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T260" s="18" t="s">
        <v>143</v>
      </c>
      <c r="AU260" s="18" t="s">
        <v>84</v>
      </c>
    </row>
    <row r="261" s="14" customFormat="1">
      <c r="A261" s="14"/>
      <c r="B261" s="249"/>
      <c r="C261" s="250"/>
      <c r="D261" s="232" t="s">
        <v>145</v>
      </c>
      <c r="E261" s="251" t="s">
        <v>1</v>
      </c>
      <c r="F261" s="252" t="s">
        <v>1363</v>
      </c>
      <c r="G261" s="250"/>
      <c r="H261" s="253">
        <v>5</v>
      </c>
      <c r="I261" s="254"/>
      <c r="J261" s="250"/>
      <c r="K261" s="250"/>
      <c r="L261" s="255"/>
      <c r="M261" s="256"/>
      <c r="N261" s="257"/>
      <c r="O261" s="257"/>
      <c r="P261" s="257"/>
      <c r="Q261" s="257"/>
      <c r="R261" s="257"/>
      <c r="S261" s="257"/>
      <c r="T261" s="258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9" t="s">
        <v>145</v>
      </c>
      <c r="AU261" s="259" t="s">
        <v>84</v>
      </c>
      <c r="AV261" s="14" t="s">
        <v>84</v>
      </c>
      <c r="AW261" s="14" t="s">
        <v>31</v>
      </c>
      <c r="AX261" s="14" t="s">
        <v>82</v>
      </c>
      <c r="AY261" s="259" t="s">
        <v>132</v>
      </c>
    </row>
    <row r="262" s="2" customFormat="1" ht="33" customHeight="1">
      <c r="A262" s="39"/>
      <c r="B262" s="40"/>
      <c r="C262" s="275" t="s">
        <v>460</v>
      </c>
      <c r="D262" s="275" t="s">
        <v>374</v>
      </c>
      <c r="E262" s="276" t="s">
        <v>1364</v>
      </c>
      <c r="F262" s="277" t="s">
        <v>1365</v>
      </c>
      <c r="G262" s="278" t="s">
        <v>874</v>
      </c>
      <c r="H262" s="279">
        <v>3</v>
      </c>
      <c r="I262" s="280"/>
      <c r="J262" s="281">
        <f>ROUND(I262*H262,2)</f>
        <v>0</v>
      </c>
      <c r="K262" s="277" t="s">
        <v>1</v>
      </c>
      <c r="L262" s="282"/>
      <c r="M262" s="283" t="s">
        <v>1</v>
      </c>
      <c r="N262" s="284" t="s">
        <v>39</v>
      </c>
      <c r="O262" s="92"/>
      <c r="P262" s="228">
        <f>O262*H262</f>
        <v>0</v>
      </c>
      <c r="Q262" s="228">
        <v>0.01</v>
      </c>
      <c r="R262" s="228">
        <f>Q262*H262</f>
        <v>0.029999999999999999</v>
      </c>
      <c r="S262" s="228">
        <v>0</v>
      </c>
      <c r="T262" s="229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30" t="s">
        <v>270</v>
      </c>
      <c r="AT262" s="230" t="s">
        <v>374</v>
      </c>
      <c r="AU262" s="230" t="s">
        <v>84</v>
      </c>
      <c r="AY262" s="18" t="s">
        <v>132</v>
      </c>
      <c r="BE262" s="231">
        <f>IF(N262="základní",J262,0)</f>
        <v>0</v>
      </c>
      <c r="BF262" s="231">
        <f>IF(N262="snížená",J262,0)</f>
        <v>0</v>
      </c>
      <c r="BG262" s="231">
        <f>IF(N262="zákl. přenesená",J262,0)</f>
        <v>0</v>
      </c>
      <c r="BH262" s="231">
        <f>IF(N262="sníž. přenesená",J262,0)</f>
        <v>0</v>
      </c>
      <c r="BI262" s="231">
        <f>IF(N262="nulová",J262,0)</f>
        <v>0</v>
      </c>
      <c r="BJ262" s="18" t="s">
        <v>82</v>
      </c>
      <c r="BK262" s="231">
        <f>ROUND(I262*H262,2)</f>
        <v>0</v>
      </c>
      <c r="BL262" s="18" t="s">
        <v>227</v>
      </c>
      <c r="BM262" s="230" t="s">
        <v>1366</v>
      </c>
    </row>
    <row r="263" s="2" customFormat="1">
      <c r="A263" s="39"/>
      <c r="B263" s="40"/>
      <c r="C263" s="41"/>
      <c r="D263" s="232" t="s">
        <v>142</v>
      </c>
      <c r="E263" s="41"/>
      <c r="F263" s="233" t="s">
        <v>1365</v>
      </c>
      <c r="G263" s="41"/>
      <c r="H263" s="41"/>
      <c r="I263" s="234"/>
      <c r="J263" s="41"/>
      <c r="K263" s="41"/>
      <c r="L263" s="45"/>
      <c r="M263" s="235"/>
      <c r="N263" s="236"/>
      <c r="O263" s="92"/>
      <c r="P263" s="92"/>
      <c r="Q263" s="92"/>
      <c r="R263" s="92"/>
      <c r="S263" s="92"/>
      <c r="T263" s="93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T263" s="18" t="s">
        <v>142</v>
      </c>
      <c r="AU263" s="18" t="s">
        <v>84</v>
      </c>
    </row>
    <row r="264" s="13" customFormat="1">
      <c r="A264" s="13"/>
      <c r="B264" s="239"/>
      <c r="C264" s="240"/>
      <c r="D264" s="232" t="s">
        <v>145</v>
      </c>
      <c r="E264" s="241" t="s">
        <v>1</v>
      </c>
      <c r="F264" s="242" t="s">
        <v>1194</v>
      </c>
      <c r="G264" s="240"/>
      <c r="H264" s="241" t="s">
        <v>1</v>
      </c>
      <c r="I264" s="243"/>
      <c r="J264" s="240"/>
      <c r="K264" s="240"/>
      <c r="L264" s="244"/>
      <c r="M264" s="245"/>
      <c r="N264" s="246"/>
      <c r="O264" s="246"/>
      <c r="P264" s="246"/>
      <c r="Q264" s="246"/>
      <c r="R264" s="246"/>
      <c r="S264" s="246"/>
      <c r="T264" s="247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48" t="s">
        <v>145</v>
      </c>
      <c r="AU264" s="248" t="s">
        <v>84</v>
      </c>
      <c r="AV264" s="13" t="s">
        <v>82</v>
      </c>
      <c r="AW264" s="13" t="s">
        <v>31</v>
      </c>
      <c r="AX264" s="13" t="s">
        <v>74</v>
      </c>
      <c r="AY264" s="248" t="s">
        <v>132</v>
      </c>
    </row>
    <row r="265" s="14" customFormat="1">
      <c r="A265" s="14"/>
      <c r="B265" s="249"/>
      <c r="C265" s="250"/>
      <c r="D265" s="232" t="s">
        <v>145</v>
      </c>
      <c r="E265" s="251" t="s">
        <v>1</v>
      </c>
      <c r="F265" s="252" t="s">
        <v>153</v>
      </c>
      <c r="G265" s="250"/>
      <c r="H265" s="253">
        <v>3</v>
      </c>
      <c r="I265" s="254"/>
      <c r="J265" s="250"/>
      <c r="K265" s="250"/>
      <c r="L265" s="255"/>
      <c r="M265" s="256"/>
      <c r="N265" s="257"/>
      <c r="O265" s="257"/>
      <c r="P265" s="257"/>
      <c r="Q265" s="257"/>
      <c r="R265" s="257"/>
      <c r="S265" s="257"/>
      <c r="T265" s="258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9" t="s">
        <v>145</v>
      </c>
      <c r="AU265" s="259" t="s">
        <v>84</v>
      </c>
      <c r="AV265" s="14" t="s">
        <v>84</v>
      </c>
      <c r="AW265" s="14" t="s">
        <v>31</v>
      </c>
      <c r="AX265" s="14" t="s">
        <v>82</v>
      </c>
      <c r="AY265" s="259" t="s">
        <v>132</v>
      </c>
    </row>
    <row r="266" s="2" customFormat="1" ht="24.15" customHeight="1">
      <c r="A266" s="39"/>
      <c r="B266" s="40"/>
      <c r="C266" s="275" t="s">
        <v>466</v>
      </c>
      <c r="D266" s="275" t="s">
        <v>374</v>
      </c>
      <c r="E266" s="276" t="s">
        <v>1367</v>
      </c>
      <c r="F266" s="277" t="s">
        <v>1368</v>
      </c>
      <c r="G266" s="278" t="s">
        <v>874</v>
      </c>
      <c r="H266" s="279">
        <v>1</v>
      </c>
      <c r="I266" s="280"/>
      <c r="J266" s="281">
        <f>ROUND(I266*H266,2)</f>
        <v>0</v>
      </c>
      <c r="K266" s="277" t="s">
        <v>1</v>
      </c>
      <c r="L266" s="282"/>
      <c r="M266" s="283" t="s">
        <v>1</v>
      </c>
      <c r="N266" s="284" t="s">
        <v>39</v>
      </c>
      <c r="O266" s="92"/>
      <c r="P266" s="228">
        <f>O266*H266</f>
        <v>0</v>
      </c>
      <c r="Q266" s="228">
        <v>0.01</v>
      </c>
      <c r="R266" s="228">
        <f>Q266*H266</f>
        <v>0.01</v>
      </c>
      <c r="S266" s="228">
        <v>0</v>
      </c>
      <c r="T266" s="229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30" t="s">
        <v>270</v>
      </c>
      <c r="AT266" s="230" t="s">
        <v>374</v>
      </c>
      <c r="AU266" s="230" t="s">
        <v>84</v>
      </c>
      <c r="AY266" s="18" t="s">
        <v>132</v>
      </c>
      <c r="BE266" s="231">
        <f>IF(N266="základní",J266,0)</f>
        <v>0</v>
      </c>
      <c r="BF266" s="231">
        <f>IF(N266="snížená",J266,0)</f>
        <v>0</v>
      </c>
      <c r="BG266" s="231">
        <f>IF(N266="zákl. přenesená",J266,0)</f>
        <v>0</v>
      </c>
      <c r="BH266" s="231">
        <f>IF(N266="sníž. přenesená",J266,0)</f>
        <v>0</v>
      </c>
      <c r="BI266" s="231">
        <f>IF(N266="nulová",J266,0)</f>
        <v>0</v>
      </c>
      <c r="BJ266" s="18" t="s">
        <v>82</v>
      </c>
      <c r="BK266" s="231">
        <f>ROUND(I266*H266,2)</f>
        <v>0</v>
      </c>
      <c r="BL266" s="18" t="s">
        <v>227</v>
      </c>
      <c r="BM266" s="230" t="s">
        <v>1369</v>
      </c>
    </row>
    <row r="267" s="2" customFormat="1">
      <c r="A267" s="39"/>
      <c r="B267" s="40"/>
      <c r="C267" s="41"/>
      <c r="D267" s="232" t="s">
        <v>142</v>
      </c>
      <c r="E267" s="41"/>
      <c r="F267" s="233" t="s">
        <v>1368</v>
      </c>
      <c r="G267" s="41"/>
      <c r="H267" s="41"/>
      <c r="I267" s="234"/>
      <c r="J267" s="41"/>
      <c r="K267" s="41"/>
      <c r="L267" s="45"/>
      <c r="M267" s="235"/>
      <c r="N267" s="236"/>
      <c r="O267" s="92"/>
      <c r="P267" s="92"/>
      <c r="Q267" s="92"/>
      <c r="R267" s="92"/>
      <c r="S267" s="92"/>
      <c r="T267" s="93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142</v>
      </c>
      <c r="AU267" s="18" t="s">
        <v>84</v>
      </c>
    </row>
    <row r="268" s="13" customFormat="1">
      <c r="A268" s="13"/>
      <c r="B268" s="239"/>
      <c r="C268" s="240"/>
      <c r="D268" s="232" t="s">
        <v>145</v>
      </c>
      <c r="E268" s="241" t="s">
        <v>1</v>
      </c>
      <c r="F268" s="242" t="s">
        <v>1194</v>
      </c>
      <c r="G268" s="240"/>
      <c r="H268" s="241" t="s">
        <v>1</v>
      </c>
      <c r="I268" s="243"/>
      <c r="J268" s="240"/>
      <c r="K268" s="240"/>
      <c r="L268" s="244"/>
      <c r="M268" s="245"/>
      <c r="N268" s="246"/>
      <c r="O268" s="246"/>
      <c r="P268" s="246"/>
      <c r="Q268" s="246"/>
      <c r="R268" s="246"/>
      <c r="S268" s="246"/>
      <c r="T268" s="247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8" t="s">
        <v>145</v>
      </c>
      <c r="AU268" s="248" t="s">
        <v>84</v>
      </c>
      <c r="AV268" s="13" t="s">
        <v>82</v>
      </c>
      <c r="AW268" s="13" t="s">
        <v>31</v>
      </c>
      <c r="AX268" s="13" t="s">
        <v>74</v>
      </c>
      <c r="AY268" s="248" t="s">
        <v>132</v>
      </c>
    </row>
    <row r="269" s="14" customFormat="1">
      <c r="A269" s="14"/>
      <c r="B269" s="249"/>
      <c r="C269" s="250"/>
      <c r="D269" s="232" t="s">
        <v>145</v>
      </c>
      <c r="E269" s="251" t="s">
        <v>1</v>
      </c>
      <c r="F269" s="252" t="s">
        <v>82</v>
      </c>
      <c r="G269" s="250"/>
      <c r="H269" s="253">
        <v>1</v>
      </c>
      <c r="I269" s="254"/>
      <c r="J269" s="250"/>
      <c r="K269" s="250"/>
      <c r="L269" s="255"/>
      <c r="M269" s="256"/>
      <c r="N269" s="257"/>
      <c r="O269" s="257"/>
      <c r="P269" s="257"/>
      <c r="Q269" s="257"/>
      <c r="R269" s="257"/>
      <c r="S269" s="257"/>
      <c r="T269" s="258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9" t="s">
        <v>145</v>
      </c>
      <c r="AU269" s="259" t="s">
        <v>84</v>
      </c>
      <c r="AV269" s="14" t="s">
        <v>84</v>
      </c>
      <c r="AW269" s="14" t="s">
        <v>31</v>
      </c>
      <c r="AX269" s="14" t="s">
        <v>82</v>
      </c>
      <c r="AY269" s="259" t="s">
        <v>132</v>
      </c>
    </row>
    <row r="270" s="2" customFormat="1" ht="33" customHeight="1">
      <c r="A270" s="39"/>
      <c r="B270" s="40"/>
      <c r="C270" s="275" t="s">
        <v>473</v>
      </c>
      <c r="D270" s="275" t="s">
        <v>374</v>
      </c>
      <c r="E270" s="276" t="s">
        <v>1370</v>
      </c>
      <c r="F270" s="277" t="s">
        <v>1371</v>
      </c>
      <c r="G270" s="278" t="s">
        <v>874</v>
      </c>
      <c r="H270" s="279">
        <v>1</v>
      </c>
      <c r="I270" s="280"/>
      <c r="J270" s="281">
        <f>ROUND(I270*H270,2)</f>
        <v>0</v>
      </c>
      <c r="K270" s="277" t="s">
        <v>1</v>
      </c>
      <c r="L270" s="282"/>
      <c r="M270" s="283" t="s">
        <v>1</v>
      </c>
      <c r="N270" s="284" t="s">
        <v>39</v>
      </c>
      <c r="O270" s="92"/>
      <c r="P270" s="228">
        <f>O270*H270</f>
        <v>0</v>
      </c>
      <c r="Q270" s="228">
        <v>0.01</v>
      </c>
      <c r="R270" s="228">
        <f>Q270*H270</f>
        <v>0.01</v>
      </c>
      <c r="S270" s="228">
        <v>0</v>
      </c>
      <c r="T270" s="229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30" t="s">
        <v>270</v>
      </c>
      <c r="AT270" s="230" t="s">
        <v>374</v>
      </c>
      <c r="AU270" s="230" t="s">
        <v>84</v>
      </c>
      <c r="AY270" s="18" t="s">
        <v>132</v>
      </c>
      <c r="BE270" s="231">
        <f>IF(N270="základní",J270,0)</f>
        <v>0</v>
      </c>
      <c r="BF270" s="231">
        <f>IF(N270="snížená",J270,0)</f>
        <v>0</v>
      </c>
      <c r="BG270" s="231">
        <f>IF(N270="zákl. přenesená",J270,0)</f>
        <v>0</v>
      </c>
      <c r="BH270" s="231">
        <f>IF(N270="sníž. přenesená",J270,0)</f>
        <v>0</v>
      </c>
      <c r="BI270" s="231">
        <f>IF(N270="nulová",J270,0)</f>
        <v>0</v>
      </c>
      <c r="BJ270" s="18" t="s">
        <v>82</v>
      </c>
      <c r="BK270" s="231">
        <f>ROUND(I270*H270,2)</f>
        <v>0</v>
      </c>
      <c r="BL270" s="18" t="s">
        <v>227</v>
      </c>
      <c r="BM270" s="230" t="s">
        <v>1372</v>
      </c>
    </row>
    <row r="271" s="2" customFormat="1">
      <c r="A271" s="39"/>
      <c r="B271" s="40"/>
      <c r="C271" s="41"/>
      <c r="D271" s="232" t="s">
        <v>142</v>
      </c>
      <c r="E271" s="41"/>
      <c r="F271" s="233" t="s">
        <v>1371</v>
      </c>
      <c r="G271" s="41"/>
      <c r="H271" s="41"/>
      <c r="I271" s="234"/>
      <c r="J271" s="41"/>
      <c r="K271" s="41"/>
      <c r="L271" s="45"/>
      <c r="M271" s="235"/>
      <c r="N271" s="236"/>
      <c r="O271" s="92"/>
      <c r="P271" s="92"/>
      <c r="Q271" s="92"/>
      <c r="R271" s="92"/>
      <c r="S271" s="92"/>
      <c r="T271" s="93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T271" s="18" t="s">
        <v>142</v>
      </c>
      <c r="AU271" s="18" t="s">
        <v>84</v>
      </c>
    </row>
    <row r="272" s="13" customFormat="1">
      <c r="A272" s="13"/>
      <c r="B272" s="239"/>
      <c r="C272" s="240"/>
      <c r="D272" s="232" t="s">
        <v>145</v>
      </c>
      <c r="E272" s="241" t="s">
        <v>1</v>
      </c>
      <c r="F272" s="242" t="s">
        <v>1194</v>
      </c>
      <c r="G272" s="240"/>
      <c r="H272" s="241" t="s">
        <v>1</v>
      </c>
      <c r="I272" s="243"/>
      <c r="J272" s="240"/>
      <c r="K272" s="240"/>
      <c r="L272" s="244"/>
      <c r="M272" s="245"/>
      <c r="N272" s="246"/>
      <c r="O272" s="246"/>
      <c r="P272" s="246"/>
      <c r="Q272" s="246"/>
      <c r="R272" s="246"/>
      <c r="S272" s="246"/>
      <c r="T272" s="247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8" t="s">
        <v>145</v>
      </c>
      <c r="AU272" s="248" t="s">
        <v>84</v>
      </c>
      <c r="AV272" s="13" t="s">
        <v>82</v>
      </c>
      <c r="AW272" s="13" t="s">
        <v>31</v>
      </c>
      <c r="AX272" s="13" t="s">
        <v>74</v>
      </c>
      <c r="AY272" s="248" t="s">
        <v>132</v>
      </c>
    </row>
    <row r="273" s="14" customFormat="1">
      <c r="A273" s="14"/>
      <c r="B273" s="249"/>
      <c r="C273" s="250"/>
      <c r="D273" s="232" t="s">
        <v>145</v>
      </c>
      <c r="E273" s="251" t="s">
        <v>1</v>
      </c>
      <c r="F273" s="252" t="s">
        <v>82</v>
      </c>
      <c r="G273" s="250"/>
      <c r="H273" s="253">
        <v>1</v>
      </c>
      <c r="I273" s="254"/>
      <c r="J273" s="250"/>
      <c r="K273" s="250"/>
      <c r="L273" s="255"/>
      <c r="M273" s="256"/>
      <c r="N273" s="257"/>
      <c r="O273" s="257"/>
      <c r="P273" s="257"/>
      <c r="Q273" s="257"/>
      <c r="R273" s="257"/>
      <c r="S273" s="257"/>
      <c r="T273" s="258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59" t="s">
        <v>145</v>
      </c>
      <c r="AU273" s="259" t="s">
        <v>84</v>
      </c>
      <c r="AV273" s="14" t="s">
        <v>84</v>
      </c>
      <c r="AW273" s="14" t="s">
        <v>31</v>
      </c>
      <c r="AX273" s="14" t="s">
        <v>82</v>
      </c>
      <c r="AY273" s="259" t="s">
        <v>132</v>
      </c>
    </row>
    <row r="274" s="2" customFormat="1" ht="24.15" customHeight="1">
      <c r="A274" s="39"/>
      <c r="B274" s="40"/>
      <c r="C274" s="219" t="s">
        <v>196</v>
      </c>
      <c r="D274" s="219" t="s">
        <v>135</v>
      </c>
      <c r="E274" s="220" t="s">
        <v>1373</v>
      </c>
      <c r="F274" s="221" t="s">
        <v>1374</v>
      </c>
      <c r="G274" s="222" t="s">
        <v>874</v>
      </c>
      <c r="H274" s="223">
        <v>210</v>
      </c>
      <c r="I274" s="224"/>
      <c r="J274" s="225">
        <f>ROUND(I274*H274,2)</f>
        <v>0</v>
      </c>
      <c r="K274" s="221" t="s">
        <v>139</v>
      </c>
      <c r="L274" s="45"/>
      <c r="M274" s="226" t="s">
        <v>1</v>
      </c>
      <c r="N274" s="227" t="s">
        <v>39</v>
      </c>
      <c r="O274" s="92"/>
      <c r="P274" s="228">
        <f>O274*H274</f>
        <v>0</v>
      </c>
      <c r="Q274" s="228">
        <v>0</v>
      </c>
      <c r="R274" s="228">
        <f>Q274*H274</f>
        <v>0</v>
      </c>
      <c r="S274" s="228">
        <v>0</v>
      </c>
      <c r="T274" s="229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30" t="s">
        <v>227</v>
      </c>
      <c r="AT274" s="230" t="s">
        <v>135</v>
      </c>
      <c r="AU274" s="230" t="s">
        <v>84</v>
      </c>
      <c r="AY274" s="18" t="s">
        <v>132</v>
      </c>
      <c r="BE274" s="231">
        <f>IF(N274="základní",J274,0)</f>
        <v>0</v>
      </c>
      <c r="BF274" s="231">
        <f>IF(N274="snížená",J274,0)</f>
        <v>0</v>
      </c>
      <c r="BG274" s="231">
        <f>IF(N274="zákl. přenesená",J274,0)</f>
        <v>0</v>
      </c>
      <c r="BH274" s="231">
        <f>IF(N274="sníž. přenesená",J274,0)</f>
        <v>0</v>
      </c>
      <c r="BI274" s="231">
        <f>IF(N274="nulová",J274,0)</f>
        <v>0</v>
      </c>
      <c r="BJ274" s="18" t="s">
        <v>82</v>
      </c>
      <c r="BK274" s="231">
        <f>ROUND(I274*H274,2)</f>
        <v>0</v>
      </c>
      <c r="BL274" s="18" t="s">
        <v>227</v>
      </c>
      <c r="BM274" s="230" t="s">
        <v>1375</v>
      </c>
    </row>
    <row r="275" s="2" customFormat="1">
      <c r="A275" s="39"/>
      <c r="B275" s="40"/>
      <c r="C275" s="41"/>
      <c r="D275" s="232" t="s">
        <v>142</v>
      </c>
      <c r="E275" s="41"/>
      <c r="F275" s="233" t="s">
        <v>1376</v>
      </c>
      <c r="G275" s="41"/>
      <c r="H275" s="41"/>
      <c r="I275" s="234"/>
      <c r="J275" s="41"/>
      <c r="K275" s="41"/>
      <c r="L275" s="45"/>
      <c r="M275" s="235"/>
      <c r="N275" s="236"/>
      <c r="O275" s="92"/>
      <c r="P275" s="92"/>
      <c r="Q275" s="92"/>
      <c r="R275" s="92"/>
      <c r="S275" s="92"/>
      <c r="T275" s="93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T275" s="18" t="s">
        <v>142</v>
      </c>
      <c r="AU275" s="18" t="s">
        <v>84</v>
      </c>
    </row>
    <row r="276" s="2" customFormat="1">
      <c r="A276" s="39"/>
      <c r="B276" s="40"/>
      <c r="C276" s="41"/>
      <c r="D276" s="237" t="s">
        <v>143</v>
      </c>
      <c r="E276" s="41"/>
      <c r="F276" s="238" t="s">
        <v>1377</v>
      </c>
      <c r="G276" s="41"/>
      <c r="H276" s="41"/>
      <c r="I276" s="234"/>
      <c r="J276" s="41"/>
      <c r="K276" s="41"/>
      <c r="L276" s="45"/>
      <c r="M276" s="235"/>
      <c r="N276" s="236"/>
      <c r="O276" s="92"/>
      <c r="P276" s="92"/>
      <c r="Q276" s="92"/>
      <c r="R276" s="92"/>
      <c r="S276" s="92"/>
      <c r="T276" s="93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143</v>
      </c>
      <c r="AU276" s="18" t="s">
        <v>84</v>
      </c>
    </row>
    <row r="277" s="14" customFormat="1">
      <c r="A277" s="14"/>
      <c r="B277" s="249"/>
      <c r="C277" s="250"/>
      <c r="D277" s="232" t="s">
        <v>145</v>
      </c>
      <c r="E277" s="251" t="s">
        <v>1</v>
      </c>
      <c r="F277" s="252" t="s">
        <v>1378</v>
      </c>
      <c r="G277" s="250"/>
      <c r="H277" s="253">
        <v>210</v>
      </c>
      <c r="I277" s="254"/>
      <c r="J277" s="250"/>
      <c r="K277" s="250"/>
      <c r="L277" s="255"/>
      <c r="M277" s="256"/>
      <c r="N277" s="257"/>
      <c r="O277" s="257"/>
      <c r="P277" s="257"/>
      <c r="Q277" s="257"/>
      <c r="R277" s="257"/>
      <c r="S277" s="257"/>
      <c r="T277" s="258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9" t="s">
        <v>145</v>
      </c>
      <c r="AU277" s="259" t="s">
        <v>84</v>
      </c>
      <c r="AV277" s="14" t="s">
        <v>84</v>
      </c>
      <c r="AW277" s="14" t="s">
        <v>31</v>
      </c>
      <c r="AX277" s="14" t="s">
        <v>82</v>
      </c>
      <c r="AY277" s="259" t="s">
        <v>132</v>
      </c>
    </row>
    <row r="278" s="2" customFormat="1" ht="24.15" customHeight="1">
      <c r="A278" s="39"/>
      <c r="B278" s="40"/>
      <c r="C278" s="275" t="s">
        <v>485</v>
      </c>
      <c r="D278" s="275" t="s">
        <v>374</v>
      </c>
      <c r="E278" s="276" t="s">
        <v>1379</v>
      </c>
      <c r="F278" s="277" t="s">
        <v>1380</v>
      </c>
      <c r="G278" s="278" t="s">
        <v>874</v>
      </c>
      <c r="H278" s="279">
        <v>40</v>
      </c>
      <c r="I278" s="280"/>
      <c r="J278" s="281">
        <f>ROUND(I278*H278,2)</f>
        <v>0</v>
      </c>
      <c r="K278" s="277" t="s">
        <v>1</v>
      </c>
      <c r="L278" s="282"/>
      <c r="M278" s="283" t="s">
        <v>1</v>
      </c>
      <c r="N278" s="284" t="s">
        <v>39</v>
      </c>
      <c r="O278" s="92"/>
      <c r="P278" s="228">
        <f>O278*H278</f>
        <v>0</v>
      </c>
      <c r="Q278" s="228">
        <v>0.0030000000000000001</v>
      </c>
      <c r="R278" s="228">
        <f>Q278*H278</f>
        <v>0.12</v>
      </c>
      <c r="S278" s="228">
        <v>0</v>
      </c>
      <c r="T278" s="229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30" t="s">
        <v>270</v>
      </c>
      <c r="AT278" s="230" t="s">
        <v>374</v>
      </c>
      <c r="AU278" s="230" t="s">
        <v>84</v>
      </c>
      <c r="AY278" s="18" t="s">
        <v>132</v>
      </c>
      <c r="BE278" s="231">
        <f>IF(N278="základní",J278,0)</f>
        <v>0</v>
      </c>
      <c r="BF278" s="231">
        <f>IF(N278="snížená",J278,0)</f>
        <v>0</v>
      </c>
      <c r="BG278" s="231">
        <f>IF(N278="zákl. přenesená",J278,0)</f>
        <v>0</v>
      </c>
      <c r="BH278" s="231">
        <f>IF(N278="sníž. přenesená",J278,0)</f>
        <v>0</v>
      </c>
      <c r="BI278" s="231">
        <f>IF(N278="nulová",J278,0)</f>
        <v>0</v>
      </c>
      <c r="BJ278" s="18" t="s">
        <v>82</v>
      </c>
      <c r="BK278" s="231">
        <f>ROUND(I278*H278,2)</f>
        <v>0</v>
      </c>
      <c r="BL278" s="18" t="s">
        <v>227</v>
      </c>
      <c r="BM278" s="230" t="s">
        <v>1381</v>
      </c>
    </row>
    <row r="279" s="2" customFormat="1">
      <c r="A279" s="39"/>
      <c r="B279" s="40"/>
      <c r="C279" s="41"/>
      <c r="D279" s="232" t="s">
        <v>142</v>
      </c>
      <c r="E279" s="41"/>
      <c r="F279" s="233" t="s">
        <v>1380</v>
      </c>
      <c r="G279" s="41"/>
      <c r="H279" s="41"/>
      <c r="I279" s="234"/>
      <c r="J279" s="41"/>
      <c r="K279" s="41"/>
      <c r="L279" s="45"/>
      <c r="M279" s="235"/>
      <c r="N279" s="236"/>
      <c r="O279" s="92"/>
      <c r="P279" s="92"/>
      <c r="Q279" s="92"/>
      <c r="R279" s="92"/>
      <c r="S279" s="92"/>
      <c r="T279" s="93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T279" s="18" t="s">
        <v>142</v>
      </c>
      <c r="AU279" s="18" t="s">
        <v>84</v>
      </c>
    </row>
    <row r="280" s="14" customFormat="1">
      <c r="A280" s="14"/>
      <c r="B280" s="249"/>
      <c r="C280" s="250"/>
      <c r="D280" s="232" t="s">
        <v>145</v>
      </c>
      <c r="E280" s="251" t="s">
        <v>1</v>
      </c>
      <c r="F280" s="252" t="s">
        <v>485</v>
      </c>
      <c r="G280" s="250"/>
      <c r="H280" s="253">
        <v>40</v>
      </c>
      <c r="I280" s="254"/>
      <c r="J280" s="250"/>
      <c r="K280" s="250"/>
      <c r="L280" s="255"/>
      <c r="M280" s="256"/>
      <c r="N280" s="257"/>
      <c r="O280" s="257"/>
      <c r="P280" s="257"/>
      <c r="Q280" s="257"/>
      <c r="R280" s="257"/>
      <c r="S280" s="257"/>
      <c r="T280" s="258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9" t="s">
        <v>145</v>
      </c>
      <c r="AU280" s="259" t="s">
        <v>84</v>
      </c>
      <c r="AV280" s="14" t="s">
        <v>84</v>
      </c>
      <c r="AW280" s="14" t="s">
        <v>31</v>
      </c>
      <c r="AX280" s="14" t="s">
        <v>82</v>
      </c>
      <c r="AY280" s="259" t="s">
        <v>132</v>
      </c>
    </row>
    <row r="281" s="2" customFormat="1" ht="21.75" customHeight="1">
      <c r="A281" s="39"/>
      <c r="B281" s="40"/>
      <c r="C281" s="275" t="s">
        <v>491</v>
      </c>
      <c r="D281" s="275" t="s">
        <v>374</v>
      </c>
      <c r="E281" s="276" t="s">
        <v>1382</v>
      </c>
      <c r="F281" s="277" t="s">
        <v>1383</v>
      </c>
      <c r="G281" s="278" t="s">
        <v>874</v>
      </c>
      <c r="H281" s="279">
        <v>40</v>
      </c>
      <c r="I281" s="280"/>
      <c r="J281" s="281">
        <f>ROUND(I281*H281,2)</f>
        <v>0</v>
      </c>
      <c r="K281" s="277" t="s">
        <v>1</v>
      </c>
      <c r="L281" s="282"/>
      <c r="M281" s="283" t="s">
        <v>1</v>
      </c>
      <c r="N281" s="284" t="s">
        <v>39</v>
      </c>
      <c r="O281" s="92"/>
      <c r="P281" s="228">
        <f>O281*H281</f>
        <v>0</v>
      </c>
      <c r="Q281" s="228">
        <v>0.0030000000000000001</v>
      </c>
      <c r="R281" s="228">
        <f>Q281*H281</f>
        <v>0.12</v>
      </c>
      <c r="S281" s="228">
        <v>0</v>
      </c>
      <c r="T281" s="229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30" t="s">
        <v>270</v>
      </c>
      <c r="AT281" s="230" t="s">
        <v>374</v>
      </c>
      <c r="AU281" s="230" t="s">
        <v>84</v>
      </c>
      <c r="AY281" s="18" t="s">
        <v>132</v>
      </c>
      <c r="BE281" s="231">
        <f>IF(N281="základní",J281,0)</f>
        <v>0</v>
      </c>
      <c r="BF281" s="231">
        <f>IF(N281="snížená",J281,0)</f>
        <v>0</v>
      </c>
      <c r="BG281" s="231">
        <f>IF(N281="zákl. přenesená",J281,0)</f>
        <v>0</v>
      </c>
      <c r="BH281" s="231">
        <f>IF(N281="sníž. přenesená",J281,0)</f>
        <v>0</v>
      </c>
      <c r="BI281" s="231">
        <f>IF(N281="nulová",J281,0)</f>
        <v>0</v>
      </c>
      <c r="BJ281" s="18" t="s">
        <v>82</v>
      </c>
      <c r="BK281" s="231">
        <f>ROUND(I281*H281,2)</f>
        <v>0</v>
      </c>
      <c r="BL281" s="18" t="s">
        <v>227</v>
      </c>
      <c r="BM281" s="230" t="s">
        <v>1384</v>
      </c>
    </row>
    <row r="282" s="2" customFormat="1">
      <c r="A282" s="39"/>
      <c r="B282" s="40"/>
      <c r="C282" s="41"/>
      <c r="D282" s="232" t="s">
        <v>142</v>
      </c>
      <c r="E282" s="41"/>
      <c r="F282" s="233" t="s">
        <v>1383</v>
      </c>
      <c r="G282" s="41"/>
      <c r="H282" s="41"/>
      <c r="I282" s="234"/>
      <c r="J282" s="41"/>
      <c r="K282" s="41"/>
      <c r="L282" s="45"/>
      <c r="M282" s="235"/>
      <c r="N282" s="236"/>
      <c r="O282" s="92"/>
      <c r="P282" s="92"/>
      <c r="Q282" s="92"/>
      <c r="R282" s="92"/>
      <c r="S282" s="92"/>
      <c r="T282" s="93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T282" s="18" t="s">
        <v>142</v>
      </c>
      <c r="AU282" s="18" t="s">
        <v>84</v>
      </c>
    </row>
    <row r="283" s="14" customFormat="1">
      <c r="A283" s="14"/>
      <c r="B283" s="249"/>
      <c r="C283" s="250"/>
      <c r="D283" s="232" t="s">
        <v>145</v>
      </c>
      <c r="E283" s="251" t="s">
        <v>1</v>
      </c>
      <c r="F283" s="252" t="s">
        <v>485</v>
      </c>
      <c r="G283" s="250"/>
      <c r="H283" s="253">
        <v>40</v>
      </c>
      <c r="I283" s="254"/>
      <c r="J283" s="250"/>
      <c r="K283" s="250"/>
      <c r="L283" s="255"/>
      <c r="M283" s="256"/>
      <c r="N283" s="257"/>
      <c r="O283" s="257"/>
      <c r="P283" s="257"/>
      <c r="Q283" s="257"/>
      <c r="R283" s="257"/>
      <c r="S283" s="257"/>
      <c r="T283" s="258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9" t="s">
        <v>145</v>
      </c>
      <c r="AU283" s="259" t="s">
        <v>84</v>
      </c>
      <c r="AV283" s="14" t="s">
        <v>84</v>
      </c>
      <c r="AW283" s="14" t="s">
        <v>31</v>
      </c>
      <c r="AX283" s="14" t="s">
        <v>82</v>
      </c>
      <c r="AY283" s="259" t="s">
        <v>132</v>
      </c>
    </row>
    <row r="284" s="2" customFormat="1" ht="24.15" customHeight="1">
      <c r="A284" s="39"/>
      <c r="B284" s="40"/>
      <c r="C284" s="275" t="s">
        <v>499</v>
      </c>
      <c r="D284" s="275" t="s">
        <v>374</v>
      </c>
      <c r="E284" s="276" t="s">
        <v>1385</v>
      </c>
      <c r="F284" s="277" t="s">
        <v>1386</v>
      </c>
      <c r="G284" s="278" t="s">
        <v>874</v>
      </c>
      <c r="H284" s="279">
        <v>40</v>
      </c>
      <c r="I284" s="280"/>
      <c r="J284" s="281">
        <f>ROUND(I284*H284,2)</f>
        <v>0</v>
      </c>
      <c r="K284" s="277" t="s">
        <v>1</v>
      </c>
      <c r="L284" s="282"/>
      <c r="M284" s="283" t="s">
        <v>1</v>
      </c>
      <c r="N284" s="284" t="s">
        <v>39</v>
      </c>
      <c r="O284" s="92"/>
      <c r="P284" s="228">
        <f>O284*H284</f>
        <v>0</v>
      </c>
      <c r="Q284" s="228">
        <v>0.0030000000000000001</v>
      </c>
      <c r="R284" s="228">
        <f>Q284*H284</f>
        <v>0.12</v>
      </c>
      <c r="S284" s="228">
        <v>0</v>
      </c>
      <c r="T284" s="229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30" t="s">
        <v>270</v>
      </c>
      <c r="AT284" s="230" t="s">
        <v>374</v>
      </c>
      <c r="AU284" s="230" t="s">
        <v>84</v>
      </c>
      <c r="AY284" s="18" t="s">
        <v>132</v>
      </c>
      <c r="BE284" s="231">
        <f>IF(N284="základní",J284,0)</f>
        <v>0</v>
      </c>
      <c r="BF284" s="231">
        <f>IF(N284="snížená",J284,0)</f>
        <v>0</v>
      </c>
      <c r="BG284" s="231">
        <f>IF(N284="zákl. přenesená",J284,0)</f>
        <v>0</v>
      </c>
      <c r="BH284" s="231">
        <f>IF(N284="sníž. přenesená",J284,0)</f>
        <v>0</v>
      </c>
      <c r="BI284" s="231">
        <f>IF(N284="nulová",J284,0)</f>
        <v>0</v>
      </c>
      <c r="BJ284" s="18" t="s">
        <v>82</v>
      </c>
      <c r="BK284" s="231">
        <f>ROUND(I284*H284,2)</f>
        <v>0</v>
      </c>
      <c r="BL284" s="18" t="s">
        <v>227</v>
      </c>
      <c r="BM284" s="230" t="s">
        <v>1387</v>
      </c>
    </row>
    <row r="285" s="2" customFormat="1">
      <c r="A285" s="39"/>
      <c r="B285" s="40"/>
      <c r="C285" s="41"/>
      <c r="D285" s="232" t="s">
        <v>142</v>
      </c>
      <c r="E285" s="41"/>
      <c r="F285" s="233" t="s">
        <v>1386</v>
      </c>
      <c r="G285" s="41"/>
      <c r="H285" s="41"/>
      <c r="I285" s="234"/>
      <c r="J285" s="41"/>
      <c r="K285" s="41"/>
      <c r="L285" s="45"/>
      <c r="M285" s="235"/>
      <c r="N285" s="236"/>
      <c r="O285" s="92"/>
      <c r="P285" s="92"/>
      <c r="Q285" s="92"/>
      <c r="R285" s="92"/>
      <c r="S285" s="92"/>
      <c r="T285" s="93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T285" s="18" t="s">
        <v>142</v>
      </c>
      <c r="AU285" s="18" t="s">
        <v>84</v>
      </c>
    </row>
    <row r="286" s="14" customFormat="1">
      <c r="A286" s="14"/>
      <c r="B286" s="249"/>
      <c r="C286" s="250"/>
      <c r="D286" s="232" t="s">
        <v>145</v>
      </c>
      <c r="E286" s="251" t="s">
        <v>1</v>
      </c>
      <c r="F286" s="252" t="s">
        <v>485</v>
      </c>
      <c r="G286" s="250"/>
      <c r="H286" s="253">
        <v>40</v>
      </c>
      <c r="I286" s="254"/>
      <c r="J286" s="250"/>
      <c r="K286" s="250"/>
      <c r="L286" s="255"/>
      <c r="M286" s="256"/>
      <c r="N286" s="257"/>
      <c r="O286" s="257"/>
      <c r="P286" s="257"/>
      <c r="Q286" s="257"/>
      <c r="R286" s="257"/>
      <c r="S286" s="257"/>
      <c r="T286" s="258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9" t="s">
        <v>145</v>
      </c>
      <c r="AU286" s="259" t="s">
        <v>84</v>
      </c>
      <c r="AV286" s="14" t="s">
        <v>84</v>
      </c>
      <c r="AW286" s="14" t="s">
        <v>31</v>
      </c>
      <c r="AX286" s="14" t="s">
        <v>82</v>
      </c>
      <c r="AY286" s="259" t="s">
        <v>132</v>
      </c>
    </row>
    <row r="287" s="2" customFormat="1" ht="24.15" customHeight="1">
      <c r="A287" s="39"/>
      <c r="B287" s="40"/>
      <c r="C287" s="275" t="s">
        <v>506</v>
      </c>
      <c r="D287" s="275" t="s">
        <v>374</v>
      </c>
      <c r="E287" s="276" t="s">
        <v>1388</v>
      </c>
      <c r="F287" s="277" t="s">
        <v>1389</v>
      </c>
      <c r="G287" s="278" t="s">
        <v>874</v>
      </c>
      <c r="H287" s="279">
        <v>50</v>
      </c>
      <c r="I287" s="280"/>
      <c r="J287" s="281">
        <f>ROUND(I287*H287,2)</f>
        <v>0</v>
      </c>
      <c r="K287" s="277" t="s">
        <v>1</v>
      </c>
      <c r="L287" s="282"/>
      <c r="M287" s="283" t="s">
        <v>1</v>
      </c>
      <c r="N287" s="284" t="s">
        <v>39</v>
      </c>
      <c r="O287" s="92"/>
      <c r="P287" s="228">
        <f>O287*H287</f>
        <v>0</v>
      </c>
      <c r="Q287" s="228">
        <v>0.0030000000000000001</v>
      </c>
      <c r="R287" s="228">
        <f>Q287*H287</f>
        <v>0.14999999999999999</v>
      </c>
      <c r="S287" s="228">
        <v>0</v>
      </c>
      <c r="T287" s="229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30" t="s">
        <v>270</v>
      </c>
      <c r="AT287" s="230" t="s">
        <v>374</v>
      </c>
      <c r="AU287" s="230" t="s">
        <v>84</v>
      </c>
      <c r="AY287" s="18" t="s">
        <v>132</v>
      </c>
      <c r="BE287" s="231">
        <f>IF(N287="základní",J287,0)</f>
        <v>0</v>
      </c>
      <c r="BF287" s="231">
        <f>IF(N287="snížená",J287,0)</f>
        <v>0</v>
      </c>
      <c r="BG287" s="231">
        <f>IF(N287="zákl. přenesená",J287,0)</f>
        <v>0</v>
      </c>
      <c r="BH287" s="231">
        <f>IF(N287="sníž. přenesená",J287,0)</f>
        <v>0</v>
      </c>
      <c r="BI287" s="231">
        <f>IF(N287="nulová",J287,0)</f>
        <v>0</v>
      </c>
      <c r="BJ287" s="18" t="s">
        <v>82</v>
      </c>
      <c r="BK287" s="231">
        <f>ROUND(I287*H287,2)</f>
        <v>0</v>
      </c>
      <c r="BL287" s="18" t="s">
        <v>227</v>
      </c>
      <c r="BM287" s="230" t="s">
        <v>1390</v>
      </c>
    </row>
    <row r="288" s="2" customFormat="1">
      <c r="A288" s="39"/>
      <c r="B288" s="40"/>
      <c r="C288" s="41"/>
      <c r="D288" s="232" t="s">
        <v>142</v>
      </c>
      <c r="E288" s="41"/>
      <c r="F288" s="233" t="s">
        <v>1389</v>
      </c>
      <c r="G288" s="41"/>
      <c r="H288" s="41"/>
      <c r="I288" s="234"/>
      <c r="J288" s="41"/>
      <c r="K288" s="41"/>
      <c r="L288" s="45"/>
      <c r="M288" s="235"/>
      <c r="N288" s="236"/>
      <c r="O288" s="92"/>
      <c r="P288" s="92"/>
      <c r="Q288" s="92"/>
      <c r="R288" s="92"/>
      <c r="S288" s="92"/>
      <c r="T288" s="93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142</v>
      </c>
      <c r="AU288" s="18" t="s">
        <v>84</v>
      </c>
    </row>
    <row r="289" s="14" customFormat="1">
      <c r="A289" s="14"/>
      <c r="B289" s="249"/>
      <c r="C289" s="250"/>
      <c r="D289" s="232" t="s">
        <v>145</v>
      </c>
      <c r="E289" s="251" t="s">
        <v>1</v>
      </c>
      <c r="F289" s="252" t="s">
        <v>552</v>
      </c>
      <c r="G289" s="250"/>
      <c r="H289" s="253">
        <v>50</v>
      </c>
      <c r="I289" s="254"/>
      <c r="J289" s="250"/>
      <c r="K289" s="250"/>
      <c r="L289" s="255"/>
      <c r="M289" s="256"/>
      <c r="N289" s="257"/>
      <c r="O289" s="257"/>
      <c r="P289" s="257"/>
      <c r="Q289" s="257"/>
      <c r="R289" s="257"/>
      <c r="S289" s="257"/>
      <c r="T289" s="258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9" t="s">
        <v>145</v>
      </c>
      <c r="AU289" s="259" t="s">
        <v>84</v>
      </c>
      <c r="AV289" s="14" t="s">
        <v>84</v>
      </c>
      <c r="AW289" s="14" t="s">
        <v>31</v>
      </c>
      <c r="AX289" s="14" t="s">
        <v>82</v>
      </c>
      <c r="AY289" s="259" t="s">
        <v>132</v>
      </c>
    </row>
    <row r="290" s="2" customFormat="1" ht="16.5" customHeight="1">
      <c r="A290" s="39"/>
      <c r="B290" s="40"/>
      <c r="C290" s="275" t="s">
        <v>514</v>
      </c>
      <c r="D290" s="275" t="s">
        <v>374</v>
      </c>
      <c r="E290" s="276" t="s">
        <v>1391</v>
      </c>
      <c r="F290" s="277" t="s">
        <v>1392</v>
      </c>
      <c r="G290" s="278" t="s">
        <v>874</v>
      </c>
      <c r="H290" s="279">
        <v>40</v>
      </c>
      <c r="I290" s="280"/>
      <c r="J290" s="281">
        <f>ROUND(I290*H290,2)</f>
        <v>0</v>
      </c>
      <c r="K290" s="277" t="s">
        <v>1</v>
      </c>
      <c r="L290" s="282"/>
      <c r="M290" s="283" t="s">
        <v>1</v>
      </c>
      <c r="N290" s="284" t="s">
        <v>39</v>
      </c>
      <c r="O290" s="92"/>
      <c r="P290" s="228">
        <f>O290*H290</f>
        <v>0</v>
      </c>
      <c r="Q290" s="228">
        <v>0.0030000000000000001</v>
      </c>
      <c r="R290" s="228">
        <f>Q290*H290</f>
        <v>0.12</v>
      </c>
      <c r="S290" s="228">
        <v>0</v>
      </c>
      <c r="T290" s="229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30" t="s">
        <v>270</v>
      </c>
      <c r="AT290" s="230" t="s">
        <v>374</v>
      </c>
      <c r="AU290" s="230" t="s">
        <v>84</v>
      </c>
      <c r="AY290" s="18" t="s">
        <v>132</v>
      </c>
      <c r="BE290" s="231">
        <f>IF(N290="základní",J290,0)</f>
        <v>0</v>
      </c>
      <c r="BF290" s="231">
        <f>IF(N290="snížená",J290,0)</f>
        <v>0</v>
      </c>
      <c r="BG290" s="231">
        <f>IF(N290="zákl. přenesená",J290,0)</f>
        <v>0</v>
      </c>
      <c r="BH290" s="231">
        <f>IF(N290="sníž. přenesená",J290,0)</f>
        <v>0</v>
      </c>
      <c r="BI290" s="231">
        <f>IF(N290="nulová",J290,0)</f>
        <v>0</v>
      </c>
      <c r="BJ290" s="18" t="s">
        <v>82</v>
      </c>
      <c r="BK290" s="231">
        <f>ROUND(I290*H290,2)</f>
        <v>0</v>
      </c>
      <c r="BL290" s="18" t="s">
        <v>227</v>
      </c>
      <c r="BM290" s="230" t="s">
        <v>1393</v>
      </c>
    </row>
    <row r="291" s="2" customFormat="1">
      <c r="A291" s="39"/>
      <c r="B291" s="40"/>
      <c r="C291" s="41"/>
      <c r="D291" s="232" t="s">
        <v>142</v>
      </c>
      <c r="E291" s="41"/>
      <c r="F291" s="233" t="s">
        <v>1392</v>
      </c>
      <c r="G291" s="41"/>
      <c r="H291" s="41"/>
      <c r="I291" s="234"/>
      <c r="J291" s="41"/>
      <c r="K291" s="41"/>
      <c r="L291" s="45"/>
      <c r="M291" s="235"/>
      <c r="N291" s="236"/>
      <c r="O291" s="92"/>
      <c r="P291" s="92"/>
      <c r="Q291" s="92"/>
      <c r="R291" s="92"/>
      <c r="S291" s="92"/>
      <c r="T291" s="93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T291" s="18" t="s">
        <v>142</v>
      </c>
      <c r="AU291" s="18" t="s">
        <v>84</v>
      </c>
    </row>
    <row r="292" s="14" customFormat="1">
      <c r="A292" s="14"/>
      <c r="B292" s="249"/>
      <c r="C292" s="250"/>
      <c r="D292" s="232" t="s">
        <v>145</v>
      </c>
      <c r="E292" s="251" t="s">
        <v>1</v>
      </c>
      <c r="F292" s="252" t="s">
        <v>485</v>
      </c>
      <c r="G292" s="250"/>
      <c r="H292" s="253">
        <v>40</v>
      </c>
      <c r="I292" s="254"/>
      <c r="J292" s="250"/>
      <c r="K292" s="250"/>
      <c r="L292" s="255"/>
      <c r="M292" s="256"/>
      <c r="N292" s="257"/>
      <c r="O292" s="257"/>
      <c r="P292" s="257"/>
      <c r="Q292" s="257"/>
      <c r="R292" s="257"/>
      <c r="S292" s="257"/>
      <c r="T292" s="258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9" t="s">
        <v>145</v>
      </c>
      <c r="AU292" s="259" t="s">
        <v>84</v>
      </c>
      <c r="AV292" s="14" t="s">
        <v>84</v>
      </c>
      <c r="AW292" s="14" t="s">
        <v>31</v>
      </c>
      <c r="AX292" s="14" t="s">
        <v>82</v>
      </c>
      <c r="AY292" s="259" t="s">
        <v>132</v>
      </c>
    </row>
    <row r="293" s="2" customFormat="1" ht="24.15" customHeight="1">
      <c r="A293" s="39"/>
      <c r="B293" s="40"/>
      <c r="C293" s="219" t="s">
        <v>520</v>
      </c>
      <c r="D293" s="219" t="s">
        <v>135</v>
      </c>
      <c r="E293" s="220" t="s">
        <v>1394</v>
      </c>
      <c r="F293" s="221" t="s">
        <v>1395</v>
      </c>
      <c r="G293" s="222" t="s">
        <v>874</v>
      </c>
      <c r="H293" s="223">
        <v>1</v>
      </c>
      <c r="I293" s="224"/>
      <c r="J293" s="225">
        <f>ROUND(I293*H293,2)</f>
        <v>0</v>
      </c>
      <c r="K293" s="221" t="s">
        <v>139</v>
      </c>
      <c r="L293" s="45"/>
      <c r="M293" s="226" t="s">
        <v>1</v>
      </c>
      <c r="N293" s="227" t="s">
        <v>39</v>
      </c>
      <c r="O293" s="92"/>
      <c r="P293" s="228">
        <f>O293*H293</f>
        <v>0</v>
      </c>
      <c r="Q293" s="228">
        <v>0.0065599999999999999</v>
      </c>
      <c r="R293" s="228">
        <f>Q293*H293</f>
        <v>0.0065599999999999999</v>
      </c>
      <c r="S293" s="228">
        <v>0</v>
      </c>
      <c r="T293" s="229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30" t="s">
        <v>227</v>
      </c>
      <c r="AT293" s="230" t="s">
        <v>135</v>
      </c>
      <c r="AU293" s="230" t="s">
        <v>84</v>
      </c>
      <c r="AY293" s="18" t="s">
        <v>132</v>
      </c>
      <c r="BE293" s="231">
        <f>IF(N293="základní",J293,0)</f>
        <v>0</v>
      </c>
      <c r="BF293" s="231">
        <f>IF(N293="snížená",J293,0)</f>
        <v>0</v>
      </c>
      <c r="BG293" s="231">
        <f>IF(N293="zákl. přenesená",J293,0)</f>
        <v>0</v>
      </c>
      <c r="BH293" s="231">
        <f>IF(N293="sníž. přenesená",J293,0)</f>
        <v>0</v>
      </c>
      <c r="BI293" s="231">
        <f>IF(N293="nulová",J293,0)</f>
        <v>0</v>
      </c>
      <c r="BJ293" s="18" t="s">
        <v>82</v>
      </c>
      <c r="BK293" s="231">
        <f>ROUND(I293*H293,2)</f>
        <v>0</v>
      </c>
      <c r="BL293" s="18" t="s">
        <v>227</v>
      </c>
      <c r="BM293" s="230" t="s">
        <v>1396</v>
      </c>
    </row>
    <row r="294" s="2" customFormat="1">
      <c r="A294" s="39"/>
      <c r="B294" s="40"/>
      <c r="C294" s="41"/>
      <c r="D294" s="232" t="s">
        <v>142</v>
      </c>
      <c r="E294" s="41"/>
      <c r="F294" s="233" t="s">
        <v>1397</v>
      </c>
      <c r="G294" s="41"/>
      <c r="H294" s="41"/>
      <c r="I294" s="234"/>
      <c r="J294" s="41"/>
      <c r="K294" s="41"/>
      <c r="L294" s="45"/>
      <c r="M294" s="235"/>
      <c r="N294" s="236"/>
      <c r="O294" s="92"/>
      <c r="P294" s="92"/>
      <c r="Q294" s="92"/>
      <c r="R294" s="92"/>
      <c r="S294" s="92"/>
      <c r="T294" s="93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T294" s="18" t="s">
        <v>142</v>
      </c>
      <c r="AU294" s="18" t="s">
        <v>84</v>
      </c>
    </row>
    <row r="295" s="2" customFormat="1">
      <c r="A295" s="39"/>
      <c r="B295" s="40"/>
      <c r="C295" s="41"/>
      <c r="D295" s="237" t="s">
        <v>143</v>
      </c>
      <c r="E295" s="41"/>
      <c r="F295" s="238" t="s">
        <v>1398</v>
      </c>
      <c r="G295" s="41"/>
      <c r="H295" s="41"/>
      <c r="I295" s="234"/>
      <c r="J295" s="41"/>
      <c r="K295" s="41"/>
      <c r="L295" s="45"/>
      <c r="M295" s="235"/>
      <c r="N295" s="236"/>
      <c r="O295" s="92"/>
      <c r="P295" s="92"/>
      <c r="Q295" s="92"/>
      <c r="R295" s="92"/>
      <c r="S295" s="92"/>
      <c r="T295" s="93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T295" s="18" t="s">
        <v>143</v>
      </c>
      <c r="AU295" s="18" t="s">
        <v>84</v>
      </c>
    </row>
    <row r="296" s="13" customFormat="1">
      <c r="A296" s="13"/>
      <c r="B296" s="239"/>
      <c r="C296" s="240"/>
      <c r="D296" s="232" t="s">
        <v>145</v>
      </c>
      <c r="E296" s="241" t="s">
        <v>1</v>
      </c>
      <c r="F296" s="242" t="s">
        <v>1399</v>
      </c>
      <c r="G296" s="240"/>
      <c r="H296" s="241" t="s">
        <v>1</v>
      </c>
      <c r="I296" s="243"/>
      <c r="J296" s="240"/>
      <c r="K296" s="240"/>
      <c r="L296" s="244"/>
      <c r="M296" s="245"/>
      <c r="N296" s="246"/>
      <c r="O296" s="246"/>
      <c r="P296" s="246"/>
      <c r="Q296" s="246"/>
      <c r="R296" s="246"/>
      <c r="S296" s="246"/>
      <c r="T296" s="247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8" t="s">
        <v>145</v>
      </c>
      <c r="AU296" s="248" t="s">
        <v>84</v>
      </c>
      <c r="AV296" s="13" t="s">
        <v>82</v>
      </c>
      <c r="AW296" s="13" t="s">
        <v>31</v>
      </c>
      <c r="AX296" s="13" t="s">
        <v>74</v>
      </c>
      <c r="AY296" s="248" t="s">
        <v>132</v>
      </c>
    </row>
    <row r="297" s="14" customFormat="1">
      <c r="A297" s="14"/>
      <c r="B297" s="249"/>
      <c r="C297" s="250"/>
      <c r="D297" s="232" t="s">
        <v>145</v>
      </c>
      <c r="E297" s="251" t="s">
        <v>1</v>
      </c>
      <c r="F297" s="252" t="s">
        <v>82</v>
      </c>
      <c r="G297" s="250"/>
      <c r="H297" s="253">
        <v>1</v>
      </c>
      <c r="I297" s="254"/>
      <c r="J297" s="250"/>
      <c r="K297" s="250"/>
      <c r="L297" s="255"/>
      <c r="M297" s="256"/>
      <c r="N297" s="257"/>
      <c r="O297" s="257"/>
      <c r="P297" s="257"/>
      <c r="Q297" s="257"/>
      <c r="R297" s="257"/>
      <c r="S297" s="257"/>
      <c r="T297" s="258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9" t="s">
        <v>145</v>
      </c>
      <c r="AU297" s="259" t="s">
        <v>84</v>
      </c>
      <c r="AV297" s="14" t="s">
        <v>84</v>
      </c>
      <c r="AW297" s="14" t="s">
        <v>31</v>
      </c>
      <c r="AX297" s="14" t="s">
        <v>82</v>
      </c>
      <c r="AY297" s="259" t="s">
        <v>132</v>
      </c>
    </row>
    <row r="298" s="2" customFormat="1" ht="24.15" customHeight="1">
      <c r="A298" s="39"/>
      <c r="B298" s="40"/>
      <c r="C298" s="219" t="s">
        <v>527</v>
      </c>
      <c r="D298" s="219" t="s">
        <v>135</v>
      </c>
      <c r="E298" s="220" t="s">
        <v>1400</v>
      </c>
      <c r="F298" s="221" t="s">
        <v>1401</v>
      </c>
      <c r="G298" s="222" t="s">
        <v>874</v>
      </c>
      <c r="H298" s="223">
        <v>6</v>
      </c>
      <c r="I298" s="224"/>
      <c r="J298" s="225">
        <f>ROUND(I298*H298,2)</f>
        <v>0</v>
      </c>
      <c r="K298" s="221" t="s">
        <v>139</v>
      </c>
      <c r="L298" s="45"/>
      <c r="M298" s="226" t="s">
        <v>1</v>
      </c>
      <c r="N298" s="227" t="s">
        <v>39</v>
      </c>
      <c r="O298" s="92"/>
      <c r="P298" s="228">
        <f>O298*H298</f>
        <v>0</v>
      </c>
      <c r="Q298" s="228">
        <v>5.0000000000000002E-05</v>
      </c>
      <c r="R298" s="228">
        <f>Q298*H298</f>
        <v>0.00030000000000000003</v>
      </c>
      <c r="S298" s="228">
        <v>0</v>
      </c>
      <c r="T298" s="229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30" t="s">
        <v>227</v>
      </c>
      <c r="AT298" s="230" t="s">
        <v>135</v>
      </c>
      <c r="AU298" s="230" t="s">
        <v>84</v>
      </c>
      <c r="AY298" s="18" t="s">
        <v>132</v>
      </c>
      <c r="BE298" s="231">
        <f>IF(N298="základní",J298,0)</f>
        <v>0</v>
      </c>
      <c r="BF298" s="231">
        <f>IF(N298="snížená",J298,0)</f>
        <v>0</v>
      </c>
      <c r="BG298" s="231">
        <f>IF(N298="zákl. přenesená",J298,0)</f>
        <v>0</v>
      </c>
      <c r="BH298" s="231">
        <f>IF(N298="sníž. přenesená",J298,0)</f>
        <v>0</v>
      </c>
      <c r="BI298" s="231">
        <f>IF(N298="nulová",J298,0)</f>
        <v>0</v>
      </c>
      <c r="BJ298" s="18" t="s">
        <v>82</v>
      </c>
      <c r="BK298" s="231">
        <f>ROUND(I298*H298,2)</f>
        <v>0</v>
      </c>
      <c r="BL298" s="18" t="s">
        <v>227</v>
      </c>
      <c r="BM298" s="230" t="s">
        <v>1402</v>
      </c>
    </row>
    <row r="299" s="2" customFormat="1">
      <c r="A299" s="39"/>
      <c r="B299" s="40"/>
      <c r="C299" s="41"/>
      <c r="D299" s="232" t="s">
        <v>142</v>
      </c>
      <c r="E299" s="41"/>
      <c r="F299" s="233" t="s">
        <v>1403</v>
      </c>
      <c r="G299" s="41"/>
      <c r="H299" s="41"/>
      <c r="I299" s="234"/>
      <c r="J299" s="41"/>
      <c r="K299" s="41"/>
      <c r="L299" s="45"/>
      <c r="M299" s="235"/>
      <c r="N299" s="236"/>
      <c r="O299" s="92"/>
      <c r="P299" s="92"/>
      <c r="Q299" s="92"/>
      <c r="R299" s="92"/>
      <c r="S299" s="92"/>
      <c r="T299" s="93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T299" s="18" t="s">
        <v>142</v>
      </c>
      <c r="AU299" s="18" t="s">
        <v>84</v>
      </c>
    </row>
    <row r="300" s="2" customFormat="1">
      <c r="A300" s="39"/>
      <c r="B300" s="40"/>
      <c r="C300" s="41"/>
      <c r="D300" s="237" t="s">
        <v>143</v>
      </c>
      <c r="E300" s="41"/>
      <c r="F300" s="238" t="s">
        <v>1404</v>
      </c>
      <c r="G300" s="41"/>
      <c r="H300" s="41"/>
      <c r="I300" s="234"/>
      <c r="J300" s="41"/>
      <c r="K300" s="41"/>
      <c r="L300" s="45"/>
      <c r="M300" s="235"/>
      <c r="N300" s="236"/>
      <c r="O300" s="92"/>
      <c r="P300" s="92"/>
      <c r="Q300" s="92"/>
      <c r="R300" s="92"/>
      <c r="S300" s="92"/>
      <c r="T300" s="93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T300" s="18" t="s">
        <v>143</v>
      </c>
      <c r="AU300" s="18" t="s">
        <v>84</v>
      </c>
    </row>
    <row r="301" s="14" customFormat="1">
      <c r="A301" s="14"/>
      <c r="B301" s="249"/>
      <c r="C301" s="250"/>
      <c r="D301" s="232" t="s">
        <v>145</v>
      </c>
      <c r="E301" s="251" t="s">
        <v>1</v>
      </c>
      <c r="F301" s="252" t="s">
        <v>1405</v>
      </c>
      <c r="G301" s="250"/>
      <c r="H301" s="253">
        <v>6</v>
      </c>
      <c r="I301" s="254"/>
      <c r="J301" s="250"/>
      <c r="K301" s="250"/>
      <c r="L301" s="255"/>
      <c r="M301" s="256"/>
      <c r="N301" s="257"/>
      <c r="O301" s="257"/>
      <c r="P301" s="257"/>
      <c r="Q301" s="257"/>
      <c r="R301" s="257"/>
      <c r="S301" s="257"/>
      <c r="T301" s="258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9" t="s">
        <v>145</v>
      </c>
      <c r="AU301" s="259" t="s">
        <v>84</v>
      </c>
      <c r="AV301" s="14" t="s">
        <v>84</v>
      </c>
      <c r="AW301" s="14" t="s">
        <v>31</v>
      </c>
      <c r="AX301" s="14" t="s">
        <v>82</v>
      </c>
      <c r="AY301" s="259" t="s">
        <v>132</v>
      </c>
    </row>
    <row r="302" s="2" customFormat="1" ht="21.75" customHeight="1">
      <c r="A302" s="39"/>
      <c r="B302" s="40"/>
      <c r="C302" s="275" t="s">
        <v>532</v>
      </c>
      <c r="D302" s="275" t="s">
        <v>374</v>
      </c>
      <c r="E302" s="276" t="s">
        <v>1406</v>
      </c>
      <c r="F302" s="277" t="s">
        <v>1407</v>
      </c>
      <c r="G302" s="278" t="s">
        <v>874</v>
      </c>
      <c r="H302" s="279">
        <v>18</v>
      </c>
      <c r="I302" s="280"/>
      <c r="J302" s="281">
        <f>ROUND(I302*H302,2)</f>
        <v>0</v>
      </c>
      <c r="K302" s="277" t="s">
        <v>139</v>
      </c>
      <c r="L302" s="282"/>
      <c r="M302" s="283" t="s">
        <v>1</v>
      </c>
      <c r="N302" s="284" t="s">
        <v>39</v>
      </c>
      <c r="O302" s="92"/>
      <c r="P302" s="228">
        <f>O302*H302</f>
        <v>0</v>
      </c>
      <c r="Q302" s="228">
        <v>0.0047200000000000002</v>
      </c>
      <c r="R302" s="228">
        <f>Q302*H302</f>
        <v>0.084960000000000008</v>
      </c>
      <c r="S302" s="228">
        <v>0</v>
      </c>
      <c r="T302" s="229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30" t="s">
        <v>270</v>
      </c>
      <c r="AT302" s="230" t="s">
        <v>374</v>
      </c>
      <c r="AU302" s="230" t="s">
        <v>84</v>
      </c>
      <c r="AY302" s="18" t="s">
        <v>132</v>
      </c>
      <c r="BE302" s="231">
        <f>IF(N302="základní",J302,0)</f>
        <v>0</v>
      </c>
      <c r="BF302" s="231">
        <f>IF(N302="snížená",J302,0)</f>
        <v>0</v>
      </c>
      <c r="BG302" s="231">
        <f>IF(N302="zákl. přenesená",J302,0)</f>
        <v>0</v>
      </c>
      <c r="BH302" s="231">
        <f>IF(N302="sníž. přenesená",J302,0)</f>
        <v>0</v>
      </c>
      <c r="BI302" s="231">
        <f>IF(N302="nulová",J302,0)</f>
        <v>0</v>
      </c>
      <c r="BJ302" s="18" t="s">
        <v>82</v>
      </c>
      <c r="BK302" s="231">
        <f>ROUND(I302*H302,2)</f>
        <v>0</v>
      </c>
      <c r="BL302" s="18" t="s">
        <v>227</v>
      </c>
      <c r="BM302" s="230" t="s">
        <v>1408</v>
      </c>
    </row>
    <row r="303" s="2" customFormat="1">
      <c r="A303" s="39"/>
      <c r="B303" s="40"/>
      <c r="C303" s="41"/>
      <c r="D303" s="232" t="s">
        <v>142</v>
      </c>
      <c r="E303" s="41"/>
      <c r="F303" s="233" t="s">
        <v>1407</v>
      </c>
      <c r="G303" s="41"/>
      <c r="H303" s="41"/>
      <c r="I303" s="234"/>
      <c r="J303" s="41"/>
      <c r="K303" s="41"/>
      <c r="L303" s="45"/>
      <c r="M303" s="235"/>
      <c r="N303" s="236"/>
      <c r="O303" s="92"/>
      <c r="P303" s="92"/>
      <c r="Q303" s="92"/>
      <c r="R303" s="92"/>
      <c r="S303" s="92"/>
      <c r="T303" s="93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T303" s="18" t="s">
        <v>142</v>
      </c>
      <c r="AU303" s="18" t="s">
        <v>84</v>
      </c>
    </row>
    <row r="304" s="14" customFormat="1">
      <c r="A304" s="14"/>
      <c r="B304" s="249"/>
      <c r="C304" s="250"/>
      <c r="D304" s="232" t="s">
        <v>145</v>
      </c>
      <c r="E304" s="250"/>
      <c r="F304" s="252" t="s">
        <v>1409</v>
      </c>
      <c r="G304" s="250"/>
      <c r="H304" s="253">
        <v>18</v>
      </c>
      <c r="I304" s="254"/>
      <c r="J304" s="250"/>
      <c r="K304" s="250"/>
      <c r="L304" s="255"/>
      <c r="M304" s="256"/>
      <c r="N304" s="257"/>
      <c r="O304" s="257"/>
      <c r="P304" s="257"/>
      <c r="Q304" s="257"/>
      <c r="R304" s="257"/>
      <c r="S304" s="257"/>
      <c r="T304" s="258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9" t="s">
        <v>145</v>
      </c>
      <c r="AU304" s="259" t="s">
        <v>84</v>
      </c>
      <c r="AV304" s="14" t="s">
        <v>84</v>
      </c>
      <c r="AW304" s="14" t="s">
        <v>4</v>
      </c>
      <c r="AX304" s="14" t="s">
        <v>82</v>
      </c>
      <c r="AY304" s="259" t="s">
        <v>132</v>
      </c>
    </row>
    <row r="305" s="2" customFormat="1" ht="24.15" customHeight="1">
      <c r="A305" s="39"/>
      <c r="B305" s="40"/>
      <c r="C305" s="219" t="s">
        <v>537</v>
      </c>
      <c r="D305" s="219" t="s">
        <v>135</v>
      </c>
      <c r="E305" s="220" t="s">
        <v>1410</v>
      </c>
      <c r="F305" s="221" t="s">
        <v>1411</v>
      </c>
      <c r="G305" s="222" t="s">
        <v>874</v>
      </c>
      <c r="H305" s="223">
        <v>60</v>
      </c>
      <c r="I305" s="224"/>
      <c r="J305" s="225">
        <f>ROUND(I305*H305,2)</f>
        <v>0</v>
      </c>
      <c r="K305" s="221" t="s">
        <v>139</v>
      </c>
      <c r="L305" s="45"/>
      <c r="M305" s="226" t="s">
        <v>1</v>
      </c>
      <c r="N305" s="227" t="s">
        <v>39</v>
      </c>
      <c r="O305" s="92"/>
      <c r="P305" s="228">
        <f>O305*H305</f>
        <v>0</v>
      </c>
      <c r="Q305" s="228">
        <v>0</v>
      </c>
      <c r="R305" s="228">
        <f>Q305*H305</f>
        <v>0</v>
      </c>
      <c r="S305" s="228">
        <v>0</v>
      </c>
      <c r="T305" s="229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30" t="s">
        <v>227</v>
      </c>
      <c r="AT305" s="230" t="s">
        <v>135</v>
      </c>
      <c r="AU305" s="230" t="s">
        <v>84</v>
      </c>
      <c r="AY305" s="18" t="s">
        <v>132</v>
      </c>
      <c r="BE305" s="231">
        <f>IF(N305="základní",J305,0)</f>
        <v>0</v>
      </c>
      <c r="BF305" s="231">
        <f>IF(N305="snížená",J305,0)</f>
        <v>0</v>
      </c>
      <c r="BG305" s="231">
        <f>IF(N305="zákl. přenesená",J305,0)</f>
        <v>0</v>
      </c>
      <c r="BH305" s="231">
        <f>IF(N305="sníž. přenesená",J305,0)</f>
        <v>0</v>
      </c>
      <c r="BI305" s="231">
        <f>IF(N305="nulová",J305,0)</f>
        <v>0</v>
      </c>
      <c r="BJ305" s="18" t="s">
        <v>82</v>
      </c>
      <c r="BK305" s="231">
        <f>ROUND(I305*H305,2)</f>
        <v>0</v>
      </c>
      <c r="BL305" s="18" t="s">
        <v>227</v>
      </c>
      <c r="BM305" s="230" t="s">
        <v>1412</v>
      </c>
    </row>
    <row r="306" s="2" customFormat="1">
      <c r="A306" s="39"/>
      <c r="B306" s="40"/>
      <c r="C306" s="41"/>
      <c r="D306" s="232" t="s">
        <v>142</v>
      </c>
      <c r="E306" s="41"/>
      <c r="F306" s="233" t="s">
        <v>1413</v>
      </c>
      <c r="G306" s="41"/>
      <c r="H306" s="41"/>
      <c r="I306" s="234"/>
      <c r="J306" s="41"/>
      <c r="K306" s="41"/>
      <c r="L306" s="45"/>
      <c r="M306" s="235"/>
      <c r="N306" s="236"/>
      <c r="O306" s="92"/>
      <c r="P306" s="92"/>
      <c r="Q306" s="92"/>
      <c r="R306" s="92"/>
      <c r="S306" s="92"/>
      <c r="T306" s="93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T306" s="18" t="s">
        <v>142</v>
      </c>
      <c r="AU306" s="18" t="s">
        <v>84</v>
      </c>
    </row>
    <row r="307" s="2" customFormat="1">
      <c r="A307" s="39"/>
      <c r="B307" s="40"/>
      <c r="C307" s="41"/>
      <c r="D307" s="237" t="s">
        <v>143</v>
      </c>
      <c r="E307" s="41"/>
      <c r="F307" s="238" t="s">
        <v>1414</v>
      </c>
      <c r="G307" s="41"/>
      <c r="H307" s="41"/>
      <c r="I307" s="234"/>
      <c r="J307" s="41"/>
      <c r="K307" s="41"/>
      <c r="L307" s="45"/>
      <c r="M307" s="235"/>
      <c r="N307" s="236"/>
      <c r="O307" s="92"/>
      <c r="P307" s="92"/>
      <c r="Q307" s="92"/>
      <c r="R307" s="92"/>
      <c r="S307" s="92"/>
      <c r="T307" s="93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143</v>
      </c>
      <c r="AU307" s="18" t="s">
        <v>84</v>
      </c>
    </row>
    <row r="308" s="13" customFormat="1">
      <c r="A308" s="13"/>
      <c r="B308" s="239"/>
      <c r="C308" s="240"/>
      <c r="D308" s="232" t="s">
        <v>145</v>
      </c>
      <c r="E308" s="241" t="s">
        <v>1</v>
      </c>
      <c r="F308" s="242" t="s">
        <v>1415</v>
      </c>
      <c r="G308" s="240"/>
      <c r="H308" s="241" t="s">
        <v>1</v>
      </c>
      <c r="I308" s="243"/>
      <c r="J308" s="240"/>
      <c r="K308" s="240"/>
      <c r="L308" s="244"/>
      <c r="M308" s="245"/>
      <c r="N308" s="246"/>
      <c r="O308" s="246"/>
      <c r="P308" s="246"/>
      <c r="Q308" s="246"/>
      <c r="R308" s="246"/>
      <c r="S308" s="246"/>
      <c r="T308" s="247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8" t="s">
        <v>145</v>
      </c>
      <c r="AU308" s="248" t="s">
        <v>84</v>
      </c>
      <c r="AV308" s="13" t="s">
        <v>82</v>
      </c>
      <c r="AW308" s="13" t="s">
        <v>31</v>
      </c>
      <c r="AX308" s="13" t="s">
        <v>74</v>
      </c>
      <c r="AY308" s="248" t="s">
        <v>132</v>
      </c>
    </row>
    <row r="309" s="13" customFormat="1">
      <c r="A309" s="13"/>
      <c r="B309" s="239"/>
      <c r="C309" s="240"/>
      <c r="D309" s="232" t="s">
        <v>145</v>
      </c>
      <c r="E309" s="241" t="s">
        <v>1</v>
      </c>
      <c r="F309" s="242" t="s">
        <v>1416</v>
      </c>
      <c r="G309" s="240"/>
      <c r="H309" s="241" t="s">
        <v>1</v>
      </c>
      <c r="I309" s="243"/>
      <c r="J309" s="240"/>
      <c r="K309" s="240"/>
      <c r="L309" s="244"/>
      <c r="M309" s="245"/>
      <c r="N309" s="246"/>
      <c r="O309" s="246"/>
      <c r="P309" s="246"/>
      <c r="Q309" s="246"/>
      <c r="R309" s="246"/>
      <c r="S309" s="246"/>
      <c r="T309" s="247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48" t="s">
        <v>145</v>
      </c>
      <c r="AU309" s="248" t="s">
        <v>84</v>
      </c>
      <c r="AV309" s="13" t="s">
        <v>82</v>
      </c>
      <c r="AW309" s="13" t="s">
        <v>31</v>
      </c>
      <c r="AX309" s="13" t="s">
        <v>74</v>
      </c>
      <c r="AY309" s="248" t="s">
        <v>132</v>
      </c>
    </row>
    <row r="310" s="14" customFormat="1">
      <c r="A310" s="14"/>
      <c r="B310" s="249"/>
      <c r="C310" s="250"/>
      <c r="D310" s="232" t="s">
        <v>145</v>
      </c>
      <c r="E310" s="251" t="s">
        <v>1</v>
      </c>
      <c r="F310" s="252" t="s">
        <v>1417</v>
      </c>
      <c r="G310" s="250"/>
      <c r="H310" s="253">
        <v>60</v>
      </c>
      <c r="I310" s="254"/>
      <c r="J310" s="250"/>
      <c r="K310" s="250"/>
      <c r="L310" s="255"/>
      <c r="M310" s="256"/>
      <c r="N310" s="257"/>
      <c r="O310" s="257"/>
      <c r="P310" s="257"/>
      <c r="Q310" s="257"/>
      <c r="R310" s="257"/>
      <c r="S310" s="257"/>
      <c r="T310" s="258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9" t="s">
        <v>145</v>
      </c>
      <c r="AU310" s="259" t="s">
        <v>84</v>
      </c>
      <c r="AV310" s="14" t="s">
        <v>84</v>
      </c>
      <c r="AW310" s="14" t="s">
        <v>31</v>
      </c>
      <c r="AX310" s="14" t="s">
        <v>82</v>
      </c>
      <c r="AY310" s="259" t="s">
        <v>132</v>
      </c>
    </row>
    <row r="311" s="2" customFormat="1" ht="24.15" customHeight="1">
      <c r="A311" s="39"/>
      <c r="B311" s="40"/>
      <c r="C311" s="219" t="s">
        <v>544</v>
      </c>
      <c r="D311" s="219" t="s">
        <v>135</v>
      </c>
      <c r="E311" s="220" t="s">
        <v>1418</v>
      </c>
      <c r="F311" s="221" t="s">
        <v>1419</v>
      </c>
      <c r="G311" s="222" t="s">
        <v>160</v>
      </c>
      <c r="H311" s="223">
        <v>1800</v>
      </c>
      <c r="I311" s="224"/>
      <c r="J311" s="225">
        <f>ROUND(I311*H311,2)</f>
        <v>0</v>
      </c>
      <c r="K311" s="221" t="s">
        <v>139</v>
      </c>
      <c r="L311" s="45"/>
      <c r="M311" s="226" t="s">
        <v>1</v>
      </c>
      <c r="N311" s="227" t="s">
        <v>39</v>
      </c>
      <c r="O311" s="92"/>
      <c r="P311" s="228">
        <f>O311*H311</f>
        <v>0</v>
      </c>
      <c r="Q311" s="228">
        <v>0</v>
      </c>
      <c r="R311" s="228">
        <f>Q311*H311</f>
        <v>0</v>
      </c>
      <c r="S311" s="228">
        <v>0</v>
      </c>
      <c r="T311" s="229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30" t="s">
        <v>227</v>
      </c>
      <c r="AT311" s="230" t="s">
        <v>135</v>
      </c>
      <c r="AU311" s="230" t="s">
        <v>84</v>
      </c>
      <c r="AY311" s="18" t="s">
        <v>132</v>
      </c>
      <c r="BE311" s="231">
        <f>IF(N311="základní",J311,0)</f>
        <v>0</v>
      </c>
      <c r="BF311" s="231">
        <f>IF(N311="snížená",J311,0)</f>
        <v>0</v>
      </c>
      <c r="BG311" s="231">
        <f>IF(N311="zákl. přenesená",J311,0)</f>
        <v>0</v>
      </c>
      <c r="BH311" s="231">
        <f>IF(N311="sníž. přenesená",J311,0)</f>
        <v>0</v>
      </c>
      <c r="BI311" s="231">
        <f>IF(N311="nulová",J311,0)</f>
        <v>0</v>
      </c>
      <c r="BJ311" s="18" t="s">
        <v>82</v>
      </c>
      <c r="BK311" s="231">
        <f>ROUND(I311*H311,2)</f>
        <v>0</v>
      </c>
      <c r="BL311" s="18" t="s">
        <v>227</v>
      </c>
      <c r="BM311" s="230" t="s">
        <v>1420</v>
      </c>
    </row>
    <row r="312" s="2" customFormat="1">
      <c r="A312" s="39"/>
      <c r="B312" s="40"/>
      <c r="C312" s="41"/>
      <c r="D312" s="232" t="s">
        <v>142</v>
      </c>
      <c r="E312" s="41"/>
      <c r="F312" s="233" t="s">
        <v>1421</v>
      </c>
      <c r="G312" s="41"/>
      <c r="H312" s="41"/>
      <c r="I312" s="234"/>
      <c r="J312" s="41"/>
      <c r="K312" s="41"/>
      <c r="L312" s="45"/>
      <c r="M312" s="235"/>
      <c r="N312" s="236"/>
      <c r="O312" s="92"/>
      <c r="P312" s="92"/>
      <c r="Q312" s="92"/>
      <c r="R312" s="92"/>
      <c r="S312" s="92"/>
      <c r="T312" s="93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T312" s="18" t="s">
        <v>142</v>
      </c>
      <c r="AU312" s="18" t="s">
        <v>84</v>
      </c>
    </row>
    <row r="313" s="2" customFormat="1">
      <c r="A313" s="39"/>
      <c r="B313" s="40"/>
      <c r="C313" s="41"/>
      <c r="D313" s="237" t="s">
        <v>143</v>
      </c>
      <c r="E313" s="41"/>
      <c r="F313" s="238" t="s">
        <v>1422</v>
      </c>
      <c r="G313" s="41"/>
      <c r="H313" s="41"/>
      <c r="I313" s="234"/>
      <c r="J313" s="41"/>
      <c r="K313" s="41"/>
      <c r="L313" s="45"/>
      <c r="M313" s="235"/>
      <c r="N313" s="236"/>
      <c r="O313" s="92"/>
      <c r="P313" s="92"/>
      <c r="Q313" s="92"/>
      <c r="R313" s="92"/>
      <c r="S313" s="92"/>
      <c r="T313" s="93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143</v>
      </c>
      <c r="AU313" s="18" t="s">
        <v>84</v>
      </c>
    </row>
    <row r="314" s="13" customFormat="1">
      <c r="A314" s="13"/>
      <c r="B314" s="239"/>
      <c r="C314" s="240"/>
      <c r="D314" s="232" t="s">
        <v>145</v>
      </c>
      <c r="E314" s="241" t="s">
        <v>1</v>
      </c>
      <c r="F314" s="242" t="s">
        <v>1423</v>
      </c>
      <c r="G314" s="240"/>
      <c r="H314" s="241" t="s">
        <v>1</v>
      </c>
      <c r="I314" s="243"/>
      <c r="J314" s="240"/>
      <c r="K314" s="240"/>
      <c r="L314" s="244"/>
      <c r="M314" s="245"/>
      <c r="N314" s="246"/>
      <c r="O314" s="246"/>
      <c r="P314" s="246"/>
      <c r="Q314" s="246"/>
      <c r="R314" s="246"/>
      <c r="S314" s="246"/>
      <c r="T314" s="247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8" t="s">
        <v>145</v>
      </c>
      <c r="AU314" s="248" t="s">
        <v>84</v>
      </c>
      <c r="AV314" s="13" t="s">
        <v>82</v>
      </c>
      <c r="AW314" s="13" t="s">
        <v>31</v>
      </c>
      <c r="AX314" s="13" t="s">
        <v>74</v>
      </c>
      <c r="AY314" s="248" t="s">
        <v>132</v>
      </c>
    </row>
    <row r="315" s="13" customFormat="1">
      <c r="A315" s="13"/>
      <c r="B315" s="239"/>
      <c r="C315" s="240"/>
      <c r="D315" s="232" t="s">
        <v>145</v>
      </c>
      <c r="E315" s="241" t="s">
        <v>1</v>
      </c>
      <c r="F315" s="242" t="s">
        <v>1416</v>
      </c>
      <c r="G315" s="240"/>
      <c r="H315" s="241" t="s">
        <v>1</v>
      </c>
      <c r="I315" s="243"/>
      <c r="J315" s="240"/>
      <c r="K315" s="240"/>
      <c r="L315" s="244"/>
      <c r="M315" s="245"/>
      <c r="N315" s="246"/>
      <c r="O315" s="246"/>
      <c r="P315" s="246"/>
      <c r="Q315" s="246"/>
      <c r="R315" s="246"/>
      <c r="S315" s="246"/>
      <c r="T315" s="247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48" t="s">
        <v>145</v>
      </c>
      <c r="AU315" s="248" t="s">
        <v>84</v>
      </c>
      <c r="AV315" s="13" t="s">
        <v>82</v>
      </c>
      <c r="AW315" s="13" t="s">
        <v>31</v>
      </c>
      <c r="AX315" s="13" t="s">
        <v>74</v>
      </c>
      <c r="AY315" s="248" t="s">
        <v>132</v>
      </c>
    </row>
    <row r="316" s="14" customFormat="1">
      <c r="A316" s="14"/>
      <c r="B316" s="249"/>
      <c r="C316" s="250"/>
      <c r="D316" s="232" t="s">
        <v>145</v>
      </c>
      <c r="E316" s="251" t="s">
        <v>1</v>
      </c>
      <c r="F316" s="252" t="s">
        <v>1424</v>
      </c>
      <c r="G316" s="250"/>
      <c r="H316" s="253">
        <v>1800</v>
      </c>
      <c r="I316" s="254"/>
      <c r="J316" s="250"/>
      <c r="K316" s="250"/>
      <c r="L316" s="255"/>
      <c r="M316" s="260"/>
      <c r="N316" s="261"/>
      <c r="O316" s="261"/>
      <c r="P316" s="261"/>
      <c r="Q316" s="261"/>
      <c r="R316" s="261"/>
      <c r="S316" s="261"/>
      <c r="T316" s="262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9" t="s">
        <v>145</v>
      </c>
      <c r="AU316" s="259" t="s">
        <v>84</v>
      </c>
      <c r="AV316" s="14" t="s">
        <v>84</v>
      </c>
      <c r="AW316" s="14" t="s">
        <v>31</v>
      </c>
      <c r="AX316" s="14" t="s">
        <v>82</v>
      </c>
      <c r="AY316" s="259" t="s">
        <v>132</v>
      </c>
    </row>
    <row r="317" s="2" customFormat="1" ht="6.96" customHeight="1">
      <c r="A317" s="39"/>
      <c r="B317" s="67"/>
      <c r="C317" s="68"/>
      <c r="D317" s="68"/>
      <c r="E317" s="68"/>
      <c r="F317" s="68"/>
      <c r="G317" s="68"/>
      <c r="H317" s="68"/>
      <c r="I317" s="68"/>
      <c r="J317" s="68"/>
      <c r="K317" s="68"/>
      <c r="L317" s="45"/>
      <c r="M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</row>
  </sheetData>
  <sheetProtection sheet="1" autoFilter="0" formatColumns="0" formatRows="0" objects="1" scenarios="1" spinCount="100000" saltValue="2iShKAhO+n+88GZbL5+O1+B2XwXpdLfY2jhD4dhHecXUCEPmtYY8lhXGUSljYsh7HdwMBhgM6K+n+d7uoMh/ZQ==" hashValue="5fF9ClPqRul9CdQY9IjgDHSoJ1PDpYHJDo2GPaM+vHXUoKy3xLcA0LjrTJ8VY3IXYC8XjCoSY/ywixaa/uqpBA==" algorithmName="SHA-512" password="CC35"/>
  <autoFilter ref="C117:K316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hyperlinks>
    <hyperlink ref="F123" r:id="rId1" display="https://podminky.urs.cz/item/CS_URS_2023_01/111251101"/>
    <hyperlink ref="F128" r:id="rId2" display="https://podminky.urs.cz/item/CS_URS_2023_01/112101101"/>
    <hyperlink ref="F133" r:id="rId3" display="https://podminky.urs.cz/item/CS_URS_2023_01/112101102"/>
    <hyperlink ref="F138" r:id="rId4" display="https://podminky.urs.cz/item/CS_URS_2023_01/112101121"/>
    <hyperlink ref="F143" r:id="rId5" display="https://podminky.urs.cz/item/CS_URS_2023_01/112101122"/>
    <hyperlink ref="F148" r:id="rId6" display="https://podminky.urs.cz/item/CS_URS_2023_01/112155115"/>
    <hyperlink ref="F152" r:id="rId7" display="https://podminky.urs.cz/item/CS_URS_2023_01/112155121"/>
    <hyperlink ref="F156" r:id="rId8" display="https://podminky.urs.cz/item/CS_URS_2023_01/112155311"/>
    <hyperlink ref="F162" r:id="rId9" display="https://podminky.urs.cz/item/CS_URS_2023_01/183151111"/>
    <hyperlink ref="F168" r:id="rId10" display="https://podminky.urs.cz/item/CS_URS_2023_01/112211111"/>
    <hyperlink ref="F172" r:id="rId11" display="https://podminky.urs.cz/item/CS_URS_2023_01/112211112"/>
    <hyperlink ref="F176" r:id="rId12" display="https://podminky.urs.cz/item/CS_URS_2023_01/112251101"/>
    <hyperlink ref="F180" r:id="rId13" display="https://podminky.urs.cz/item/CS_URS_2023_01/112251102"/>
    <hyperlink ref="F184" r:id="rId14" display="https://podminky.urs.cz/item/CS_URS_2023_01/162201401"/>
    <hyperlink ref="F188" r:id="rId15" display="https://podminky.urs.cz/item/CS_URS_2023_01/162201402"/>
    <hyperlink ref="F192" r:id="rId16" display="https://podminky.urs.cz/item/CS_URS_2023_01/162201405"/>
    <hyperlink ref="F196" r:id="rId17" display="https://podminky.urs.cz/item/CS_URS_2023_01/162201406"/>
    <hyperlink ref="F200" r:id="rId18" display="https://podminky.urs.cz/item/CS_URS_2023_01/162201411"/>
    <hyperlink ref="F204" r:id="rId19" display="https://podminky.urs.cz/item/CS_URS_2023_01/162201412"/>
    <hyperlink ref="F208" r:id="rId20" display="https://podminky.urs.cz/item/CS_URS_2023_01/162201415"/>
    <hyperlink ref="F212" r:id="rId21" display="https://podminky.urs.cz/item/CS_URS_2023_01/162201416"/>
    <hyperlink ref="F216" r:id="rId22" display="https://podminky.urs.cz/item/CS_URS_2023_01/162201421"/>
    <hyperlink ref="F220" r:id="rId23" display="https://podminky.urs.cz/item/CS_URS_2023_01/162201422"/>
    <hyperlink ref="F224" r:id="rId24" display="https://podminky.urs.cz/item/CS_URS_2023_01/162301501"/>
    <hyperlink ref="F228" r:id="rId25" display="https://podminky.urs.cz/item/CS_URS_2023_01/162301931"/>
    <hyperlink ref="F232" r:id="rId26" display="https://podminky.urs.cz/item/CS_URS_2023_01/162301932"/>
    <hyperlink ref="F236" r:id="rId27" display="https://podminky.urs.cz/item/CS_URS_2023_01/162301941"/>
    <hyperlink ref="F240" r:id="rId28" display="https://podminky.urs.cz/item/CS_URS_2023_01/162301942"/>
    <hyperlink ref="F244" r:id="rId29" display="https://podminky.urs.cz/item/CS_URS_2023_01/162301951"/>
    <hyperlink ref="F248" r:id="rId30" display="https://podminky.urs.cz/item/CS_URS_2023_01/162301952"/>
    <hyperlink ref="F252" r:id="rId31" display="https://podminky.urs.cz/item/CS_URS_2023_01/162301961"/>
    <hyperlink ref="F256" r:id="rId32" display="https://podminky.urs.cz/item/CS_URS_2023_01/162301962"/>
    <hyperlink ref="F260" r:id="rId33" display="https://podminky.urs.cz/item/CS_URS_2023_01/184102115"/>
    <hyperlink ref="F276" r:id="rId34" display="https://podminky.urs.cz/item/CS_URS_2023_01/184102211"/>
    <hyperlink ref="F295" r:id="rId35" display="https://podminky.urs.cz/item/CS_URS_2023_01/184502117"/>
    <hyperlink ref="F300" r:id="rId36" display="https://podminky.urs.cz/item/CS_URS_2023_01/184215138"/>
    <hyperlink ref="F307" r:id="rId37" display="https://podminky.urs.cz/item/CS_URS_2023_01/184801121"/>
    <hyperlink ref="F313" r:id="rId38" display="https://podminky.urs.cz/item/CS_URS_2023_01/18480113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9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96</v>
      </c>
      <c r="AZ2" s="263" t="s">
        <v>1425</v>
      </c>
      <c r="BA2" s="263" t="s">
        <v>1</v>
      </c>
      <c r="BB2" s="263" t="s">
        <v>171</v>
      </c>
      <c r="BC2" s="263" t="s">
        <v>1426</v>
      </c>
      <c r="BD2" s="263" t="s">
        <v>84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84</v>
      </c>
      <c r="AZ3" s="263" t="s">
        <v>1427</v>
      </c>
      <c r="BA3" s="263" t="s">
        <v>1</v>
      </c>
      <c r="BB3" s="263" t="s">
        <v>171</v>
      </c>
      <c r="BC3" s="263" t="s">
        <v>330</v>
      </c>
      <c r="BD3" s="263" t="s">
        <v>84</v>
      </c>
    </row>
    <row r="4" s="1" customFormat="1" ht="24.96" customHeight="1">
      <c r="B4" s="21"/>
      <c r="D4" s="139" t="s">
        <v>109</v>
      </c>
      <c r="L4" s="21"/>
      <c r="M4" s="140" t="s">
        <v>10</v>
      </c>
      <c r="AT4" s="18" t="s">
        <v>4</v>
      </c>
      <c r="AZ4" s="263" t="s">
        <v>1428</v>
      </c>
      <c r="BA4" s="263" t="s">
        <v>1</v>
      </c>
      <c r="BB4" s="263" t="s">
        <v>177</v>
      </c>
      <c r="BC4" s="263" t="s">
        <v>1429</v>
      </c>
      <c r="BD4" s="263" t="s">
        <v>84</v>
      </c>
    </row>
    <row r="5" s="1" customFormat="1" ht="6.96" customHeight="1">
      <c r="B5" s="21"/>
      <c r="L5" s="21"/>
      <c r="AZ5" s="263" t="s">
        <v>189</v>
      </c>
      <c r="BA5" s="263" t="s">
        <v>1</v>
      </c>
      <c r="BB5" s="263" t="s">
        <v>177</v>
      </c>
      <c r="BC5" s="263" t="s">
        <v>1430</v>
      </c>
      <c r="BD5" s="263" t="s">
        <v>84</v>
      </c>
    </row>
    <row r="6" s="1" customFormat="1" ht="12" customHeight="1">
      <c r="B6" s="21"/>
      <c r="D6" s="141" t="s">
        <v>16</v>
      </c>
      <c r="L6" s="21"/>
      <c r="AZ6" s="263" t="s">
        <v>1431</v>
      </c>
      <c r="BA6" s="263" t="s">
        <v>1</v>
      </c>
      <c r="BB6" s="263" t="s">
        <v>177</v>
      </c>
      <c r="BC6" s="263" t="s">
        <v>1432</v>
      </c>
      <c r="BD6" s="263" t="s">
        <v>84</v>
      </c>
    </row>
    <row r="7" s="1" customFormat="1" ht="16.5" customHeight="1">
      <c r="B7" s="21"/>
      <c r="E7" s="142" t="str">
        <f>'Rekapitulace stavby'!K6</f>
        <v>Tovačov, sídliště Zvolenov - revitalizace</v>
      </c>
      <c r="F7" s="141"/>
      <c r="G7" s="141"/>
      <c r="H7" s="141"/>
      <c r="L7" s="21"/>
      <c r="AZ7" s="263" t="s">
        <v>1433</v>
      </c>
      <c r="BA7" s="263" t="s">
        <v>1</v>
      </c>
      <c r="BB7" s="263" t="s">
        <v>177</v>
      </c>
      <c r="BC7" s="263" t="s">
        <v>1434</v>
      </c>
      <c r="BD7" s="263" t="s">
        <v>84</v>
      </c>
    </row>
    <row r="8" s="2" customFormat="1" ht="12" customHeight="1">
      <c r="A8" s="39"/>
      <c r="B8" s="45"/>
      <c r="C8" s="39"/>
      <c r="D8" s="141" t="s">
        <v>110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Z8" s="263" t="s">
        <v>1435</v>
      </c>
      <c r="BA8" s="263" t="s">
        <v>1</v>
      </c>
      <c r="BB8" s="263" t="s">
        <v>160</v>
      </c>
      <c r="BC8" s="263" t="s">
        <v>1436</v>
      </c>
      <c r="BD8" s="263" t="s">
        <v>84</v>
      </c>
    </row>
    <row r="9" s="2" customFormat="1" ht="30" customHeight="1">
      <c r="A9" s="39"/>
      <c r="B9" s="45"/>
      <c r="C9" s="39"/>
      <c r="D9" s="39"/>
      <c r="E9" s="143" t="s">
        <v>1437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263" t="s">
        <v>735</v>
      </c>
      <c r="BA9" s="263" t="s">
        <v>1</v>
      </c>
      <c r="BB9" s="263" t="s">
        <v>177</v>
      </c>
      <c r="BC9" s="263" t="s">
        <v>1438</v>
      </c>
      <c r="BD9" s="263" t="s">
        <v>84</v>
      </c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263" t="s">
        <v>207</v>
      </c>
      <c r="BA10" s="263" t="s">
        <v>1</v>
      </c>
      <c r="BB10" s="263" t="s">
        <v>177</v>
      </c>
      <c r="BC10" s="263" t="s">
        <v>1439</v>
      </c>
      <c r="BD10" s="263" t="s">
        <v>84</v>
      </c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263" t="s">
        <v>1440</v>
      </c>
      <c r="BA11" s="263" t="s">
        <v>1</v>
      </c>
      <c r="BB11" s="263" t="s">
        <v>160</v>
      </c>
      <c r="BC11" s="263" t="s">
        <v>1441</v>
      </c>
      <c r="BD11" s="263" t="s">
        <v>84</v>
      </c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16. 5. 2023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263" t="s">
        <v>1442</v>
      </c>
      <c r="BA12" s="263" t="s">
        <v>1</v>
      </c>
      <c r="BB12" s="263" t="s">
        <v>1443</v>
      </c>
      <c r="BC12" s="263" t="s">
        <v>411</v>
      </c>
      <c r="BD12" s="263" t="s">
        <v>84</v>
      </c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263" t="s">
        <v>1444</v>
      </c>
      <c r="BA13" s="263" t="s">
        <v>1</v>
      </c>
      <c r="BB13" s="263" t="s">
        <v>171</v>
      </c>
      <c r="BC13" s="263" t="s">
        <v>1445</v>
      </c>
      <c r="BD13" s="263" t="s">
        <v>84</v>
      </c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 xml:space="preserve"> </v>
      </c>
      <c r="F15" s="39"/>
      <c r="G15" s="39"/>
      <c r="H15" s="39"/>
      <c r="I15" s="141" t="s">
        <v>26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27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26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29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30</v>
      </c>
      <c r="F21" s="39"/>
      <c r="G21" s="39"/>
      <c r="H21" s="39"/>
      <c r="I21" s="141" t="s">
        <v>26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32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26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34</v>
      </c>
      <c r="E30" s="39"/>
      <c r="F30" s="39"/>
      <c r="G30" s="39"/>
      <c r="H30" s="39"/>
      <c r="I30" s="39"/>
      <c r="J30" s="152">
        <f>ROUND(J132,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36</v>
      </c>
      <c r="G32" s="39"/>
      <c r="H32" s="39"/>
      <c r="I32" s="153" t="s">
        <v>35</v>
      </c>
      <c r="J32" s="153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38</v>
      </c>
      <c r="E33" s="141" t="s">
        <v>39</v>
      </c>
      <c r="F33" s="155">
        <f>ROUND((SUM(BE132:BE1197)),  2)</f>
        <v>0</v>
      </c>
      <c r="G33" s="39"/>
      <c r="H33" s="39"/>
      <c r="I33" s="156">
        <v>0.20999999999999999</v>
      </c>
      <c r="J33" s="155">
        <f>ROUND(((SUM(BE132:BE1197))*I33),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40</v>
      </c>
      <c r="F34" s="155">
        <f>ROUND((SUM(BF132:BF1197)),  2)</f>
        <v>0</v>
      </c>
      <c r="G34" s="39"/>
      <c r="H34" s="39"/>
      <c r="I34" s="156">
        <v>0.12</v>
      </c>
      <c r="J34" s="155">
        <f>ROUND(((SUM(BF132:BF1197))*I34),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41</v>
      </c>
      <c r="F35" s="155">
        <f>ROUND((SUM(BG132:BG1197)),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42</v>
      </c>
      <c r="F36" s="155">
        <f>ROUND((SUM(BH132:BH1197)),  2)</f>
        <v>0</v>
      </c>
      <c r="G36" s="39"/>
      <c r="H36" s="39"/>
      <c r="I36" s="156">
        <v>0.12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43</v>
      </c>
      <c r="F37" s="155">
        <f>ROUND((SUM(BI132:BI1197)),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44</v>
      </c>
      <c r="E39" s="159"/>
      <c r="F39" s="159"/>
      <c r="G39" s="160" t="s">
        <v>45</v>
      </c>
      <c r="H39" s="161" t="s">
        <v>46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47</v>
      </c>
      <c r="E50" s="165"/>
      <c r="F50" s="165"/>
      <c r="G50" s="164" t="s">
        <v>48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49</v>
      </c>
      <c r="E61" s="167"/>
      <c r="F61" s="168" t="s">
        <v>50</v>
      </c>
      <c r="G61" s="166" t="s">
        <v>49</v>
      </c>
      <c r="H61" s="167"/>
      <c r="I61" s="167"/>
      <c r="J61" s="169" t="s">
        <v>50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51</v>
      </c>
      <c r="E65" s="170"/>
      <c r="F65" s="170"/>
      <c r="G65" s="164" t="s">
        <v>52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49</v>
      </c>
      <c r="E76" s="167"/>
      <c r="F76" s="168" t="s">
        <v>50</v>
      </c>
      <c r="G76" s="166" t="s">
        <v>49</v>
      </c>
      <c r="H76" s="167"/>
      <c r="I76" s="167"/>
      <c r="J76" s="169" t="s">
        <v>50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112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Tovačov, sídliště Zvolenov - revitalizace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110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>IO-300.1, 301.1 - Odvodnění - dešťová kanalizace a dešťové kanalizační přípojky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16. 5. 2023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29</v>
      </c>
      <c r="J91" s="37" t="str">
        <f>E21</f>
        <v>Ing. Petr Halouzka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27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113</v>
      </c>
      <c r="D94" s="177"/>
      <c r="E94" s="177"/>
      <c r="F94" s="177"/>
      <c r="G94" s="177"/>
      <c r="H94" s="177"/>
      <c r="I94" s="177"/>
      <c r="J94" s="178" t="s">
        <v>114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115</v>
      </c>
      <c r="D96" s="41"/>
      <c r="E96" s="41"/>
      <c r="F96" s="41"/>
      <c r="G96" s="41"/>
      <c r="H96" s="41"/>
      <c r="I96" s="41"/>
      <c r="J96" s="111">
        <f>J132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116</v>
      </c>
    </row>
    <row r="97" s="9" customFormat="1" ht="24.96" customHeight="1">
      <c r="A97" s="9"/>
      <c r="B97" s="180"/>
      <c r="C97" s="181"/>
      <c r="D97" s="182" t="s">
        <v>209</v>
      </c>
      <c r="E97" s="183"/>
      <c r="F97" s="183"/>
      <c r="G97" s="183"/>
      <c r="H97" s="183"/>
      <c r="I97" s="183"/>
      <c r="J97" s="184">
        <f>J133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210</v>
      </c>
      <c r="E98" s="189"/>
      <c r="F98" s="189"/>
      <c r="G98" s="189"/>
      <c r="H98" s="189"/>
      <c r="I98" s="189"/>
      <c r="J98" s="190">
        <f>J134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211</v>
      </c>
      <c r="E99" s="189"/>
      <c r="F99" s="189"/>
      <c r="G99" s="189"/>
      <c r="H99" s="189"/>
      <c r="I99" s="189"/>
      <c r="J99" s="190">
        <f>J396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1446</v>
      </c>
      <c r="E100" s="189"/>
      <c r="F100" s="189"/>
      <c r="G100" s="189"/>
      <c r="H100" s="189"/>
      <c r="I100" s="189"/>
      <c r="J100" s="190">
        <f>J471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6"/>
      <c r="C101" s="187"/>
      <c r="D101" s="188" t="s">
        <v>738</v>
      </c>
      <c r="E101" s="189"/>
      <c r="F101" s="189"/>
      <c r="G101" s="189"/>
      <c r="H101" s="189"/>
      <c r="I101" s="189"/>
      <c r="J101" s="190">
        <f>J478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6"/>
      <c r="C102" s="187"/>
      <c r="D102" s="188" t="s">
        <v>212</v>
      </c>
      <c r="E102" s="189"/>
      <c r="F102" s="189"/>
      <c r="G102" s="189"/>
      <c r="H102" s="189"/>
      <c r="I102" s="189"/>
      <c r="J102" s="190">
        <f>J558</f>
        <v>0</v>
      </c>
      <c r="K102" s="187"/>
      <c r="L102" s="19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6"/>
      <c r="C103" s="187"/>
      <c r="D103" s="188" t="s">
        <v>1447</v>
      </c>
      <c r="E103" s="189"/>
      <c r="F103" s="189"/>
      <c r="G103" s="189"/>
      <c r="H103" s="189"/>
      <c r="I103" s="189"/>
      <c r="J103" s="190">
        <f>J565</f>
        <v>0</v>
      </c>
      <c r="K103" s="187"/>
      <c r="L103" s="19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6"/>
      <c r="C104" s="187"/>
      <c r="D104" s="188" t="s">
        <v>213</v>
      </c>
      <c r="E104" s="189"/>
      <c r="F104" s="189"/>
      <c r="G104" s="189"/>
      <c r="H104" s="189"/>
      <c r="I104" s="189"/>
      <c r="J104" s="190">
        <f>J571</f>
        <v>0</v>
      </c>
      <c r="K104" s="187"/>
      <c r="L104" s="19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6"/>
      <c r="C105" s="187"/>
      <c r="D105" s="188" t="s">
        <v>214</v>
      </c>
      <c r="E105" s="189"/>
      <c r="F105" s="189"/>
      <c r="G105" s="189"/>
      <c r="H105" s="189"/>
      <c r="I105" s="189"/>
      <c r="J105" s="190">
        <f>J1068</f>
        <v>0</v>
      </c>
      <c r="K105" s="187"/>
      <c r="L105" s="19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6"/>
      <c r="C106" s="187"/>
      <c r="D106" s="188" t="s">
        <v>215</v>
      </c>
      <c r="E106" s="189"/>
      <c r="F106" s="189"/>
      <c r="G106" s="189"/>
      <c r="H106" s="189"/>
      <c r="I106" s="189"/>
      <c r="J106" s="190">
        <f>J1112</f>
        <v>0</v>
      </c>
      <c r="K106" s="187"/>
      <c r="L106" s="19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86"/>
      <c r="C107" s="187"/>
      <c r="D107" s="188" t="s">
        <v>216</v>
      </c>
      <c r="E107" s="189"/>
      <c r="F107" s="189"/>
      <c r="G107" s="189"/>
      <c r="H107" s="189"/>
      <c r="I107" s="189"/>
      <c r="J107" s="190">
        <f>J1134</f>
        <v>0</v>
      </c>
      <c r="K107" s="187"/>
      <c r="L107" s="19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80"/>
      <c r="C108" s="181"/>
      <c r="D108" s="182" t="s">
        <v>739</v>
      </c>
      <c r="E108" s="183"/>
      <c r="F108" s="183"/>
      <c r="G108" s="183"/>
      <c r="H108" s="183"/>
      <c r="I108" s="183"/>
      <c r="J108" s="184">
        <f>J1138</f>
        <v>0</v>
      </c>
      <c r="K108" s="181"/>
      <c r="L108" s="185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10" customFormat="1" ht="19.92" customHeight="1">
      <c r="A109" s="10"/>
      <c r="B109" s="186"/>
      <c r="C109" s="187"/>
      <c r="D109" s="188" t="s">
        <v>1448</v>
      </c>
      <c r="E109" s="189"/>
      <c r="F109" s="189"/>
      <c r="G109" s="189"/>
      <c r="H109" s="189"/>
      <c r="I109" s="189"/>
      <c r="J109" s="190">
        <f>J1139</f>
        <v>0</v>
      </c>
      <c r="K109" s="187"/>
      <c r="L109" s="19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9" customFormat="1" ht="24.96" customHeight="1">
      <c r="A110" s="9"/>
      <c r="B110" s="180"/>
      <c r="C110" s="181"/>
      <c r="D110" s="182" t="s">
        <v>111</v>
      </c>
      <c r="E110" s="183"/>
      <c r="F110" s="183"/>
      <c r="G110" s="183"/>
      <c r="H110" s="183"/>
      <c r="I110" s="183"/>
      <c r="J110" s="184">
        <f>J1148</f>
        <v>0</v>
      </c>
      <c r="K110" s="181"/>
      <c r="L110" s="185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s="10" customFormat="1" ht="19.92" customHeight="1">
      <c r="A111" s="10"/>
      <c r="B111" s="186"/>
      <c r="C111" s="187"/>
      <c r="D111" s="188" t="s">
        <v>117</v>
      </c>
      <c r="E111" s="189"/>
      <c r="F111" s="189"/>
      <c r="G111" s="189"/>
      <c r="H111" s="189"/>
      <c r="I111" s="189"/>
      <c r="J111" s="190">
        <f>J1149</f>
        <v>0</v>
      </c>
      <c r="K111" s="187"/>
      <c r="L111" s="191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86"/>
      <c r="C112" s="187"/>
      <c r="D112" s="188" t="s">
        <v>221</v>
      </c>
      <c r="E112" s="189"/>
      <c r="F112" s="189"/>
      <c r="G112" s="189"/>
      <c r="H112" s="189"/>
      <c r="I112" s="189"/>
      <c r="J112" s="190">
        <f>J1180</f>
        <v>0</v>
      </c>
      <c r="K112" s="187"/>
      <c r="L112" s="191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2" customFormat="1" ht="21.84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67"/>
      <c r="C114" s="68"/>
      <c r="D114" s="68"/>
      <c r="E114" s="68"/>
      <c r="F114" s="68"/>
      <c r="G114" s="68"/>
      <c r="H114" s="68"/>
      <c r="I114" s="68"/>
      <c r="J114" s="68"/>
      <c r="K114" s="68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8" s="2" customFormat="1" ht="6.96" customHeight="1">
      <c r="A118" s="39"/>
      <c r="B118" s="69"/>
      <c r="C118" s="70"/>
      <c r="D118" s="70"/>
      <c r="E118" s="70"/>
      <c r="F118" s="70"/>
      <c r="G118" s="70"/>
      <c r="H118" s="70"/>
      <c r="I118" s="70"/>
      <c r="J118" s="70"/>
      <c r="K118" s="70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24.96" customHeight="1">
      <c r="A119" s="39"/>
      <c r="B119" s="40"/>
      <c r="C119" s="24" t="s">
        <v>118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16</v>
      </c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6.5" customHeight="1">
      <c r="A122" s="39"/>
      <c r="B122" s="40"/>
      <c r="C122" s="41"/>
      <c r="D122" s="41"/>
      <c r="E122" s="175" t="str">
        <f>E7</f>
        <v>Tovačov, sídliště Zvolenov - revitalizace</v>
      </c>
      <c r="F122" s="33"/>
      <c r="G122" s="33"/>
      <c r="H122" s="33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2" customHeight="1">
      <c r="A123" s="39"/>
      <c r="B123" s="40"/>
      <c r="C123" s="33" t="s">
        <v>110</v>
      </c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30" customHeight="1">
      <c r="A124" s="39"/>
      <c r="B124" s="40"/>
      <c r="C124" s="41"/>
      <c r="D124" s="41"/>
      <c r="E124" s="77" t="str">
        <f>E9</f>
        <v>IO-300.1, 301.1 - Odvodnění - dešťová kanalizace a dešťové kanalizační přípojky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6.96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2" customHeight="1">
      <c r="A126" s="39"/>
      <c r="B126" s="40"/>
      <c r="C126" s="33" t="s">
        <v>20</v>
      </c>
      <c r="D126" s="41"/>
      <c r="E126" s="41"/>
      <c r="F126" s="28" t="str">
        <f>F12</f>
        <v xml:space="preserve"> </v>
      </c>
      <c r="G126" s="41"/>
      <c r="H126" s="41"/>
      <c r="I126" s="33" t="s">
        <v>22</v>
      </c>
      <c r="J126" s="80" t="str">
        <f>IF(J12="","",J12)</f>
        <v>16. 5. 2023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5.15" customHeight="1">
      <c r="A128" s="39"/>
      <c r="B128" s="40"/>
      <c r="C128" s="33" t="s">
        <v>24</v>
      </c>
      <c r="D128" s="41"/>
      <c r="E128" s="41"/>
      <c r="F128" s="28" t="str">
        <f>E15</f>
        <v xml:space="preserve"> </v>
      </c>
      <c r="G128" s="41"/>
      <c r="H128" s="41"/>
      <c r="I128" s="33" t="s">
        <v>29</v>
      </c>
      <c r="J128" s="37" t="str">
        <f>E21</f>
        <v>Ing. Petr Halouzka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15.15" customHeight="1">
      <c r="A129" s="39"/>
      <c r="B129" s="40"/>
      <c r="C129" s="33" t="s">
        <v>27</v>
      </c>
      <c r="D129" s="41"/>
      <c r="E129" s="41"/>
      <c r="F129" s="28" t="str">
        <f>IF(E18="","",E18)</f>
        <v>Vyplň údaj</v>
      </c>
      <c r="G129" s="41"/>
      <c r="H129" s="41"/>
      <c r="I129" s="33" t="s">
        <v>32</v>
      </c>
      <c r="J129" s="37" t="str">
        <f>E24</f>
        <v xml:space="preserve"> </v>
      </c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0.32" customHeight="1">
      <c r="A130" s="39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11" customFormat="1" ht="29.28" customHeight="1">
      <c r="A131" s="192"/>
      <c r="B131" s="193"/>
      <c r="C131" s="194" t="s">
        <v>119</v>
      </c>
      <c r="D131" s="195" t="s">
        <v>59</v>
      </c>
      <c r="E131" s="195" t="s">
        <v>55</v>
      </c>
      <c r="F131" s="195" t="s">
        <v>56</v>
      </c>
      <c r="G131" s="195" t="s">
        <v>120</v>
      </c>
      <c r="H131" s="195" t="s">
        <v>121</v>
      </c>
      <c r="I131" s="195" t="s">
        <v>122</v>
      </c>
      <c r="J131" s="195" t="s">
        <v>114</v>
      </c>
      <c r="K131" s="196" t="s">
        <v>123</v>
      </c>
      <c r="L131" s="197"/>
      <c r="M131" s="101" t="s">
        <v>1</v>
      </c>
      <c r="N131" s="102" t="s">
        <v>38</v>
      </c>
      <c r="O131" s="102" t="s">
        <v>124</v>
      </c>
      <c r="P131" s="102" t="s">
        <v>125</v>
      </c>
      <c r="Q131" s="102" t="s">
        <v>126</v>
      </c>
      <c r="R131" s="102" t="s">
        <v>127</v>
      </c>
      <c r="S131" s="102" t="s">
        <v>128</v>
      </c>
      <c r="T131" s="103" t="s">
        <v>129</v>
      </c>
      <c r="U131" s="192"/>
      <c r="V131" s="192"/>
      <c r="W131" s="192"/>
      <c r="X131" s="192"/>
      <c r="Y131" s="192"/>
      <c r="Z131" s="192"/>
      <c r="AA131" s="192"/>
      <c r="AB131" s="192"/>
      <c r="AC131" s="192"/>
      <c r="AD131" s="192"/>
      <c r="AE131" s="192"/>
    </row>
    <row r="132" s="2" customFormat="1" ht="22.8" customHeight="1">
      <c r="A132" s="39"/>
      <c r="B132" s="40"/>
      <c r="C132" s="108" t="s">
        <v>130</v>
      </c>
      <c r="D132" s="41"/>
      <c r="E132" s="41"/>
      <c r="F132" s="41"/>
      <c r="G132" s="41"/>
      <c r="H132" s="41"/>
      <c r="I132" s="41"/>
      <c r="J132" s="198">
        <f>BK132</f>
        <v>0</v>
      </c>
      <c r="K132" s="41"/>
      <c r="L132" s="45"/>
      <c r="M132" s="104"/>
      <c r="N132" s="199"/>
      <c r="O132" s="105"/>
      <c r="P132" s="200">
        <f>P133+P1138+P1148</f>
        <v>0</v>
      </c>
      <c r="Q132" s="105"/>
      <c r="R132" s="200">
        <f>R133+R1138+R1148</f>
        <v>382.65507282999994</v>
      </c>
      <c r="S132" s="105"/>
      <c r="T132" s="201">
        <f>T133+T1138+T1148</f>
        <v>456.38684000000001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73</v>
      </c>
      <c r="AU132" s="18" t="s">
        <v>116</v>
      </c>
      <c r="BK132" s="202">
        <f>BK133+BK1138+BK1148</f>
        <v>0</v>
      </c>
    </row>
    <row r="133" s="12" customFormat="1" ht="25.92" customHeight="1">
      <c r="A133" s="12"/>
      <c r="B133" s="203"/>
      <c r="C133" s="204"/>
      <c r="D133" s="205" t="s">
        <v>73</v>
      </c>
      <c r="E133" s="206" t="s">
        <v>222</v>
      </c>
      <c r="F133" s="206" t="s">
        <v>223</v>
      </c>
      <c r="G133" s="204"/>
      <c r="H133" s="204"/>
      <c r="I133" s="207"/>
      <c r="J133" s="208">
        <f>BK133</f>
        <v>0</v>
      </c>
      <c r="K133" s="204"/>
      <c r="L133" s="209"/>
      <c r="M133" s="210"/>
      <c r="N133" s="211"/>
      <c r="O133" s="211"/>
      <c r="P133" s="212">
        <f>P134+P396+P471+P478+P558+P565+P571+P1068+P1112+P1134</f>
        <v>0</v>
      </c>
      <c r="Q133" s="211"/>
      <c r="R133" s="212">
        <f>R134+R396+R471+R478+R558+R565+R571+R1068+R1112+R1134</f>
        <v>382.57560122999996</v>
      </c>
      <c r="S133" s="211"/>
      <c r="T133" s="213">
        <f>T134+T396+T471+T478+T558+T565+T571+T1068+T1112+T1134</f>
        <v>456.38684000000001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14" t="s">
        <v>82</v>
      </c>
      <c r="AT133" s="215" t="s">
        <v>73</v>
      </c>
      <c r="AU133" s="215" t="s">
        <v>74</v>
      </c>
      <c r="AY133" s="214" t="s">
        <v>132</v>
      </c>
      <c r="BK133" s="216">
        <f>BK134+BK396+BK471+BK478+BK558+BK565+BK571+BK1068+BK1112+BK1134</f>
        <v>0</v>
      </c>
    </row>
    <row r="134" s="12" customFormat="1" ht="22.8" customHeight="1">
      <c r="A134" s="12"/>
      <c r="B134" s="203"/>
      <c r="C134" s="204"/>
      <c r="D134" s="205" t="s">
        <v>73</v>
      </c>
      <c r="E134" s="217" t="s">
        <v>82</v>
      </c>
      <c r="F134" s="217" t="s">
        <v>224</v>
      </c>
      <c r="G134" s="204"/>
      <c r="H134" s="204"/>
      <c r="I134" s="207"/>
      <c r="J134" s="218">
        <f>BK134</f>
        <v>0</v>
      </c>
      <c r="K134" s="204"/>
      <c r="L134" s="209"/>
      <c r="M134" s="210"/>
      <c r="N134" s="211"/>
      <c r="O134" s="211"/>
      <c r="P134" s="212">
        <f>SUM(P135:P395)</f>
        <v>0</v>
      </c>
      <c r="Q134" s="211"/>
      <c r="R134" s="212">
        <f>SUM(R135:R395)</f>
        <v>127.17292624</v>
      </c>
      <c r="S134" s="211"/>
      <c r="T134" s="213">
        <f>SUM(T135:T395)</f>
        <v>26.775000000000002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14" t="s">
        <v>82</v>
      </c>
      <c r="AT134" s="215" t="s">
        <v>73</v>
      </c>
      <c r="AU134" s="215" t="s">
        <v>82</v>
      </c>
      <c r="AY134" s="214" t="s">
        <v>132</v>
      </c>
      <c r="BK134" s="216">
        <f>SUM(BK135:BK395)</f>
        <v>0</v>
      </c>
    </row>
    <row r="135" s="2" customFormat="1" ht="24.15" customHeight="1">
      <c r="A135" s="39"/>
      <c r="B135" s="40"/>
      <c r="C135" s="219" t="s">
        <v>82</v>
      </c>
      <c r="D135" s="219" t="s">
        <v>135</v>
      </c>
      <c r="E135" s="220" t="s">
        <v>1449</v>
      </c>
      <c r="F135" s="221" t="s">
        <v>1450</v>
      </c>
      <c r="G135" s="222" t="s">
        <v>160</v>
      </c>
      <c r="H135" s="223">
        <v>35.700000000000003</v>
      </c>
      <c r="I135" s="224"/>
      <c r="J135" s="225">
        <f>ROUND(I135*H135,2)</f>
        <v>0</v>
      </c>
      <c r="K135" s="221" t="s">
        <v>139</v>
      </c>
      <c r="L135" s="45"/>
      <c r="M135" s="226" t="s">
        <v>1</v>
      </c>
      <c r="N135" s="227" t="s">
        <v>39</v>
      </c>
      <c r="O135" s="92"/>
      <c r="P135" s="228">
        <f>O135*H135</f>
        <v>0</v>
      </c>
      <c r="Q135" s="228">
        <v>0</v>
      </c>
      <c r="R135" s="228">
        <f>Q135*H135</f>
        <v>0</v>
      </c>
      <c r="S135" s="228">
        <v>0.75</v>
      </c>
      <c r="T135" s="229">
        <f>S135*H135</f>
        <v>26.775000000000002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30" t="s">
        <v>227</v>
      </c>
      <c r="AT135" s="230" t="s">
        <v>135</v>
      </c>
      <c r="AU135" s="230" t="s">
        <v>84</v>
      </c>
      <c r="AY135" s="18" t="s">
        <v>132</v>
      </c>
      <c r="BE135" s="231">
        <f>IF(N135="základní",J135,0)</f>
        <v>0</v>
      </c>
      <c r="BF135" s="231">
        <f>IF(N135="snížená",J135,0)</f>
        <v>0</v>
      </c>
      <c r="BG135" s="231">
        <f>IF(N135="zákl. přenesená",J135,0)</f>
        <v>0</v>
      </c>
      <c r="BH135" s="231">
        <f>IF(N135="sníž. přenesená",J135,0)</f>
        <v>0</v>
      </c>
      <c r="BI135" s="231">
        <f>IF(N135="nulová",J135,0)</f>
        <v>0</v>
      </c>
      <c r="BJ135" s="18" t="s">
        <v>82</v>
      </c>
      <c r="BK135" s="231">
        <f>ROUND(I135*H135,2)</f>
        <v>0</v>
      </c>
      <c r="BL135" s="18" t="s">
        <v>227</v>
      </c>
      <c r="BM135" s="230" t="s">
        <v>1451</v>
      </c>
    </row>
    <row r="136" s="2" customFormat="1">
      <c r="A136" s="39"/>
      <c r="B136" s="40"/>
      <c r="C136" s="41"/>
      <c r="D136" s="232" t="s">
        <v>142</v>
      </c>
      <c r="E136" s="41"/>
      <c r="F136" s="233" t="s">
        <v>1452</v>
      </c>
      <c r="G136" s="41"/>
      <c r="H136" s="41"/>
      <c r="I136" s="234"/>
      <c r="J136" s="41"/>
      <c r="K136" s="41"/>
      <c r="L136" s="45"/>
      <c r="M136" s="235"/>
      <c r="N136" s="236"/>
      <c r="O136" s="92"/>
      <c r="P136" s="92"/>
      <c r="Q136" s="92"/>
      <c r="R136" s="92"/>
      <c r="S136" s="92"/>
      <c r="T136" s="93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142</v>
      </c>
      <c r="AU136" s="18" t="s">
        <v>84</v>
      </c>
    </row>
    <row r="137" s="2" customFormat="1">
      <c r="A137" s="39"/>
      <c r="B137" s="40"/>
      <c r="C137" s="41"/>
      <c r="D137" s="237" t="s">
        <v>143</v>
      </c>
      <c r="E137" s="41"/>
      <c r="F137" s="238" t="s">
        <v>1453</v>
      </c>
      <c r="G137" s="41"/>
      <c r="H137" s="41"/>
      <c r="I137" s="234"/>
      <c r="J137" s="41"/>
      <c r="K137" s="41"/>
      <c r="L137" s="45"/>
      <c r="M137" s="235"/>
      <c r="N137" s="236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143</v>
      </c>
      <c r="AU137" s="18" t="s">
        <v>84</v>
      </c>
    </row>
    <row r="138" s="13" customFormat="1">
      <c r="A138" s="13"/>
      <c r="B138" s="239"/>
      <c r="C138" s="240"/>
      <c r="D138" s="232" t="s">
        <v>145</v>
      </c>
      <c r="E138" s="241" t="s">
        <v>1</v>
      </c>
      <c r="F138" s="242" t="s">
        <v>1454</v>
      </c>
      <c r="G138" s="240"/>
      <c r="H138" s="241" t="s">
        <v>1</v>
      </c>
      <c r="I138" s="243"/>
      <c r="J138" s="240"/>
      <c r="K138" s="240"/>
      <c r="L138" s="244"/>
      <c r="M138" s="245"/>
      <c r="N138" s="246"/>
      <c r="O138" s="246"/>
      <c r="P138" s="246"/>
      <c r="Q138" s="246"/>
      <c r="R138" s="246"/>
      <c r="S138" s="246"/>
      <c r="T138" s="247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8" t="s">
        <v>145</v>
      </c>
      <c r="AU138" s="248" t="s">
        <v>84</v>
      </c>
      <c r="AV138" s="13" t="s">
        <v>82</v>
      </c>
      <c r="AW138" s="13" t="s">
        <v>31</v>
      </c>
      <c r="AX138" s="13" t="s">
        <v>74</v>
      </c>
      <c r="AY138" s="248" t="s">
        <v>132</v>
      </c>
    </row>
    <row r="139" s="14" customFormat="1">
      <c r="A139" s="14"/>
      <c r="B139" s="249"/>
      <c r="C139" s="250"/>
      <c r="D139" s="232" t="s">
        <v>145</v>
      </c>
      <c r="E139" s="251" t="s">
        <v>1</v>
      </c>
      <c r="F139" s="252" t="s">
        <v>1435</v>
      </c>
      <c r="G139" s="250"/>
      <c r="H139" s="253">
        <v>35.700000000000003</v>
      </c>
      <c r="I139" s="254"/>
      <c r="J139" s="250"/>
      <c r="K139" s="250"/>
      <c r="L139" s="255"/>
      <c r="M139" s="256"/>
      <c r="N139" s="257"/>
      <c r="O139" s="257"/>
      <c r="P139" s="257"/>
      <c r="Q139" s="257"/>
      <c r="R139" s="257"/>
      <c r="S139" s="257"/>
      <c r="T139" s="258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9" t="s">
        <v>145</v>
      </c>
      <c r="AU139" s="259" t="s">
        <v>84</v>
      </c>
      <c r="AV139" s="14" t="s">
        <v>84</v>
      </c>
      <c r="AW139" s="14" t="s">
        <v>31</v>
      </c>
      <c r="AX139" s="14" t="s">
        <v>82</v>
      </c>
      <c r="AY139" s="259" t="s">
        <v>132</v>
      </c>
    </row>
    <row r="140" s="2" customFormat="1" ht="24.15" customHeight="1">
      <c r="A140" s="39"/>
      <c r="B140" s="40"/>
      <c r="C140" s="219" t="s">
        <v>84</v>
      </c>
      <c r="D140" s="219" t="s">
        <v>135</v>
      </c>
      <c r="E140" s="220" t="s">
        <v>1455</v>
      </c>
      <c r="F140" s="221" t="s">
        <v>1456</v>
      </c>
      <c r="G140" s="222" t="s">
        <v>1457</v>
      </c>
      <c r="H140" s="223">
        <v>2160</v>
      </c>
      <c r="I140" s="224"/>
      <c r="J140" s="225">
        <f>ROUND(I140*H140,2)</f>
        <v>0</v>
      </c>
      <c r="K140" s="221" t="s">
        <v>139</v>
      </c>
      <c r="L140" s="45"/>
      <c r="M140" s="226" t="s">
        <v>1</v>
      </c>
      <c r="N140" s="227" t="s">
        <v>39</v>
      </c>
      <c r="O140" s="92"/>
      <c r="P140" s="228">
        <f>O140*H140</f>
        <v>0</v>
      </c>
      <c r="Q140" s="228">
        <v>3.0000000000000001E-05</v>
      </c>
      <c r="R140" s="228">
        <f>Q140*H140</f>
        <v>0.064799999999999996</v>
      </c>
      <c r="S140" s="228">
        <v>0</v>
      </c>
      <c r="T140" s="22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0" t="s">
        <v>227</v>
      </c>
      <c r="AT140" s="230" t="s">
        <v>135</v>
      </c>
      <c r="AU140" s="230" t="s">
        <v>84</v>
      </c>
      <c r="AY140" s="18" t="s">
        <v>132</v>
      </c>
      <c r="BE140" s="231">
        <f>IF(N140="základní",J140,0)</f>
        <v>0</v>
      </c>
      <c r="BF140" s="231">
        <f>IF(N140="snížená",J140,0)</f>
        <v>0</v>
      </c>
      <c r="BG140" s="231">
        <f>IF(N140="zákl. přenesená",J140,0)</f>
        <v>0</v>
      </c>
      <c r="BH140" s="231">
        <f>IF(N140="sníž. přenesená",J140,0)</f>
        <v>0</v>
      </c>
      <c r="BI140" s="231">
        <f>IF(N140="nulová",J140,0)</f>
        <v>0</v>
      </c>
      <c r="BJ140" s="18" t="s">
        <v>82</v>
      </c>
      <c r="BK140" s="231">
        <f>ROUND(I140*H140,2)</f>
        <v>0</v>
      </c>
      <c r="BL140" s="18" t="s">
        <v>227</v>
      </c>
      <c r="BM140" s="230" t="s">
        <v>1458</v>
      </c>
    </row>
    <row r="141" s="2" customFormat="1">
      <c r="A141" s="39"/>
      <c r="B141" s="40"/>
      <c r="C141" s="41"/>
      <c r="D141" s="232" t="s">
        <v>142</v>
      </c>
      <c r="E141" s="41"/>
      <c r="F141" s="233" t="s">
        <v>1459</v>
      </c>
      <c r="G141" s="41"/>
      <c r="H141" s="41"/>
      <c r="I141" s="234"/>
      <c r="J141" s="41"/>
      <c r="K141" s="41"/>
      <c r="L141" s="45"/>
      <c r="M141" s="235"/>
      <c r="N141" s="236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142</v>
      </c>
      <c r="AU141" s="18" t="s">
        <v>84</v>
      </c>
    </row>
    <row r="142" s="2" customFormat="1">
      <c r="A142" s="39"/>
      <c r="B142" s="40"/>
      <c r="C142" s="41"/>
      <c r="D142" s="237" t="s">
        <v>143</v>
      </c>
      <c r="E142" s="41"/>
      <c r="F142" s="238" t="s">
        <v>1460</v>
      </c>
      <c r="G142" s="41"/>
      <c r="H142" s="41"/>
      <c r="I142" s="234"/>
      <c r="J142" s="41"/>
      <c r="K142" s="41"/>
      <c r="L142" s="45"/>
      <c r="M142" s="235"/>
      <c r="N142" s="236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143</v>
      </c>
      <c r="AU142" s="18" t="s">
        <v>84</v>
      </c>
    </row>
    <row r="143" s="13" customFormat="1">
      <c r="A143" s="13"/>
      <c r="B143" s="239"/>
      <c r="C143" s="240"/>
      <c r="D143" s="232" t="s">
        <v>145</v>
      </c>
      <c r="E143" s="241" t="s">
        <v>1</v>
      </c>
      <c r="F143" s="242" t="s">
        <v>1461</v>
      </c>
      <c r="G143" s="240"/>
      <c r="H143" s="241" t="s">
        <v>1</v>
      </c>
      <c r="I143" s="243"/>
      <c r="J143" s="240"/>
      <c r="K143" s="240"/>
      <c r="L143" s="244"/>
      <c r="M143" s="245"/>
      <c r="N143" s="246"/>
      <c r="O143" s="246"/>
      <c r="P143" s="246"/>
      <c r="Q143" s="246"/>
      <c r="R143" s="246"/>
      <c r="S143" s="246"/>
      <c r="T143" s="247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8" t="s">
        <v>145</v>
      </c>
      <c r="AU143" s="248" t="s">
        <v>84</v>
      </c>
      <c r="AV143" s="13" t="s">
        <v>82</v>
      </c>
      <c r="AW143" s="13" t="s">
        <v>31</v>
      </c>
      <c r="AX143" s="13" t="s">
        <v>74</v>
      </c>
      <c r="AY143" s="248" t="s">
        <v>132</v>
      </c>
    </row>
    <row r="144" s="14" customFormat="1">
      <c r="A144" s="14"/>
      <c r="B144" s="249"/>
      <c r="C144" s="250"/>
      <c r="D144" s="232" t="s">
        <v>145</v>
      </c>
      <c r="E144" s="251" t="s">
        <v>1</v>
      </c>
      <c r="F144" s="252" t="s">
        <v>1462</v>
      </c>
      <c r="G144" s="250"/>
      <c r="H144" s="253">
        <v>1440</v>
      </c>
      <c r="I144" s="254"/>
      <c r="J144" s="250"/>
      <c r="K144" s="250"/>
      <c r="L144" s="255"/>
      <c r="M144" s="256"/>
      <c r="N144" s="257"/>
      <c r="O144" s="257"/>
      <c r="P144" s="257"/>
      <c r="Q144" s="257"/>
      <c r="R144" s="257"/>
      <c r="S144" s="257"/>
      <c r="T144" s="258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9" t="s">
        <v>145</v>
      </c>
      <c r="AU144" s="259" t="s">
        <v>84</v>
      </c>
      <c r="AV144" s="14" t="s">
        <v>84</v>
      </c>
      <c r="AW144" s="14" t="s">
        <v>31</v>
      </c>
      <c r="AX144" s="14" t="s">
        <v>74</v>
      </c>
      <c r="AY144" s="259" t="s">
        <v>132</v>
      </c>
    </row>
    <row r="145" s="13" customFormat="1">
      <c r="A145" s="13"/>
      <c r="B145" s="239"/>
      <c r="C145" s="240"/>
      <c r="D145" s="232" t="s">
        <v>145</v>
      </c>
      <c r="E145" s="241" t="s">
        <v>1</v>
      </c>
      <c r="F145" s="242" t="s">
        <v>1463</v>
      </c>
      <c r="G145" s="240"/>
      <c r="H145" s="241" t="s">
        <v>1</v>
      </c>
      <c r="I145" s="243"/>
      <c r="J145" s="240"/>
      <c r="K145" s="240"/>
      <c r="L145" s="244"/>
      <c r="M145" s="245"/>
      <c r="N145" s="246"/>
      <c r="O145" s="246"/>
      <c r="P145" s="246"/>
      <c r="Q145" s="246"/>
      <c r="R145" s="246"/>
      <c r="S145" s="246"/>
      <c r="T145" s="247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8" t="s">
        <v>145</v>
      </c>
      <c r="AU145" s="248" t="s">
        <v>84</v>
      </c>
      <c r="AV145" s="13" t="s">
        <v>82</v>
      </c>
      <c r="AW145" s="13" t="s">
        <v>31</v>
      </c>
      <c r="AX145" s="13" t="s">
        <v>74</v>
      </c>
      <c r="AY145" s="248" t="s">
        <v>132</v>
      </c>
    </row>
    <row r="146" s="14" customFormat="1">
      <c r="A146" s="14"/>
      <c r="B146" s="249"/>
      <c r="C146" s="250"/>
      <c r="D146" s="232" t="s">
        <v>145</v>
      </c>
      <c r="E146" s="251" t="s">
        <v>1</v>
      </c>
      <c r="F146" s="252" t="s">
        <v>1464</v>
      </c>
      <c r="G146" s="250"/>
      <c r="H146" s="253">
        <v>720</v>
      </c>
      <c r="I146" s="254"/>
      <c r="J146" s="250"/>
      <c r="K146" s="250"/>
      <c r="L146" s="255"/>
      <c r="M146" s="256"/>
      <c r="N146" s="257"/>
      <c r="O146" s="257"/>
      <c r="P146" s="257"/>
      <c r="Q146" s="257"/>
      <c r="R146" s="257"/>
      <c r="S146" s="257"/>
      <c r="T146" s="258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9" t="s">
        <v>145</v>
      </c>
      <c r="AU146" s="259" t="s">
        <v>84</v>
      </c>
      <c r="AV146" s="14" t="s">
        <v>84</v>
      </c>
      <c r="AW146" s="14" t="s">
        <v>31</v>
      </c>
      <c r="AX146" s="14" t="s">
        <v>74</v>
      </c>
      <c r="AY146" s="259" t="s">
        <v>132</v>
      </c>
    </row>
    <row r="147" s="15" customFormat="1">
      <c r="A147" s="15"/>
      <c r="B147" s="264"/>
      <c r="C147" s="265"/>
      <c r="D147" s="232" t="s">
        <v>145</v>
      </c>
      <c r="E147" s="266" t="s">
        <v>1</v>
      </c>
      <c r="F147" s="267" t="s">
        <v>251</v>
      </c>
      <c r="G147" s="265"/>
      <c r="H147" s="268">
        <v>2160</v>
      </c>
      <c r="I147" s="269"/>
      <c r="J147" s="265"/>
      <c r="K147" s="265"/>
      <c r="L147" s="270"/>
      <c r="M147" s="271"/>
      <c r="N147" s="272"/>
      <c r="O147" s="272"/>
      <c r="P147" s="272"/>
      <c r="Q147" s="272"/>
      <c r="R147" s="272"/>
      <c r="S147" s="272"/>
      <c r="T147" s="273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74" t="s">
        <v>145</v>
      </c>
      <c r="AU147" s="274" t="s">
        <v>84</v>
      </c>
      <c r="AV147" s="15" t="s">
        <v>227</v>
      </c>
      <c r="AW147" s="15" t="s">
        <v>31</v>
      </c>
      <c r="AX147" s="15" t="s">
        <v>82</v>
      </c>
      <c r="AY147" s="274" t="s">
        <v>132</v>
      </c>
    </row>
    <row r="148" s="2" customFormat="1" ht="24.15" customHeight="1">
      <c r="A148" s="39"/>
      <c r="B148" s="40"/>
      <c r="C148" s="219" t="s">
        <v>153</v>
      </c>
      <c r="D148" s="219" t="s">
        <v>135</v>
      </c>
      <c r="E148" s="220" t="s">
        <v>1465</v>
      </c>
      <c r="F148" s="221" t="s">
        <v>1466</v>
      </c>
      <c r="G148" s="222" t="s">
        <v>1467</v>
      </c>
      <c r="H148" s="223">
        <v>270</v>
      </c>
      <c r="I148" s="224"/>
      <c r="J148" s="225">
        <f>ROUND(I148*H148,2)</f>
        <v>0</v>
      </c>
      <c r="K148" s="221" t="s">
        <v>139</v>
      </c>
      <c r="L148" s="45"/>
      <c r="M148" s="226" t="s">
        <v>1</v>
      </c>
      <c r="N148" s="227" t="s">
        <v>39</v>
      </c>
      <c r="O148" s="92"/>
      <c r="P148" s="228">
        <f>O148*H148</f>
        <v>0</v>
      </c>
      <c r="Q148" s="228">
        <v>0</v>
      </c>
      <c r="R148" s="228">
        <f>Q148*H148</f>
        <v>0</v>
      </c>
      <c r="S148" s="228">
        <v>0</v>
      </c>
      <c r="T148" s="22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0" t="s">
        <v>227</v>
      </c>
      <c r="AT148" s="230" t="s">
        <v>135</v>
      </c>
      <c r="AU148" s="230" t="s">
        <v>84</v>
      </c>
      <c r="AY148" s="18" t="s">
        <v>132</v>
      </c>
      <c r="BE148" s="231">
        <f>IF(N148="základní",J148,0)</f>
        <v>0</v>
      </c>
      <c r="BF148" s="231">
        <f>IF(N148="snížená",J148,0)</f>
        <v>0</v>
      </c>
      <c r="BG148" s="231">
        <f>IF(N148="zákl. přenesená",J148,0)</f>
        <v>0</v>
      </c>
      <c r="BH148" s="231">
        <f>IF(N148="sníž. přenesená",J148,0)</f>
        <v>0</v>
      </c>
      <c r="BI148" s="231">
        <f>IF(N148="nulová",J148,0)</f>
        <v>0</v>
      </c>
      <c r="BJ148" s="18" t="s">
        <v>82</v>
      </c>
      <c r="BK148" s="231">
        <f>ROUND(I148*H148,2)</f>
        <v>0</v>
      </c>
      <c r="BL148" s="18" t="s">
        <v>227</v>
      </c>
      <c r="BM148" s="230" t="s">
        <v>1468</v>
      </c>
    </row>
    <row r="149" s="2" customFormat="1">
      <c r="A149" s="39"/>
      <c r="B149" s="40"/>
      <c r="C149" s="41"/>
      <c r="D149" s="232" t="s">
        <v>142</v>
      </c>
      <c r="E149" s="41"/>
      <c r="F149" s="233" t="s">
        <v>1469</v>
      </c>
      <c r="G149" s="41"/>
      <c r="H149" s="41"/>
      <c r="I149" s="234"/>
      <c r="J149" s="41"/>
      <c r="K149" s="41"/>
      <c r="L149" s="45"/>
      <c r="M149" s="235"/>
      <c r="N149" s="236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142</v>
      </c>
      <c r="AU149" s="18" t="s">
        <v>84</v>
      </c>
    </row>
    <row r="150" s="2" customFormat="1">
      <c r="A150" s="39"/>
      <c r="B150" s="40"/>
      <c r="C150" s="41"/>
      <c r="D150" s="237" t="s">
        <v>143</v>
      </c>
      <c r="E150" s="41"/>
      <c r="F150" s="238" t="s">
        <v>1470</v>
      </c>
      <c r="G150" s="41"/>
      <c r="H150" s="41"/>
      <c r="I150" s="234"/>
      <c r="J150" s="41"/>
      <c r="K150" s="41"/>
      <c r="L150" s="45"/>
      <c r="M150" s="235"/>
      <c r="N150" s="236"/>
      <c r="O150" s="92"/>
      <c r="P150" s="92"/>
      <c r="Q150" s="92"/>
      <c r="R150" s="92"/>
      <c r="S150" s="92"/>
      <c r="T150" s="93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143</v>
      </c>
      <c r="AU150" s="18" t="s">
        <v>84</v>
      </c>
    </row>
    <row r="151" s="13" customFormat="1">
      <c r="A151" s="13"/>
      <c r="B151" s="239"/>
      <c r="C151" s="240"/>
      <c r="D151" s="232" t="s">
        <v>145</v>
      </c>
      <c r="E151" s="241" t="s">
        <v>1</v>
      </c>
      <c r="F151" s="242" t="s">
        <v>1461</v>
      </c>
      <c r="G151" s="240"/>
      <c r="H151" s="241" t="s">
        <v>1</v>
      </c>
      <c r="I151" s="243"/>
      <c r="J151" s="240"/>
      <c r="K151" s="240"/>
      <c r="L151" s="244"/>
      <c r="M151" s="245"/>
      <c r="N151" s="246"/>
      <c r="O151" s="246"/>
      <c r="P151" s="246"/>
      <c r="Q151" s="246"/>
      <c r="R151" s="246"/>
      <c r="S151" s="246"/>
      <c r="T151" s="247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8" t="s">
        <v>145</v>
      </c>
      <c r="AU151" s="248" t="s">
        <v>84</v>
      </c>
      <c r="AV151" s="13" t="s">
        <v>82</v>
      </c>
      <c r="AW151" s="13" t="s">
        <v>31</v>
      </c>
      <c r="AX151" s="13" t="s">
        <v>74</v>
      </c>
      <c r="AY151" s="248" t="s">
        <v>132</v>
      </c>
    </row>
    <row r="152" s="14" customFormat="1">
      <c r="A152" s="14"/>
      <c r="B152" s="249"/>
      <c r="C152" s="250"/>
      <c r="D152" s="232" t="s">
        <v>145</v>
      </c>
      <c r="E152" s="251" t="s">
        <v>1</v>
      </c>
      <c r="F152" s="252" t="s">
        <v>1471</v>
      </c>
      <c r="G152" s="250"/>
      <c r="H152" s="253">
        <v>240</v>
      </c>
      <c r="I152" s="254"/>
      <c r="J152" s="250"/>
      <c r="K152" s="250"/>
      <c r="L152" s="255"/>
      <c r="M152" s="256"/>
      <c r="N152" s="257"/>
      <c r="O152" s="257"/>
      <c r="P152" s="257"/>
      <c r="Q152" s="257"/>
      <c r="R152" s="257"/>
      <c r="S152" s="257"/>
      <c r="T152" s="258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9" t="s">
        <v>145</v>
      </c>
      <c r="AU152" s="259" t="s">
        <v>84</v>
      </c>
      <c r="AV152" s="14" t="s">
        <v>84</v>
      </c>
      <c r="AW152" s="14" t="s">
        <v>31</v>
      </c>
      <c r="AX152" s="14" t="s">
        <v>74</v>
      </c>
      <c r="AY152" s="259" t="s">
        <v>132</v>
      </c>
    </row>
    <row r="153" s="13" customFormat="1">
      <c r="A153" s="13"/>
      <c r="B153" s="239"/>
      <c r="C153" s="240"/>
      <c r="D153" s="232" t="s">
        <v>145</v>
      </c>
      <c r="E153" s="241" t="s">
        <v>1</v>
      </c>
      <c r="F153" s="242" t="s">
        <v>1463</v>
      </c>
      <c r="G153" s="240"/>
      <c r="H153" s="241" t="s">
        <v>1</v>
      </c>
      <c r="I153" s="243"/>
      <c r="J153" s="240"/>
      <c r="K153" s="240"/>
      <c r="L153" s="244"/>
      <c r="M153" s="245"/>
      <c r="N153" s="246"/>
      <c r="O153" s="246"/>
      <c r="P153" s="246"/>
      <c r="Q153" s="246"/>
      <c r="R153" s="246"/>
      <c r="S153" s="246"/>
      <c r="T153" s="247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8" t="s">
        <v>145</v>
      </c>
      <c r="AU153" s="248" t="s">
        <v>84</v>
      </c>
      <c r="AV153" s="13" t="s">
        <v>82</v>
      </c>
      <c r="AW153" s="13" t="s">
        <v>31</v>
      </c>
      <c r="AX153" s="13" t="s">
        <v>74</v>
      </c>
      <c r="AY153" s="248" t="s">
        <v>132</v>
      </c>
    </row>
    <row r="154" s="14" customFormat="1">
      <c r="A154" s="14"/>
      <c r="B154" s="249"/>
      <c r="C154" s="250"/>
      <c r="D154" s="232" t="s">
        <v>145</v>
      </c>
      <c r="E154" s="251" t="s">
        <v>1</v>
      </c>
      <c r="F154" s="252" t="s">
        <v>423</v>
      </c>
      <c r="G154" s="250"/>
      <c r="H154" s="253">
        <v>30</v>
      </c>
      <c r="I154" s="254"/>
      <c r="J154" s="250"/>
      <c r="K154" s="250"/>
      <c r="L154" s="255"/>
      <c r="M154" s="256"/>
      <c r="N154" s="257"/>
      <c r="O154" s="257"/>
      <c r="P154" s="257"/>
      <c r="Q154" s="257"/>
      <c r="R154" s="257"/>
      <c r="S154" s="257"/>
      <c r="T154" s="258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9" t="s">
        <v>145</v>
      </c>
      <c r="AU154" s="259" t="s">
        <v>84</v>
      </c>
      <c r="AV154" s="14" t="s">
        <v>84</v>
      </c>
      <c r="AW154" s="14" t="s">
        <v>31</v>
      </c>
      <c r="AX154" s="14" t="s">
        <v>74</v>
      </c>
      <c r="AY154" s="259" t="s">
        <v>132</v>
      </c>
    </row>
    <row r="155" s="15" customFormat="1">
      <c r="A155" s="15"/>
      <c r="B155" s="264"/>
      <c r="C155" s="265"/>
      <c r="D155" s="232" t="s">
        <v>145</v>
      </c>
      <c r="E155" s="266" t="s">
        <v>1</v>
      </c>
      <c r="F155" s="267" t="s">
        <v>251</v>
      </c>
      <c r="G155" s="265"/>
      <c r="H155" s="268">
        <v>270</v>
      </c>
      <c r="I155" s="269"/>
      <c r="J155" s="265"/>
      <c r="K155" s="265"/>
      <c r="L155" s="270"/>
      <c r="M155" s="271"/>
      <c r="N155" s="272"/>
      <c r="O155" s="272"/>
      <c r="P155" s="272"/>
      <c r="Q155" s="272"/>
      <c r="R155" s="272"/>
      <c r="S155" s="272"/>
      <c r="T155" s="273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74" t="s">
        <v>145</v>
      </c>
      <c r="AU155" s="274" t="s">
        <v>84</v>
      </c>
      <c r="AV155" s="15" t="s">
        <v>227</v>
      </c>
      <c r="AW155" s="15" t="s">
        <v>31</v>
      </c>
      <c r="AX155" s="15" t="s">
        <v>82</v>
      </c>
      <c r="AY155" s="274" t="s">
        <v>132</v>
      </c>
    </row>
    <row r="156" s="2" customFormat="1" ht="24.15" customHeight="1">
      <c r="A156" s="39"/>
      <c r="B156" s="40"/>
      <c r="C156" s="219" t="s">
        <v>227</v>
      </c>
      <c r="D156" s="219" t="s">
        <v>135</v>
      </c>
      <c r="E156" s="220" t="s">
        <v>1472</v>
      </c>
      <c r="F156" s="221" t="s">
        <v>1473</v>
      </c>
      <c r="G156" s="222" t="s">
        <v>171</v>
      </c>
      <c r="H156" s="223">
        <v>8.8000000000000007</v>
      </c>
      <c r="I156" s="224"/>
      <c r="J156" s="225">
        <f>ROUND(I156*H156,2)</f>
        <v>0</v>
      </c>
      <c r="K156" s="221" t="s">
        <v>139</v>
      </c>
      <c r="L156" s="45"/>
      <c r="M156" s="226" t="s">
        <v>1</v>
      </c>
      <c r="N156" s="227" t="s">
        <v>39</v>
      </c>
      <c r="O156" s="92"/>
      <c r="P156" s="228">
        <f>O156*H156</f>
        <v>0</v>
      </c>
      <c r="Q156" s="228">
        <v>0.0086800000000000002</v>
      </c>
      <c r="R156" s="228">
        <f>Q156*H156</f>
        <v>0.076384000000000007</v>
      </c>
      <c r="S156" s="228">
        <v>0</v>
      </c>
      <c r="T156" s="22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30" t="s">
        <v>227</v>
      </c>
      <c r="AT156" s="230" t="s">
        <v>135</v>
      </c>
      <c r="AU156" s="230" t="s">
        <v>84</v>
      </c>
      <c r="AY156" s="18" t="s">
        <v>132</v>
      </c>
      <c r="BE156" s="231">
        <f>IF(N156="základní",J156,0)</f>
        <v>0</v>
      </c>
      <c r="BF156" s="231">
        <f>IF(N156="snížená",J156,0)</f>
        <v>0</v>
      </c>
      <c r="BG156" s="231">
        <f>IF(N156="zákl. přenesená",J156,0)</f>
        <v>0</v>
      </c>
      <c r="BH156" s="231">
        <f>IF(N156="sníž. přenesená",J156,0)</f>
        <v>0</v>
      </c>
      <c r="BI156" s="231">
        <f>IF(N156="nulová",J156,0)</f>
        <v>0</v>
      </c>
      <c r="BJ156" s="18" t="s">
        <v>82</v>
      </c>
      <c r="BK156" s="231">
        <f>ROUND(I156*H156,2)</f>
        <v>0</v>
      </c>
      <c r="BL156" s="18" t="s">
        <v>227</v>
      </c>
      <c r="BM156" s="230" t="s">
        <v>1474</v>
      </c>
    </row>
    <row r="157" s="2" customFormat="1">
      <c r="A157" s="39"/>
      <c r="B157" s="40"/>
      <c r="C157" s="41"/>
      <c r="D157" s="232" t="s">
        <v>142</v>
      </c>
      <c r="E157" s="41"/>
      <c r="F157" s="233" t="s">
        <v>1475</v>
      </c>
      <c r="G157" s="41"/>
      <c r="H157" s="41"/>
      <c r="I157" s="234"/>
      <c r="J157" s="41"/>
      <c r="K157" s="41"/>
      <c r="L157" s="45"/>
      <c r="M157" s="235"/>
      <c r="N157" s="236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142</v>
      </c>
      <c r="AU157" s="18" t="s">
        <v>84</v>
      </c>
    </row>
    <row r="158" s="2" customFormat="1">
      <c r="A158" s="39"/>
      <c r="B158" s="40"/>
      <c r="C158" s="41"/>
      <c r="D158" s="237" t="s">
        <v>143</v>
      </c>
      <c r="E158" s="41"/>
      <c r="F158" s="238" t="s">
        <v>1476</v>
      </c>
      <c r="G158" s="41"/>
      <c r="H158" s="41"/>
      <c r="I158" s="234"/>
      <c r="J158" s="41"/>
      <c r="K158" s="41"/>
      <c r="L158" s="45"/>
      <c r="M158" s="235"/>
      <c r="N158" s="236"/>
      <c r="O158" s="92"/>
      <c r="P158" s="92"/>
      <c r="Q158" s="92"/>
      <c r="R158" s="92"/>
      <c r="S158" s="92"/>
      <c r="T158" s="93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143</v>
      </c>
      <c r="AU158" s="18" t="s">
        <v>84</v>
      </c>
    </row>
    <row r="159" s="13" customFormat="1">
      <c r="A159" s="13"/>
      <c r="B159" s="239"/>
      <c r="C159" s="240"/>
      <c r="D159" s="232" t="s">
        <v>145</v>
      </c>
      <c r="E159" s="241" t="s">
        <v>1</v>
      </c>
      <c r="F159" s="242" t="s">
        <v>1477</v>
      </c>
      <c r="G159" s="240"/>
      <c r="H159" s="241" t="s">
        <v>1</v>
      </c>
      <c r="I159" s="243"/>
      <c r="J159" s="240"/>
      <c r="K159" s="240"/>
      <c r="L159" s="244"/>
      <c r="M159" s="245"/>
      <c r="N159" s="246"/>
      <c r="O159" s="246"/>
      <c r="P159" s="246"/>
      <c r="Q159" s="246"/>
      <c r="R159" s="246"/>
      <c r="S159" s="246"/>
      <c r="T159" s="247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8" t="s">
        <v>145</v>
      </c>
      <c r="AU159" s="248" t="s">
        <v>84</v>
      </c>
      <c r="AV159" s="13" t="s">
        <v>82</v>
      </c>
      <c r="AW159" s="13" t="s">
        <v>31</v>
      </c>
      <c r="AX159" s="13" t="s">
        <v>74</v>
      </c>
      <c r="AY159" s="248" t="s">
        <v>132</v>
      </c>
    </row>
    <row r="160" s="14" customFormat="1">
      <c r="A160" s="14"/>
      <c r="B160" s="249"/>
      <c r="C160" s="250"/>
      <c r="D160" s="232" t="s">
        <v>145</v>
      </c>
      <c r="E160" s="251" t="s">
        <v>1</v>
      </c>
      <c r="F160" s="252" t="s">
        <v>1478</v>
      </c>
      <c r="G160" s="250"/>
      <c r="H160" s="253">
        <v>8.8000000000000007</v>
      </c>
      <c r="I160" s="254"/>
      <c r="J160" s="250"/>
      <c r="K160" s="250"/>
      <c r="L160" s="255"/>
      <c r="M160" s="256"/>
      <c r="N160" s="257"/>
      <c r="O160" s="257"/>
      <c r="P160" s="257"/>
      <c r="Q160" s="257"/>
      <c r="R160" s="257"/>
      <c r="S160" s="257"/>
      <c r="T160" s="258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9" t="s">
        <v>145</v>
      </c>
      <c r="AU160" s="259" t="s">
        <v>84</v>
      </c>
      <c r="AV160" s="14" t="s">
        <v>84</v>
      </c>
      <c r="AW160" s="14" t="s">
        <v>31</v>
      </c>
      <c r="AX160" s="14" t="s">
        <v>82</v>
      </c>
      <c r="AY160" s="259" t="s">
        <v>132</v>
      </c>
    </row>
    <row r="161" s="2" customFormat="1" ht="16.5" customHeight="1">
      <c r="A161" s="39"/>
      <c r="B161" s="40"/>
      <c r="C161" s="219" t="s">
        <v>131</v>
      </c>
      <c r="D161" s="219" t="s">
        <v>135</v>
      </c>
      <c r="E161" s="220" t="s">
        <v>1479</v>
      </c>
      <c r="F161" s="221" t="s">
        <v>1480</v>
      </c>
      <c r="G161" s="222" t="s">
        <v>171</v>
      </c>
      <c r="H161" s="223">
        <v>4.4000000000000004</v>
      </c>
      <c r="I161" s="224"/>
      <c r="J161" s="225">
        <f>ROUND(I161*H161,2)</f>
        <v>0</v>
      </c>
      <c r="K161" s="221" t="s">
        <v>139</v>
      </c>
      <c r="L161" s="45"/>
      <c r="M161" s="226" t="s">
        <v>1</v>
      </c>
      <c r="N161" s="227" t="s">
        <v>39</v>
      </c>
      <c r="O161" s="92"/>
      <c r="P161" s="228">
        <f>O161*H161</f>
        <v>0</v>
      </c>
      <c r="Q161" s="228">
        <v>0.036900000000000002</v>
      </c>
      <c r="R161" s="228">
        <f>Q161*H161</f>
        <v>0.16236000000000003</v>
      </c>
      <c r="S161" s="228">
        <v>0</v>
      </c>
      <c r="T161" s="22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30" t="s">
        <v>227</v>
      </c>
      <c r="AT161" s="230" t="s">
        <v>135</v>
      </c>
      <c r="AU161" s="230" t="s">
        <v>84</v>
      </c>
      <c r="AY161" s="18" t="s">
        <v>132</v>
      </c>
      <c r="BE161" s="231">
        <f>IF(N161="základní",J161,0)</f>
        <v>0</v>
      </c>
      <c r="BF161" s="231">
        <f>IF(N161="snížená",J161,0)</f>
        <v>0</v>
      </c>
      <c r="BG161" s="231">
        <f>IF(N161="zákl. přenesená",J161,0)</f>
        <v>0</v>
      </c>
      <c r="BH161" s="231">
        <f>IF(N161="sníž. přenesená",J161,0)</f>
        <v>0</v>
      </c>
      <c r="BI161" s="231">
        <f>IF(N161="nulová",J161,0)</f>
        <v>0</v>
      </c>
      <c r="BJ161" s="18" t="s">
        <v>82</v>
      </c>
      <c r="BK161" s="231">
        <f>ROUND(I161*H161,2)</f>
        <v>0</v>
      </c>
      <c r="BL161" s="18" t="s">
        <v>227</v>
      </c>
      <c r="BM161" s="230" t="s">
        <v>1481</v>
      </c>
    </row>
    <row r="162" s="2" customFormat="1">
      <c r="A162" s="39"/>
      <c r="B162" s="40"/>
      <c r="C162" s="41"/>
      <c r="D162" s="232" t="s">
        <v>142</v>
      </c>
      <c r="E162" s="41"/>
      <c r="F162" s="233" t="s">
        <v>1482</v>
      </c>
      <c r="G162" s="41"/>
      <c r="H162" s="41"/>
      <c r="I162" s="234"/>
      <c r="J162" s="41"/>
      <c r="K162" s="41"/>
      <c r="L162" s="45"/>
      <c r="M162" s="235"/>
      <c r="N162" s="236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142</v>
      </c>
      <c r="AU162" s="18" t="s">
        <v>84</v>
      </c>
    </row>
    <row r="163" s="2" customFormat="1">
      <c r="A163" s="39"/>
      <c r="B163" s="40"/>
      <c r="C163" s="41"/>
      <c r="D163" s="237" t="s">
        <v>143</v>
      </c>
      <c r="E163" s="41"/>
      <c r="F163" s="238" t="s">
        <v>1483</v>
      </c>
      <c r="G163" s="41"/>
      <c r="H163" s="41"/>
      <c r="I163" s="234"/>
      <c r="J163" s="41"/>
      <c r="K163" s="41"/>
      <c r="L163" s="45"/>
      <c r="M163" s="235"/>
      <c r="N163" s="236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143</v>
      </c>
      <c r="AU163" s="18" t="s">
        <v>84</v>
      </c>
    </row>
    <row r="164" s="13" customFormat="1">
      <c r="A164" s="13"/>
      <c r="B164" s="239"/>
      <c r="C164" s="240"/>
      <c r="D164" s="232" t="s">
        <v>145</v>
      </c>
      <c r="E164" s="241" t="s">
        <v>1</v>
      </c>
      <c r="F164" s="242" t="s">
        <v>1477</v>
      </c>
      <c r="G164" s="240"/>
      <c r="H164" s="241" t="s">
        <v>1</v>
      </c>
      <c r="I164" s="243"/>
      <c r="J164" s="240"/>
      <c r="K164" s="240"/>
      <c r="L164" s="244"/>
      <c r="M164" s="245"/>
      <c r="N164" s="246"/>
      <c r="O164" s="246"/>
      <c r="P164" s="246"/>
      <c r="Q164" s="246"/>
      <c r="R164" s="246"/>
      <c r="S164" s="246"/>
      <c r="T164" s="247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8" t="s">
        <v>145</v>
      </c>
      <c r="AU164" s="248" t="s">
        <v>84</v>
      </c>
      <c r="AV164" s="13" t="s">
        <v>82</v>
      </c>
      <c r="AW164" s="13" t="s">
        <v>31</v>
      </c>
      <c r="AX164" s="13" t="s">
        <v>74</v>
      </c>
      <c r="AY164" s="248" t="s">
        <v>132</v>
      </c>
    </row>
    <row r="165" s="14" customFormat="1">
      <c r="A165" s="14"/>
      <c r="B165" s="249"/>
      <c r="C165" s="250"/>
      <c r="D165" s="232" t="s">
        <v>145</v>
      </c>
      <c r="E165" s="251" t="s">
        <v>1</v>
      </c>
      <c r="F165" s="252" t="s">
        <v>1484</v>
      </c>
      <c r="G165" s="250"/>
      <c r="H165" s="253">
        <v>4.4000000000000004</v>
      </c>
      <c r="I165" s="254"/>
      <c r="J165" s="250"/>
      <c r="K165" s="250"/>
      <c r="L165" s="255"/>
      <c r="M165" s="256"/>
      <c r="N165" s="257"/>
      <c r="O165" s="257"/>
      <c r="P165" s="257"/>
      <c r="Q165" s="257"/>
      <c r="R165" s="257"/>
      <c r="S165" s="257"/>
      <c r="T165" s="258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9" t="s">
        <v>145</v>
      </c>
      <c r="AU165" s="259" t="s">
        <v>84</v>
      </c>
      <c r="AV165" s="14" t="s">
        <v>84</v>
      </c>
      <c r="AW165" s="14" t="s">
        <v>31</v>
      </c>
      <c r="AX165" s="14" t="s">
        <v>82</v>
      </c>
      <c r="AY165" s="259" t="s">
        <v>132</v>
      </c>
    </row>
    <row r="166" s="2" customFormat="1" ht="24.15" customHeight="1">
      <c r="A166" s="39"/>
      <c r="B166" s="40"/>
      <c r="C166" s="219" t="s">
        <v>258</v>
      </c>
      <c r="D166" s="219" t="s">
        <v>135</v>
      </c>
      <c r="E166" s="220" t="s">
        <v>1485</v>
      </c>
      <c r="F166" s="221" t="s">
        <v>1486</v>
      </c>
      <c r="G166" s="222" t="s">
        <v>171</v>
      </c>
      <c r="H166" s="223">
        <v>15.6</v>
      </c>
      <c r="I166" s="224"/>
      <c r="J166" s="225">
        <f>ROUND(I166*H166,2)</f>
        <v>0</v>
      </c>
      <c r="K166" s="221" t="s">
        <v>139</v>
      </c>
      <c r="L166" s="45"/>
      <c r="M166" s="226" t="s">
        <v>1</v>
      </c>
      <c r="N166" s="227" t="s">
        <v>39</v>
      </c>
      <c r="O166" s="92"/>
      <c r="P166" s="228">
        <f>O166*H166</f>
        <v>0</v>
      </c>
      <c r="Q166" s="228">
        <v>0.01068</v>
      </c>
      <c r="R166" s="228">
        <f>Q166*H166</f>
        <v>0.16660800000000001</v>
      </c>
      <c r="S166" s="228">
        <v>0</v>
      </c>
      <c r="T166" s="22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30" t="s">
        <v>227</v>
      </c>
      <c r="AT166" s="230" t="s">
        <v>135</v>
      </c>
      <c r="AU166" s="230" t="s">
        <v>84</v>
      </c>
      <c r="AY166" s="18" t="s">
        <v>132</v>
      </c>
      <c r="BE166" s="231">
        <f>IF(N166="základní",J166,0)</f>
        <v>0</v>
      </c>
      <c r="BF166" s="231">
        <f>IF(N166="snížená",J166,0)</f>
        <v>0</v>
      </c>
      <c r="BG166" s="231">
        <f>IF(N166="zákl. přenesená",J166,0)</f>
        <v>0</v>
      </c>
      <c r="BH166" s="231">
        <f>IF(N166="sníž. přenesená",J166,0)</f>
        <v>0</v>
      </c>
      <c r="BI166" s="231">
        <f>IF(N166="nulová",J166,0)</f>
        <v>0</v>
      </c>
      <c r="BJ166" s="18" t="s">
        <v>82</v>
      </c>
      <c r="BK166" s="231">
        <f>ROUND(I166*H166,2)</f>
        <v>0</v>
      </c>
      <c r="BL166" s="18" t="s">
        <v>227</v>
      </c>
      <c r="BM166" s="230" t="s">
        <v>1487</v>
      </c>
    </row>
    <row r="167" s="2" customFormat="1">
      <c r="A167" s="39"/>
      <c r="B167" s="40"/>
      <c r="C167" s="41"/>
      <c r="D167" s="232" t="s">
        <v>142</v>
      </c>
      <c r="E167" s="41"/>
      <c r="F167" s="233" t="s">
        <v>1488</v>
      </c>
      <c r="G167" s="41"/>
      <c r="H167" s="41"/>
      <c r="I167" s="234"/>
      <c r="J167" s="41"/>
      <c r="K167" s="41"/>
      <c r="L167" s="45"/>
      <c r="M167" s="235"/>
      <c r="N167" s="236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142</v>
      </c>
      <c r="AU167" s="18" t="s">
        <v>84</v>
      </c>
    </row>
    <row r="168" s="2" customFormat="1">
      <c r="A168" s="39"/>
      <c r="B168" s="40"/>
      <c r="C168" s="41"/>
      <c r="D168" s="237" t="s">
        <v>143</v>
      </c>
      <c r="E168" s="41"/>
      <c r="F168" s="238" t="s">
        <v>1489</v>
      </c>
      <c r="G168" s="41"/>
      <c r="H168" s="41"/>
      <c r="I168" s="234"/>
      <c r="J168" s="41"/>
      <c r="K168" s="41"/>
      <c r="L168" s="45"/>
      <c r="M168" s="235"/>
      <c r="N168" s="236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143</v>
      </c>
      <c r="AU168" s="18" t="s">
        <v>84</v>
      </c>
    </row>
    <row r="169" s="13" customFormat="1">
      <c r="A169" s="13"/>
      <c r="B169" s="239"/>
      <c r="C169" s="240"/>
      <c r="D169" s="232" t="s">
        <v>145</v>
      </c>
      <c r="E169" s="241" t="s">
        <v>1</v>
      </c>
      <c r="F169" s="242" t="s">
        <v>1477</v>
      </c>
      <c r="G169" s="240"/>
      <c r="H169" s="241" t="s">
        <v>1</v>
      </c>
      <c r="I169" s="243"/>
      <c r="J169" s="240"/>
      <c r="K169" s="240"/>
      <c r="L169" s="244"/>
      <c r="M169" s="245"/>
      <c r="N169" s="246"/>
      <c r="O169" s="246"/>
      <c r="P169" s="246"/>
      <c r="Q169" s="246"/>
      <c r="R169" s="246"/>
      <c r="S169" s="246"/>
      <c r="T169" s="247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8" t="s">
        <v>145</v>
      </c>
      <c r="AU169" s="248" t="s">
        <v>84</v>
      </c>
      <c r="AV169" s="13" t="s">
        <v>82</v>
      </c>
      <c r="AW169" s="13" t="s">
        <v>31</v>
      </c>
      <c r="AX169" s="13" t="s">
        <v>74</v>
      </c>
      <c r="AY169" s="248" t="s">
        <v>132</v>
      </c>
    </row>
    <row r="170" s="14" customFormat="1">
      <c r="A170" s="14"/>
      <c r="B170" s="249"/>
      <c r="C170" s="250"/>
      <c r="D170" s="232" t="s">
        <v>145</v>
      </c>
      <c r="E170" s="251" t="s">
        <v>1</v>
      </c>
      <c r="F170" s="252" t="s">
        <v>1490</v>
      </c>
      <c r="G170" s="250"/>
      <c r="H170" s="253">
        <v>15.6</v>
      </c>
      <c r="I170" s="254"/>
      <c r="J170" s="250"/>
      <c r="K170" s="250"/>
      <c r="L170" s="255"/>
      <c r="M170" s="256"/>
      <c r="N170" s="257"/>
      <c r="O170" s="257"/>
      <c r="P170" s="257"/>
      <c r="Q170" s="257"/>
      <c r="R170" s="257"/>
      <c r="S170" s="257"/>
      <c r="T170" s="258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9" t="s">
        <v>145</v>
      </c>
      <c r="AU170" s="259" t="s">
        <v>84</v>
      </c>
      <c r="AV170" s="14" t="s">
        <v>84</v>
      </c>
      <c r="AW170" s="14" t="s">
        <v>31</v>
      </c>
      <c r="AX170" s="14" t="s">
        <v>82</v>
      </c>
      <c r="AY170" s="259" t="s">
        <v>132</v>
      </c>
    </row>
    <row r="171" s="2" customFormat="1" ht="24.15" customHeight="1">
      <c r="A171" s="39"/>
      <c r="B171" s="40"/>
      <c r="C171" s="219" t="s">
        <v>264</v>
      </c>
      <c r="D171" s="219" t="s">
        <v>135</v>
      </c>
      <c r="E171" s="220" t="s">
        <v>1491</v>
      </c>
      <c r="F171" s="221" t="s">
        <v>1492</v>
      </c>
      <c r="G171" s="222" t="s">
        <v>171</v>
      </c>
      <c r="H171" s="223">
        <v>37.200000000000003</v>
      </c>
      <c r="I171" s="224"/>
      <c r="J171" s="225">
        <f>ROUND(I171*H171,2)</f>
        <v>0</v>
      </c>
      <c r="K171" s="221" t="s">
        <v>139</v>
      </c>
      <c r="L171" s="45"/>
      <c r="M171" s="226" t="s">
        <v>1</v>
      </c>
      <c r="N171" s="227" t="s">
        <v>39</v>
      </c>
      <c r="O171" s="92"/>
      <c r="P171" s="228">
        <f>O171*H171</f>
        <v>0</v>
      </c>
      <c r="Q171" s="228">
        <v>0.036900000000000002</v>
      </c>
      <c r="R171" s="228">
        <f>Q171*H171</f>
        <v>1.3726800000000001</v>
      </c>
      <c r="S171" s="228">
        <v>0</v>
      </c>
      <c r="T171" s="22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30" t="s">
        <v>227</v>
      </c>
      <c r="AT171" s="230" t="s">
        <v>135</v>
      </c>
      <c r="AU171" s="230" t="s">
        <v>84</v>
      </c>
      <c r="AY171" s="18" t="s">
        <v>132</v>
      </c>
      <c r="BE171" s="231">
        <f>IF(N171="základní",J171,0)</f>
        <v>0</v>
      </c>
      <c r="BF171" s="231">
        <f>IF(N171="snížená",J171,0)</f>
        <v>0</v>
      </c>
      <c r="BG171" s="231">
        <f>IF(N171="zákl. přenesená",J171,0)</f>
        <v>0</v>
      </c>
      <c r="BH171" s="231">
        <f>IF(N171="sníž. přenesená",J171,0)</f>
        <v>0</v>
      </c>
      <c r="BI171" s="231">
        <f>IF(N171="nulová",J171,0)</f>
        <v>0</v>
      </c>
      <c r="BJ171" s="18" t="s">
        <v>82</v>
      </c>
      <c r="BK171" s="231">
        <f>ROUND(I171*H171,2)</f>
        <v>0</v>
      </c>
      <c r="BL171" s="18" t="s">
        <v>227</v>
      </c>
      <c r="BM171" s="230" t="s">
        <v>1493</v>
      </c>
    </row>
    <row r="172" s="2" customFormat="1">
      <c r="A172" s="39"/>
      <c r="B172" s="40"/>
      <c r="C172" s="41"/>
      <c r="D172" s="232" t="s">
        <v>142</v>
      </c>
      <c r="E172" s="41"/>
      <c r="F172" s="233" t="s">
        <v>1494</v>
      </c>
      <c r="G172" s="41"/>
      <c r="H172" s="41"/>
      <c r="I172" s="234"/>
      <c r="J172" s="41"/>
      <c r="K172" s="41"/>
      <c r="L172" s="45"/>
      <c r="M172" s="235"/>
      <c r="N172" s="236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142</v>
      </c>
      <c r="AU172" s="18" t="s">
        <v>84</v>
      </c>
    </row>
    <row r="173" s="2" customFormat="1">
      <c r="A173" s="39"/>
      <c r="B173" s="40"/>
      <c r="C173" s="41"/>
      <c r="D173" s="237" t="s">
        <v>143</v>
      </c>
      <c r="E173" s="41"/>
      <c r="F173" s="238" t="s">
        <v>1495</v>
      </c>
      <c r="G173" s="41"/>
      <c r="H173" s="41"/>
      <c r="I173" s="234"/>
      <c r="J173" s="41"/>
      <c r="K173" s="41"/>
      <c r="L173" s="45"/>
      <c r="M173" s="235"/>
      <c r="N173" s="236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143</v>
      </c>
      <c r="AU173" s="18" t="s">
        <v>84</v>
      </c>
    </row>
    <row r="174" s="13" customFormat="1">
      <c r="A174" s="13"/>
      <c r="B174" s="239"/>
      <c r="C174" s="240"/>
      <c r="D174" s="232" t="s">
        <v>145</v>
      </c>
      <c r="E174" s="241" t="s">
        <v>1</v>
      </c>
      <c r="F174" s="242" t="s">
        <v>1477</v>
      </c>
      <c r="G174" s="240"/>
      <c r="H174" s="241" t="s">
        <v>1</v>
      </c>
      <c r="I174" s="243"/>
      <c r="J174" s="240"/>
      <c r="K174" s="240"/>
      <c r="L174" s="244"/>
      <c r="M174" s="245"/>
      <c r="N174" s="246"/>
      <c r="O174" s="246"/>
      <c r="P174" s="246"/>
      <c r="Q174" s="246"/>
      <c r="R174" s="246"/>
      <c r="S174" s="246"/>
      <c r="T174" s="247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8" t="s">
        <v>145</v>
      </c>
      <c r="AU174" s="248" t="s">
        <v>84</v>
      </c>
      <c r="AV174" s="13" t="s">
        <v>82</v>
      </c>
      <c r="AW174" s="13" t="s">
        <v>31</v>
      </c>
      <c r="AX174" s="13" t="s">
        <v>74</v>
      </c>
      <c r="AY174" s="248" t="s">
        <v>132</v>
      </c>
    </row>
    <row r="175" s="14" customFormat="1">
      <c r="A175" s="14"/>
      <c r="B175" s="249"/>
      <c r="C175" s="250"/>
      <c r="D175" s="232" t="s">
        <v>145</v>
      </c>
      <c r="E175" s="251" t="s">
        <v>1</v>
      </c>
      <c r="F175" s="252" t="s">
        <v>1496</v>
      </c>
      <c r="G175" s="250"/>
      <c r="H175" s="253">
        <v>8.8000000000000007</v>
      </c>
      <c r="I175" s="254"/>
      <c r="J175" s="250"/>
      <c r="K175" s="250"/>
      <c r="L175" s="255"/>
      <c r="M175" s="256"/>
      <c r="N175" s="257"/>
      <c r="O175" s="257"/>
      <c r="P175" s="257"/>
      <c r="Q175" s="257"/>
      <c r="R175" s="257"/>
      <c r="S175" s="257"/>
      <c r="T175" s="258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9" t="s">
        <v>145</v>
      </c>
      <c r="AU175" s="259" t="s">
        <v>84</v>
      </c>
      <c r="AV175" s="14" t="s">
        <v>84</v>
      </c>
      <c r="AW175" s="14" t="s">
        <v>31</v>
      </c>
      <c r="AX175" s="14" t="s">
        <v>74</v>
      </c>
      <c r="AY175" s="259" t="s">
        <v>132</v>
      </c>
    </row>
    <row r="176" s="14" customFormat="1">
      <c r="A176" s="14"/>
      <c r="B176" s="249"/>
      <c r="C176" s="250"/>
      <c r="D176" s="232" t="s">
        <v>145</v>
      </c>
      <c r="E176" s="251" t="s">
        <v>1</v>
      </c>
      <c r="F176" s="252" t="s">
        <v>1497</v>
      </c>
      <c r="G176" s="250"/>
      <c r="H176" s="253">
        <v>12</v>
      </c>
      <c r="I176" s="254"/>
      <c r="J176" s="250"/>
      <c r="K176" s="250"/>
      <c r="L176" s="255"/>
      <c r="M176" s="256"/>
      <c r="N176" s="257"/>
      <c r="O176" s="257"/>
      <c r="P176" s="257"/>
      <c r="Q176" s="257"/>
      <c r="R176" s="257"/>
      <c r="S176" s="257"/>
      <c r="T176" s="258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9" t="s">
        <v>145</v>
      </c>
      <c r="AU176" s="259" t="s">
        <v>84</v>
      </c>
      <c r="AV176" s="14" t="s">
        <v>84</v>
      </c>
      <c r="AW176" s="14" t="s">
        <v>31</v>
      </c>
      <c r="AX176" s="14" t="s">
        <v>74</v>
      </c>
      <c r="AY176" s="259" t="s">
        <v>132</v>
      </c>
    </row>
    <row r="177" s="14" customFormat="1">
      <c r="A177" s="14"/>
      <c r="B177" s="249"/>
      <c r="C177" s="250"/>
      <c r="D177" s="232" t="s">
        <v>145</v>
      </c>
      <c r="E177" s="251" t="s">
        <v>1</v>
      </c>
      <c r="F177" s="252" t="s">
        <v>1498</v>
      </c>
      <c r="G177" s="250"/>
      <c r="H177" s="253">
        <v>8</v>
      </c>
      <c r="I177" s="254"/>
      <c r="J177" s="250"/>
      <c r="K177" s="250"/>
      <c r="L177" s="255"/>
      <c r="M177" s="256"/>
      <c r="N177" s="257"/>
      <c r="O177" s="257"/>
      <c r="P177" s="257"/>
      <c r="Q177" s="257"/>
      <c r="R177" s="257"/>
      <c r="S177" s="257"/>
      <c r="T177" s="258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9" t="s">
        <v>145</v>
      </c>
      <c r="AU177" s="259" t="s">
        <v>84</v>
      </c>
      <c r="AV177" s="14" t="s">
        <v>84</v>
      </c>
      <c r="AW177" s="14" t="s">
        <v>31</v>
      </c>
      <c r="AX177" s="14" t="s">
        <v>74</v>
      </c>
      <c r="AY177" s="259" t="s">
        <v>132</v>
      </c>
    </row>
    <row r="178" s="14" customFormat="1">
      <c r="A178" s="14"/>
      <c r="B178" s="249"/>
      <c r="C178" s="250"/>
      <c r="D178" s="232" t="s">
        <v>145</v>
      </c>
      <c r="E178" s="251" t="s">
        <v>1</v>
      </c>
      <c r="F178" s="252" t="s">
        <v>1499</v>
      </c>
      <c r="G178" s="250"/>
      <c r="H178" s="253">
        <v>8.4000000000000004</v>
      </c>
      <c r="I178" s="254"/>
      <c r="J178" s="250"/>
      <c r="K178" s="250"/>
      <c r="L178" s="255"/>
      <c r="M178" s="256"/>
      <c r="N178" s="257"/>
      <c r="O178" s="257"/>
      <c r="P178" s="257"/>
      <c r="Q178" s="257"/>
      <c r="R178" s="257"/>
      <c r="S178" s="257"/>
      <c r="T178" s="258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9" t="s">
        <v>145</v>
      </c>
      <c r="AU178" s="259" t="s">
        <v>84</v>
      </c>
      <c r="AV178" s="14" t="s">
        <v>84</v>
      </c>
      <c r="AW178" s="14" t="s">
        <v>31</v>
      </c>
      <c r="AX178" s="14" t="s">
        <v>74</v>
      </c>
      <c r="AY178" s="259" t="s">
        <v>132</v>
      </c>
    </row>
    <row r="179" s="15" customFormat="1">
      <c r="A179" s="15"/>
      <c r="B179" s="264"/>
      <c r="C179" s="265"/>
      <c r="D179" s="232" t="s">
        <v>145</v>
      </c>
      <c r="E179" s="266" t="s">
        <v>1</v>
      </c>
      <c r="F179" s="267" t="s">
        <v>251</v>
      </c>
      <c r="G179" s="265"/>
      <c r="H179" s="268">
        <v>37.200000000000003</v>
      </c>
      <c r="I179" s="269"/>
      <c r="J179" s="265"/>
      <c r="K179" s="265"/>
      <c r="L179" s="270"/>
      <c r="M179" s="271"/>
      <c r="N179" s="272"/>
      <c r="O179" s="272"/>
      <c r="P179" s="272"/>
      <c r="Q179" s="272"/>
      <c r="R179" s="272"/>
      <c r="S179" s="272"/>
      <c r="T179" s="273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74" t="s">
        <v>145</v>
      </c>
      <c r="AU179" s="274" t="s">
        <v>84</v>
      </c>
      <c r="AV179" s="15" t="s">
        <v>227</v>
      </c>
      <c r="AW179" s="15" t="s">
        <v>31</v>
      </c>
      <c r="AX179" s="15" t="s">
        <v>82</v>
      </c>
      <c r="AY179" s="274" t="s">
        <v>132</v>
      </c>
    </row>
    <row r="180" s="2" customFormat="1" ht="24.15" customHeight="1">
      <c r="A180" s="39"/>
      <c r="B180" s="40"/>
      <c r="C180" s="219" t="s">
        <v>270</v>
      </c>
      <c r="D180" s="219" t="s">
        <v>135</v>
      </c>
      <c r="E180" s="220" t="s">
        <v>271</v>
      </c>
      <c r="F180" s="221" t="s">
        <v>272</v>
      </c>
      <c r="G180" s="222" t="s">
        <v>177</v>
      </c>
      <c r="H180" s="223">
        <v>19.062000000000001</v>
      </c>
      <c r="I180" s="224"/>
      <c r="J180" s="225">
        <f>ROUND(I180*H180,2)</f>
        <v>0</v>
      </c>
      <c r="K180" s="221" t="s">
        <v>139</v>
      </c>
      <c r="L180" s="45"/>
      <c r="M180" s="226" t="s">
        <v>1</v>
      </c>
      <c r="N180" s="227" t="s">
        <v>39</v>
      </c>
      <c r="O180" s="92"/>
      <c r="P180" s="228">
        <f>O180*H180</f>
        <v>0</v>
      </c>
      <c r="Q180" s="228">
        <v>0</v>
      </c>
      <c r="R180" s="228">
        <f>Q180*H180</f>
        <v>0</v>
      </c>
      <c r="S180" s="228">
        <v>0</v>
      </c>
      <c r="T180" s="229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30" t="s">
        <v>227</v>
      </c>
      <c r="AT180" s="230" t="s">
        <v>135</v>
      </c>
      <c r="AU180" s="230" t="s">
        <v>84</v>
      </c>
      <c r="AY180" s="18" t="s">
        <v>132</v>
      </c>
      <c r="BE180" s="231">
        <f>IF(N180="základní",J180,0)</f>
        <v>0</v>
      </c>
      <c r="BF180" s="231">
        <f>IF(N180="snížená",J180,0)</f>
        <v>0</v>
      </c>
      <c r="BG180" s="231">
        <f>IF(N180="zákl. přenesená",J180,0)</f>
        <v>0</v>
      </c>
      <c r="BH180" s="231">
        <f>IF(N180="sníž. přenesená",J180,0)</f>
        <v>0</v>
      </c>
      <c r="BI180" s="231">
        <f>IF(N180="nulová",J180,0)</f>
        <v>0</v>
      </c>
      <c r="BJ180" s="18" t="s">
        <v>82</v>
      </c>
      <c r="BK180" s="231">
        <f>ROUND(I180*H180,2)</f>
        <v>0</v>
      </c>
      <c r="BL180" s="18" t="s">
        <v>227</v>
      </c>
      <c r="BM180" s="230" t="s">
        <v>1500</v>
      </c>
    </row>
    <row r="181" s="2" customFormat="1">
      <c r="A181" s="39"/>
      <c r="B181" s="40"/>
      <c r="C181" s="41"/>
      <c r="D181" s="232" t="s">
        <v>142</v>
      </c>
      <c r="E181" s="41"/>
      <c r="F181" s="233" t="s">
        <v>274</v>
      </c>
      <c r="G181" s="41"/>
      <c r="H181" s="41"/>
      <c r="I181" s="234"/>
      <c r="J181" s="41"/>
      <c r="K181" s="41"/>
      <c r="L181" s="45"/>
      <c r="M181" s="235"/>
      <c r="N181" s="236"/>
      <c r="O181" s="92"/>
      <c r="P181" s="92"/>
      <c r="Q181" s="92"/>
      <c r="R181" s="92"/>
      <c r="S181" s="92"/>
      <c r="T181" s="93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142</v>
      </c>
      <c r="AU181" s="18" t="s">
        <v>84</v>
      </c>
    </row>
    <row r="182" s="2" customFormat="1">
      <c r="A182" s="39"/>
      <c r="B182" s="40"/>
      <c r="C182" s="41"/>
      <c r="D182" s="237" t="s">
        <v>143</v>
      </c>
      <c r="E182" s="41"/>
      <c r="F182" s="238" t="s">
        <v>275</v>
      </c>
      <c r="G182" s="41"/>
      <c r="H182" s="41"/>
      <c r="I182" s="234"/>
      <c r="J182" s="41"/>
      <c r="K182" s="41"/>
      <c r="L182" s="45"/>
      <c r="M182" s="235"/>
      <c r="N182" s="236"/>
      <c r="O182" s="92"/>
      <c r="P182" s="92"/>
      <c r="Q182" s="92"/>
      <c r="R182" s="92"/>
      <c r="S182" s="92"/>
      <c r="T182" s="93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143</v>
      </c>
      <c r="AU182" s="18" t="s">
        <v>84</v>
      </c>
    </row>
    <row r="183" s="13" customFormat="1">
      <c r="A183" s="13"/>
      <c r="B183" s="239"/>
      <c r="C183" s="240"/>
      <c r="D183" s="232" t="s">
        <v>145</v>
      </c>
      <c r="E183" s="241" t="s">
        <v>1</v>
      </c>
      <c r="F183" s="242" t="s">
        <v>1501</v>
      </c>
      <c r="G183" s="240"/>
      <c r="H183" s="241" t="s">
        <v>1</v>
      </c>
      <c r="I183" s="243"/>
      <c r="J183" s="240"/>
      <c r="K183" s="240"/>
      <c r="L183" s="244"/>
      <c r="M183" s="245"/>
      <c r="N183" s="246"/>
      <c r="O183" s="246"/>
      <c r="P183" s="246"/>
      <c r="Q183" s="246"/>
      <c r="R183" s="246"/>
      <c r="S183" s="246"/>
      <c r="T183" s="247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8" t="s">
        <v>145</v>
      </c>
      <c r="AU183" s="248" t="s">
        <v>84</v>
      </c>
      <c r="AV183" s="13" t="s">
        <v>82</v>
      </c>
      <c r="AW183" s="13" t="s">
        <v>31</v>
      </c>
      <c r="AX183" s="13" t="s">
        <v>74</v>
      </c>
      <c r="AY183" s="248" t="s">
        <v>132</v>
      </c>
    </row>
    <row r="184" s="14" customFormat="1">
      <c r="A184" s="14"/>
      <c r="B184" s="249"/>
      <c r="C184" s="250"/>
      <c r="D184" s="232" t="s">
        <v>145</v>
      </c>
      <c r="E184" s="251" t="s">
        <v>1431</v>
      </c>
      <c r="F184" s="252" t="s">
        <v>1502</v>
      </c>
      <c r="G184" s="250"/>
      <c r="H184" s="253">
        <v>19.062000000000001</v>
      </c>
      <c r="I184" s="254"/>
      <c r="J184" s="250"/>
      <c r="K184" s="250"/>
      <c r="L184" s="255"/>
      <c r="M184" s="256"/>
      <c r="N184" s="257"/>
      <c r="O184" s="257"/>
      <c r="P184" s="257"/>
      <c r="Q184" s="257"/>
      <c r="R184" s="257"/>
      <c r="S184" s="257"/>
      <c r="T184" s="258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9" t="s">
        <v>145</v>
      </c>
      <c r="AU184" s="259" t="s">
        <v>84</v>
      </c>
      <c r="AV184" s="14" t="s">
        <v>84</v>
      </c>
      <c r="AW184" s="14" t="s">
        <v>31</v>
      </c>
      <c r="AX184" s="14" t="s">
        <v>82</v>
      </c>
      <c r="AY184" s="259" t="s">
        <v>132</v>
      </c>
    </row>
    <row r="185" s="2" customFormat="1" ht="33" customHeight="1">
      <c r="A185" s="39"/>
      <c r="B185" s="40"/>
      <c r="C185" s="219" t="s">
        <v>277</v>
      </c>
      <c r="D185" s="219" t="s">
        <v>135</v>
      </c>
      <c r="E185" s="220" t="s">
        <v>1503</v>
      </c>
      <c r="F185" s="221" t="s">
        <v>1504</v>
      </c>
      <c r="G185" s="222" t="s">
        <v>177</v>
      </c>
      <c r="H185" s="223">
        <v>1020.5700000000001</v>
      </c>
      <c r="I185" s="224"/>
      <c r="J185" s="225">
        <f>ROUND(I185*H185,2)</f>
        <v>0</v>
      </c>
      <c r="K185" s="221" t="s">
        <v>139</v>
      </c>
      <c r="L185" s="45"/>
      <c r="M185" s="226" t="s">
        <v>1</v>
      </c>
      <c r="N185" s="227" t="s">
        <v>39</v>
      </c>
      <c r="O185" s="92"/>
      <c r="P185" s="228">
        <f>O185*H185</f>
        <v>0</v>
      </c>
      <c r="Q185" s="228">
        <v>0</v>
      </c>
      <c r="R185" s="228">
        <f>Q185*H185</f>
        <v>0</v>
      </c>
      <c r="S185" s="228">
        <v>0</v>
      </c>
      <c r="T185" s="22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30" t="s">
        <v>227</v>
      </c>
      <c r="AT185" s="230" t="s">
        <v>135</v>
      </c>
      <c r="AU185" s="230" t="s">
        <v>84</v>
      </c>
      <c r="AY185" s="18" t="s">
        <v>132</v>
      </c>
      <c r="BE185" s="231">
        <f>IF(N185="základní",J185,0)</f>
        <v>0</v>
      </c>
      <c r="BF185" s="231">
        <f>IF(N185="snížená",J185,0)</f>
        <v>0</v>
      </c>
      <c r="BG185" s="231">
        <f>IF(N185="zákl. přenesená",J185,0)</f>
        <v>0</v>
      </c>
      <c r="BH185" s="231">
        <f>IF(N185="sníž. přenesená",J185,0)</f>
        <v>0</v>
      </c>
      <c r="BI185" s="231">
        <f>IF(N185="nulová",J185,0)</f>
        <v>0</v>
      </c>
      <c r="BJ185" s="18" t="s">
        <v>82</v>
      </c>
      <c r="BK185" s="231">
        <f>ROUND(I185*H185,2)</f>
        <v>0</v>
      </c>
      <c r="BL185" s="18" t="s">
        <v>227</v>
      </c>
      <c r="BM185" s="230" t="s">
        <v>1505</v>
      </c>
    </row>
    <row r="186" s="2" customFormat="1">
      <c r="A186" s="39"/>
      <c r="B186" s="40"/>
      <c r="C186" s="41"/>
      <c r="D186" s="232" t="s">
        <v>142</v>
      </c>
      <c r="E186" s="41"/>
      <c r="F186" s="233" t="s">
        <v>1506</v>
      </c>
      <c r="G186" s="41"/>
      <c r="H186" s="41"/>
      <c r="I186" s="234"/>
      <c r="J186" s="41"/>
      <c r="K186" s="41"/>
      <c r="L186" s="45"/>
      <c r="M186" s="235"/>
      <c r="N186" s="236"/>
      <c r="O186" s="92"/>
      <c r="P186" s="92"/>
      <c r="Q186" s="92"/>
      <c r="R186" s="92"/>
      <c r="S186" s="92"/>
      <c r="T186" s="93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142</v>
      </c>
      <c r="AU186" s="18" t="s">
        <v>84</v>
      </c>
    </row>
    <row r="187" s="2" customFormat="1">
      <c r="A187" s="39"/>
      <c r="B187" s="40"/>
      <c r="C187" s="41"/>
      <c r="D187" s="237" t="s">
        <v>143</v>
      </c>
      <c r="E187" s="41"/>
      <c r="F187" s="238" t="s">
        <v>1507</v>
      </c>
      <c r="G187" s="41"/>
      <c r="H187" s="41"/>
      <c r="I187" s="234"/>
      <c r="J187" s="41"/>
      <c r="K187" s="41"/>
      <c r="L187" s="45"/>
      <c r="M187" s="235"/>
      <c r="N187" s="236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143</v>
      </c>
      <c r="AU187" s="18" t="s">
        <v>84</v>
      </c>
    </row>
    <row r="188" s="13" customFormat="1">
      <c r="A188" s="13"/>
      <c r="B188" s="239"/>
      <c r="C188" s="240"/>
      <c r="D188" s="232" t="s">
        <v>145</v>
      </c>
      <c r="E188" s="241" t="s">
        <v>1</v>
      </c>
      <c r="F188" s="242" t="s">
        <v>1508</v>
      </c>
      <c r="G188" s="240"/>
      <c r="H188" s="241" t="s">
        <v>1</v>
      </c>
      <c r="I188" s="243"/>
      <c r="J188" s="240"/>
      <c r="K188" s="240"/>
      <c r="L188" s="244"/>
      <c r="M188" s="245"/>
      <c r="N188" s="246"/>
      <c r="O188" s="246"/>
      <c r="P188" s="246"/>
      <c r="Q188" s="246"/>
      <c r="R188" s="246"/>
      <c r="S188" s="246"/>
      <c r="T188" s="247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8" t="s">
        <v>145</v>
      </c>
      <c r="AU188" s="248" t="s">
        <v>84</v>
      </c>
      <c r="AV188" s="13" t="s">
        <v>82</v>
      </c>
      <c r="AW188" s="13" t="s">
        <v>31</v>
      </c>
      <c r="AX188" s="13" t="s">
        <v>74</v>
      </c>
      <c r="AY188" s="248" t="s">
        <v>132</v>
      </c>
    </row>
    <row r="189" s="14" customFormat="1">
      <c r="A189" s="14"/>
      <c r="B189" s="249"/>
      <c r="C189" s="250"/>
      <c r="D189" s="232" t="s">
        <v>145</v>
      </c>
      <c r="E189" s="251" t="s">
        <v>1</v>
      </c>
      <c r="F189" s="252" t="s">
        <v>1509</v>
      </c>
      <c r="G189" s="250"/>
      <c r="H189" s="253">
        <v>891.34699999999998</v>
      </c>
      <c r="I189" s="254"/>
      <c r="J189" s="250"/>
      <c r="K189" s="250"/>
      <c r="L189" s="255"/>
      <c r="M189" s="256"/>
      <c r="N189" s="257"/>
      <c r="O189" s="257"/>
      <c r="P189" s="257"/>
      <c r="Q189" s="257"/>
      <c r="R189" s="257"/>
      <c r="S189" s="257"/>
      <c r="T189" s="258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9" t="s">
        <v>145</v>
      </c>
      <c r="AU189" s="259" t="s">
        <v>84</v>
      </c>
      <c r="AV189" s="14" t="s">
        <v>84</v>
      </c>
      <c r="AW189" s="14" t="s">
        <v>31</v>
      </c>
      <c r="AX189" s="14" t="s">
        <v>74</v>
      </c>
      <c r="AY189" s="259" t="s">
        <v>132</v>
      </c>
    </row>
    <row r="190" s="14" customFormat="1">
      <c r="A190" s="14"/>
      <c r="B190" s="249"/>
      <c r="C190" s="250"/>
      <c r="D190" s="232" t="s">
        <v>145</v>
      </c>
      <c r="E190" s="251" t="s">
        <v>1</v>
      </c>
      <c r="F190" s="252" t="s">
        <v>1510</v>
      </c>
      <c r="G190" s="250"/>
      <c r="H190" s="253">
        <v>117.913</v>
      </c>
      <c r="I190" s="254"/>
      <c r="J190" s="250"/>
      <c r="K190" s="250"/>
      <c r="L190" s="255"/>
      <c r="M190" s="256"/>
      <c r="N190" s="257"/>
      <c r="O190" s="257"/>
      <c r="P190" s="257"/>
      <c r="Q190" s="257"/>
      <c r="R190" s="257"/>
      <c r="S190" s="257"/>
      <c r="T190" s="258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9" t="s">
        <v>145</v>
      </c>
      <c r="AU190" s="259" t="s">
        <v>84</v>
      </c>
      <c r="AV190" s="14" t="s">
        <v>84</v>
      </c>
      <c r="AW190" s="14" t="s">
        <v>31</v>
      </c>
      <c r="AX190" s="14" t="s">
        <v>74</v>
      </c>
      <c r="AY190" s="259" t="s">
        <v>132</v>
      </c>
    </row>
    <row r="191" s="14" customFormat="1">
      <c r="A191" s="14"/>
      <c r="B191" s="249"/>
      <c r="C191" s="250"/>
      <c r="D191" s="232" t="s">
        <v>145</v>
      </c>
      <c r="E191" s="251" t="s">
        <v>1</v>
      </c>
      <c r="F191" s="252" t="s">
        <v>1511</v>
      </c>
      <c r="G191" s="250"/>
      <c r="H191" s="253">
        <v>11.310000000000001</v>
      </c>
      <c r="I191" s="254"/>
      <c r="J191" s="250"/>
      <c r="K191" s="250"/>
      <c r="L191" s="255"/>
      <c r="M191" s="256"/>
      <c r="N191" s="257"/>
      <c r="O191" s="257"/>
      <c r="P191" s="257"/>
      <c r="Q191" s="257"/>
      <c r="R191" s="257"/>
      <c r="S191" s="257"/>
      <c r="T191" s="258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9" t="s">
        <v>145</v>
      </c>
      <c r="AU191" s="259" t="s">
        <v>84</v>
      </c>
      <c r="AV191" s="14" t="s">
        <v>84</v>
      </c>
      <c r="AW191" s="14" t="s">
        <v>31</v>
      </c>
      <c r="AX191" s="14" t="s">
        <v>74</v>
      </c>
      <c r="AY191" s="259" t="s">
        <v>132</v>
      </c>
    </row>
    <row r="192" s="15" customFormat="1">
      <c r="A192" s="15"/>
      <c r="B192" s="264"/>
      <c r="C192" s="265"/>
      <c r="D192" s="232" t="s">
        <v>145</v>
      </c>
      <c r="E192" s="266" t="s">
        <v>1428</v>
      </c>
      <c r="F192" s="267" t="s">
        <v>251</v>
      </c>
      <c r="G192" s="265"/>
      <c r="H192" s="268">
        <v>1020.5700000000001</v>
      </c>
      <c r="I192" s="269"/>
      <c r="J192" s="265"/>
      <c r="K192" s="265"/>
      <c r="L192" s="270"/>
      <c r="M192" s="271"/>
      <c r="N192" s="272"/>
      <c r="O192" s="272"/>
      <c r="P192" s="272"/>
      <c r="Q192" s="272"/>
      <c r="R192" s="272"/>
      <c r="S192" s="272"/>
      <c r="T192" s="273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74" t="s">
        <v>145</v>
      </c>
      <c r="AU192" s="274" t="s">
        <v>84</v>
      </c>
      <c r="AV192" s="15" t="s">
        <v>227</v>
      </c>
      <c r="AW192" s="15" t="s">
        <v>31</v>
      </c>
      <c r="AX192" s="15" t="s">
        <v>82</v>
      </c>
      <c r="AY192" s="274" t="s">
        <v>132</v>
      </c>
    </row>
    <row r="193" s="2" customFormat="1" ht="24.15" customHeight="1">
      <c r="A193" s="39"/>
      <c r="B193" s="40"/>
      <c r="C193" s="219" t="s">
        <v>285</v>
      </c>
      <c r="D193" s="219" t="s">
        <v>135</v>
      </c>
      <c r="E193" s="220" t="s">
        <v>1512</v>
      </c>
      <c r="F193" s="221" t="s">
        <v>1513</v>
      </c>
      <c r="G193" s="222" t="s">
        <v>160</v>
      </c>
      <c r="H193" s="223">
        <v>722.29999999999995</v>
      </c>
      <c r="I193" s="224"/>
      <c r="J193" s="225">
        <f>ROUND(I193*H193,2)</f>
        <v>0</v>
      </c>
      <c r="K193" s="221" t="s">
        <v>139</v>
      </c>
      <c r="L193" s="45"/>
      <c r="M193" s="226" t="s">
        <v>1</v>
      </c>
      <c r="N193" s="227" t="s">
        <v>39</v>
      </c>
      <c r="O193" s="92"/>
      <c r="P193" s="228">
        <f>O193*H193</f>
        <v>0</v>
      </c>
      <c r="Q193" s="228">
        <v>0.00014999999999999999</v>
      </c>
      <c r="R193" s="228">
        <f>Q193*H193</f>
        <v>0.10834499999999998</v>
      </c>
      <c r="S193" s="228">
        <v>0</v>
      </c>
      <c r="T193" s="229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30" t="s">
        <v>227</v>
      </c>
      <c r="AT193" s="230" t="s">
        <v>135</v>
      </c>
      <c r="AU193" s="230" t="s">
        <v>84</v>
      </c>
      <c r="AY193" s="18" t="s">
        <v>132</v>
      </c>
      <c r="BE193" s="231">
        <f>IF(N193="základní",J193,0)</f>
        <v>0</v>
      </c>
      <c r="BF193" s="231">
        <f>IF(N193="snížená",J193,0)</f>
        <v>0</v>
      </c>
      <c r="BG193" s="231">
        <f>IF(N193="zákl. přenesená",J193,0)</f>
        <v>0</v>
      </c>
      <c r="BH193" s="231">
        <f>IF(N193="sníž. přenesená",J193,0)</f>
        <v>0</v>
      </c>
      <c r="BI193" s="231">
        <f>IF(N193="nulová",J193,0)</f>
        <v>0</v>
      </c>
      <c r="BJ193" s="18" t="s">
        <v>82</v>
      </c>
      <c r="BK193" s="231">
        <f>ROUND(I193*H193,2)</f>
        <v>0</v>
      </c>
      <c r="BL193" s="18" t="s">
        <v>227</v>
      </c>
      <c r="BM193" s="230" t="s">
        <v>1514</v>
      </c>
    </row>
    <row r="194" s="2" customFormat="1">
      <c r="A194" s="39"/>
      <c r="B194" s="40"/>
      <c r="C194" s="41"/>
      <c r="D194" s="232" t="s">
        <v>142</v>
      </c>
      <c r="E194" s="41"/>
      <c r="F194" s="233" t="s">
        <v>1515</v>
      </c>
      <c r="G194" s="41"/>
      <c r="H194" s="41"/>
      <c r="I194" s="234"/>
      <c r="J194" s="41"/>
      <c r="K194" s="41"/>
      <c r="L194" s="45"/>
      <c r="M194" s="235"/>
      <c r="N194" s="236"/>
      <c r="O194" s="92"/>
      <c r="P194" s="92"/>
      <c r="Q194" s="92"/>
      <c r="R194" s="92"/>
      <c r="S194" s="92"/>
      <c r="T194" s="93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142</v>
      </c>
      <c r="AU194" s="18" t="s">
        <v>84</v>
      </c>
    </row>
    <row r="195" s="2" customFormat="1">
      <c r="A195" s="39"/>
      <c r="B195" s="40"/>
      <c r="C195" s="41"/>
      <c r="D195" s="237" t="s">
        <v>143</v>
      </c>
      <c r="E195" s="41"/>
      <c r="F195" s="238" t="s">
        <v>1516</v>
      </c>
      <c r="G195" s="41"/>
      <c r="H195" s="41"/>
      <c r="I195" s="234"/>
      <c r="J195" s="41"/>
      <c r="K195" s="41"/>
      <c r="L195" s="45"/>
      <c r="M195" s="235"/>
      <c r="N195" s="236"/>
      <c r="O195" s="92"/>
      <c r="P195" s="92"/>
      <c r="Q195" s="92"/>
      <c r="R195" s="92"/>
      <c r="S195" s="92"/>
      <c r="T195" s="93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143</v>
      </c>
      <c r="AU195" s="18" t="s">
        <v>84</v>
      </c>
    </row>
    <row r="196" s="13" customFormat="1">
      <c r="A196" s="13"/>
      <c r="B196" s="239"/>
      <c r="C196" s="240"/>
      <c r="D196" s="232" t="s">
        <v>145</v>
      </c>
      <c r="E196" s="241" t="s">
        <v>1</v>
      </c>
      <c r="F196" s="242" t="s">
        <v>1517</v>
      </c>
      <c r="G196" s="240"/>
      <c r="H196" s="241" t="s">
        <v>1</v>
      </c>
      <c r="I196" s="243"/>
      <c r="J196" s="240"/>
      <c r="K196" s="240"/>
      <c r="L196" s="244"/>
      <c r="M196" s="245"/>
      <c r="N196" s="246"/>
      <c r="O196" s="246"/>
      <c r="P196" s="246"/>
      <c r="Q196" s="246"/>
      <c r="R196" s="246"/>
      <c r="S196" s="246"/>
      <c r="T196" s="247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8" t="s">
        <v>145</v>
      </c>
      <c r="AU196" s="248" t="s">
        <v>84</v>
      </c>
      <c r="AV196" s="13" t="s">
        <v>82</v>
      </c>
      <c r="AW196" s="13" t="s">
        <v>31</v>
      </c>
      <c r="AX196" s="13" t="s">
        <v>74</v>
      </c>
      <c r="AY196" s="248" t="s">
        <v>132</v>
      </c>
    </row>
    <row r="197" s="14" customFormat="1">
      <c r="A197" s="14"/>
      <c r="B197" s="249"/>
      <c r="C197" s="250"/>
      <c r="D197" s="232" t="s">
        <v>145</v>
      </c>
      <c r="E197" s="251" t="s">
        <v>1</v>
      </c>
      <c r="F197" s="252" t="s">
        <v>1518</v>
      </c>
      <c r="G197" s="250"/>
      <c r="H197" s="253">
        <v>672</v>
      </c>
      <c r="I197" s="254"/>
      <c r="J197" s="250"/>
      <c r="K197" s="250"/>
      <c r="L197" s="255"/>
      <c r="M197" s="256"/>
      <c r="N197" s="257"/>
      <c r="O197" s="257"/>
      <c r="P197" s="257"/>
      <c r="Q197" s="257"/>
      <c r="R197" s="257"/>
      <c r="S197" s="257"/>
      <c r="T197" s="258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9" t="s">
        <v>145</v>
      </c>
      <c r="AU197" s="259" t="s">
        <v>84</v>
      </c>
      <c r="AV197" s="14" t="s">
        <v>84</v>
      </c>
      <c r="AW197" s="14" t="s">
        <v>31</v>
      </c>
      <c r="AX197" s="14" t="s">
        <v>74</v>
      </c>
      <c r="AY197" s="259" t="s">
        <v>132</v>
      </c>
    </row>
    <row r="198" s="14" customFormat="1">
      <c r="A198" s="14"/>
      <c r="B198" s="249"/>
      <c r="C198" s="250"/>
      <c r="D198" s="232" t="s">
        <v>145</v>
      </c>
      <c r="E198" s="251" t="s">
        <v>1</v>
      </c>
      <c r="F198" s="252" t="s">
        <v>1519</v>
      </c>
      <c r="G198" s="250"/>
      <c r="H198" s="253">
        <v>40.700000000000003</v>
      </c>
      <c r="I198" s="254"/>
      <c r="J198" s="250"/>
      <c r="K198" s="250"/>
      <c r="L198" s="255"/>
      <c r="M198" s="256"/>
      <c r="N198" s="257"/>
      <c r="O198" s="257"/>
      <c r="P198" s="257"/>
      <c r="Q198" s="257"/>
      <c r="R198" s="257"/>
      <c r="S198" s="257"/>
      <c r="T198" s="258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9" t="s">
        <v>145</v>
      </c>
      <c r="AU198" s="259" t="s">
        <v>84</v>
      </c>
      <c r="AV198" s="14" t="s">
        <v>84</v>
      </c>
      <c r="AW198" s="14" t="s">
        <v>31</v>
      </c>
      <c r="AX198" s="14" t="s">
        <v>74</v>
      </c>
      <c r="AY198" s="259" t="s">
        <v>132</v>
      </c>
    </row>
    <row r="199" s="14" customFormat="1">
      <c r="A199" s="14"/>
      <c r="B199" s="249"/>
      <c r="C199" s="250"/>
      <c r="D199" s="232" t="s">
        <v>145</v>
      </c>
      <c r="E199" s="251" t="s">
        <v>1</v>
      </c>
      <c r="F199" s="252" t="s">
        <v>1520</v>
      </c>
      <c r="G199" s="250"/>
      <c r="H199" s="253">
        <v>4.7999999999999998</v>
      </c>
      <c r="I199" s="254"/>
      <c r="J199" s="250"/>
      <c r="K199" s="250"/>
      <c r="L199" s="255"/>
      <c r="M199" s="256"/>
      <c r="N199" s="257"/>
      <c r="O199" s="257"/>
      <c r="P199" s="257"/>
      <c r="Q199" s="257"/>
      <c r="R199" s="257"/>
      <c r="S199" s="257"/>
      <c r="T199" s="258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9" t="s">
        <v>145</v>
      </c>
      <c r="AU199" s="259" t="s">
        <v>84</v>
      </c>
      <c r="AV199" s="14" t="s">
        <v>84</v>
      </c>
      <c r="AW199" s="14" t="s">
        <v>31</v>
      </c>
      <c r="AX199" s="14" t="s">
        <v>74</v>
      </c>
      <c r="AY199" s="259" t="s">
        <v>132</v>
      </c>
    </row>
    <row r="200" s="14" customFormat="1">
      <c r="A200" s="14"/>
      <c r="B200" s="249"/>
      <c r="C200" s="250"/>
      <c r="D200" s="232" t="s">
        <v>145</v>
      </c>
      <c r="E200" s="251" t="s">
        <v>1</v>
      </c>
      <c r="F200" s="252" t="s">
        <v>1521</v>
      </c>
      <c r="G200" s="250"/>
      <c r="H200" s="253">
        <v>4.7999999999999998</v>
      </c>
      <c r="I200" s="254"/>
      <c r="J200" s="250"/>
      <c r="K200" s="250"/>
      <c r="L200" s="255"/>
      <c r="M200" s="256"/>
      <c r="N200" s="257"/>
      <c r="O200" s="257"/>
      <c r="P200" s="257"/>
      <c r="Q200" s="257"/>
      <c r="R200" s="257"/>
      <c r="S200" s="257"/>
      <c r="T200" s="258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9" t="s">
        <v>145</v>
      </c>
      <c r="AU200" s="259" t="s">
        <v>84</v>
      </c>
      <c r="AV200" s="14" t="s">
        <v>84</v>
      </c>
      <c r="AW200" s="14" t="s">
        <v>31</v>
      </c>
      <c r="AX200" s="14" t="s">
        <v>74</v>
      </c>
      <c r="AY200" s="259" t="s">
        <v>132</v>
      </c>
    </row>
    <row r="201" s="15" customFormat="1">
      <c r="A201" s="15"/>
      <c r="B201" s="264"/>
      <c r="C201" s="265"/>
      <c r="D201" s="232" t="s">
        <v>145</v>
      </c>
      <c r="E201" s="266" t="s">
        <v>1440</v>
      </c>
      <c r="F201" s="267" t="s">
        <v>251</v>
      </c>
      <c r="G201" s="265"/>
      <c r="H201" s="268">
        <v>722.29999999999995</v>
      </c>
      <c r="I201" s="269"/>
      <c r="J201" s="265"/>
      <c r="K201" s="265"/>
      <c r="L201" s="270"/>
      <c r="M201" s="271"/>
      <c r="N201" s="272"/>
      <c r="O201" s="272"/>
      <c r="P201" s="272"/>
      <c r="Q201" s="272"/>
      <c r="R201" s="272"/>
      <c r="S201" s="272"/>
      <c r="T201" s="273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74" t="s">
        <v>145</v>
      </c>
      <c r="AU201" s="274" t="s">
        <v>84</v>
      </c>
      <c r="AV201" s="15" t="s">
        <v>227</v>
      </c>
      <c r="AW201" s="15" t="s">
        <v>31</v>
      </c>
      <c r="AX201" s="15" t="s">
        <v>82</v>
      </c>
      <c r="AY201" s="274" t="s">
        <v>132</v>
      </c>
    </row>
    <row r="202" s="2" customFormat="1" ht="24.15" customHeight="1">
      <c r="A202" s="39"/>
      <c r="B202" s="40"/>
      <c r="C202" s="219" t="s">
        <v>292</v>
      </c>
      <c r="D202" s="219" t="s">
        <v>135</v>
      </c>
      <c r="E202" s="220" t="s">
        <v>1522</v>
      </c>
      <c r="F202" s="221" t="s">
        <v>1523</v>
      </c>
      <c r="G202" s="222" t="s">
        <v>160</v>
      </c>
      <c r="H202" s="223">
        <v>722.29999999999995</v>
      </c>
      <c r="I202" s="224"/>
      <c r="J202" s="225">
        <f>ROUND(I202*H202,2)</f>
        <v>0</v>
      </c>
      <c r="K202" s="221" t="s">
        <v>139</v>
      </c>
      <c r="L202" s="45"/>
      <c r="M202" s="226" t="s">
        <v>1</v>
      </c>
      <c r="N202" s="227" t="s">
        <v>39</v>
      </c>
      <c r="O202" s="92"/>
      <c r="P202" s="228">
        <f>O202*H202</f>
        <v>0</v>
      </c>
      <c r="Q202" s="228">
        <v>0</v>
      </c>
      <c r="R202" s="228">
        <f>Q202*H202</f>
        <v>0</v>
      </c>
      <c r="S202" s="228">
        <v>0</v>
      </c>
      <c r="T202" s="229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30" t="s">
        <v>227</v>
      </c>
      <c r="AT202" s="230" t="s">
        <v>135</v>
      </c>
      <c r="AU202" s="230" t="s">
        <v>84</v>
      </c>
      <c r="AY202" s="18" t="s">
        <v>132</v>
      </c>
      <c r="BE202" s="231">
        <f>IF(N202="základní",J202,0)</f>
        <v>0</v>
      </c>
      <c r="BF202" s="231">
        <f>IF(N202="snížená",J202,0)</f>
        <v>0</v>
      </c>
      <c r="BG202" s="231">
        <f>IF(N202="zákl. přenesená",J202,0)</f>
        <v>0</v>
      </c>
      <c r="BH202" s="231">
        <f>IF(N202="sníž. přenesená",J202,0)</f>
        <v>0</v>
      </c>
      <c r="BI202" s="231">
        <f>IF(N202="nulová",J202,0)</f>
        <v>0</v>
      </c>
      <c r="BJ202" s="18" t="s">
        <v>82</v>
      </c>
      <c r="BK202" s="231">
        <f>ROUND(I202*H202,2)</f>
        <v>0</v>
      </c>
      <c r="BL202" s="18" t="s">
        <v>227</v>
      </c>
      <c r="BM202" s="230" t="s">
        <v>1524</v>
      </c>
    </row>
    <row r="203" s="2" customFormat="1">
      <c r="A203" s="39"/>
      <c r="B203" s="40"/>
      <c r="C203" s="41"/>
      <c r="D203" s="232" t="s">
        <v>142</v>
      </c>
      <c r="E203" s="41"/>
      <c r="F203" s="233" t="s">
        <v>1525</v>
      </c>
      <c r="G203" s="41"/>
      <c r="H203" s="41"/>
      <c r="I203" s="234"/>
      <c r="J203" s="41"/>
      <c r="K203" s="41"/>
      <c r="L203" s="45"/>
      <c r="M203" s="235"/>
      <c r="N203" s="236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142</v>
      </c>
      <c r="AU203" s="18" t="s">
        <v>84</v>
      </c>
    </row>
    <row r="204" s="2" customFormat="1">
      <c r="A204" s="39"/>
      <c r="B204" s="40"/>
      <c r="C204" s="41"/>
      <c r="D204" s="237" t="s">
        <v>143</v>
      </c>
      <c r="E204" s="41"/>
      <c r="F204" s="238" t="s">
        <v>1526</v>
      </c>
      <c r="G204" s="41"/>
      <c r="H204" s="41"/>
      <c r="I204" s="234"/>
      <c r="J204" s="41"/>
      <c r="K204" s="41"/>
      <c r="L204" s="45"/>
      <c r="M204" s="235"/>
      <c r="N204" s="236"/>
      <c r="O204" s="92"/>
      <c r="P204" s="92"/>
      <c r="Q204" s="92"/>
      <c r="R204" s="92"/>
      <c r="S204" s="92"/>
      <c r="T204" s="93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T204" s="18" t="s">
        <v>143</v>
      </c>
      <c r="AU204" s="18" t="s">
        <v>84</v>
      </c>
    </row>
    <row r="205" s="14" customFormat="1">
      <c r="A205" s="14"/>
      <c r="B205" s="249"/>
      <c r="C205" s="250"/>
      <c r="D205" s="232" t="s">
        <v>145</v>
      </c>
      <c r="E205" s="251" t="s">
        <v>1</v>
      </c>
      <c r="F205" s="252" t="s">
        <v>1440</v>
      </c>
      <c r="G205" s="250"/>
      <c r="H205" s="253">
        <v>722.29999999999995</v>
      </c>
      <c r="I205" s="254"/>
      <c r="J205" s="250"/>
      <c r="K205" s="250"/>
      <c r="L205" s="255"/>
      <c r="M205" s="256"/>
      <c r="N205" s="257"/>
      <c r="O205" s="257"/>
      <c r="P205" s="257"/>
      <c r="Q205" s="257"/>
      <c r="R205" s="257"/>
      <c r="S205" s="257"/>
      <c r="T205" s="258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9" t="s">
        <v>145</v>
      </c>
      <c r="AU205" s="259" t="s">
        <v>84</v>
      </c>
      <c r="AV205" s="14" t="s">
        <v>84</v>
      </c>
      <c r="AW205" s="14" t="s">
        <v>31</v>
      </c>
      <c r="AX205" s="14" t="s">
        <v>82</v>
      </c>
      <c r="AY205" s="259" t="s">
        <v>132</v>
      </c>
    </row>
    <row r="206" s="2" customFormat="1" ht="16.5" customHeight="1">
      <c r="A206" s="39"/>
      <c r="B206" s="40"/>
      <c r="C206" s="275" t="s">
        <v>8</v>
      </c>
      <c r="D206" s="275" t="s">
        <v>374</v>
      </c>
      <c r="E206" s="276" t="s">
        <v>1527</v>
      </c>
      <c r="F206" s="277" t="s">
        <v>1528</v>
      </c>
      <c r="G206" s="278" t="s">
        <v>874</v>
      </c>
      <c r="H206" s="279">
        <v>722.29999999999995</v>
      </c>
      <c r="I206" s="280"/>
      <c r="J206" s="281">
        <f>ROUND(I206*H206,2)</f>
        <v>0</v>
      </c>
      <c r="K206" s="277" t="s">
        <v>1</v>
      </c>
      <c r="L206" s="282"/>
      <c r="M206" s="283" t="s">
        <v>1</v>
      </c>
      <c r="N206" s="284" t="s">
        <v>39</v>
      </c>
      <c r="O206" s="92"/>
      <c r="P206" s="228">
        <f>O206*H206</f>
        <v>0</v>
      </c>
      <c r="Q206" s="228">
        <v>0.1555</v>
      </c>
      <c r="R206" s="228">
        <f>Q206*H206</f>
        <v>112.31764999999999</v>
      </c>
      <c r="S206" s="228">
        <v>0</v>
      </c>
      <c r="T206" s="22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30" t="s">
        <v>270</v>
      </c>
      <c r="AT206" s="230" t="s">
        <v>374</v>
      </c>
      <c r="AU206" s="230" t="s">
        <v>84</v>
      </c>
      <c r="AY206" s="18" t="s">
        <v>132</v>
      </c>
      <c r="BE206" s="231">
        <f>IF(N206="základní",J206,0)</f>
        <v>0</v>
      </c>
      <c r="BF206" s="231">
        <f>IF(N206="snížená",J206,0)</f>
        <v>0</v>
      </c>
      <c r="BG206" s="231">
        <f>IF(N206="zákl. přenesená",J206,0)</f>
        <v>0</v>
      </c>
      <c r="BH206" s="231">
        <f>IF(N206="sníž. přenesená",J206,0)</f>
        <v>0</v>
      </c>
      <c r="BI206" s="231">
        <f>IF(N206="nulová",J206,0)</f>
        <v>0</v>
      </c>
      <c r="BJ206" s="18" t="s">
        <v>82</v>
      </c>
      <c r="BK206" s="231">
        <f>ROUND(I206*H206,2)</f>
        <v>0</v>
      </c>
      <c r="BL206" s="18" t="s">
        <v>227</v>
      </c>
      <c r="BM206" s="230" t="s">
        <v>1529</v>
      </c>
    </row>
    <row r="207" s="2" customFormat="1">
      <c r="A207" s="39"/>
      <c r="B207" s="40"/>
      <c r="C207" s="41"/>
      <c r="D207" s="232" t="s">
        <v>142</v>
      </c>
      <c r="E207" s="41"/>
      <c r="F207" s="233" t="s">
        <v>1528</v>
      </c>
      <c r="G207" s="41"/>
      <c r="H207" s="41"/>
      <c r="I207" s="234"/>
      <c r="J207" s="41"/>
      <c r="K207" s="41"/>
      <c r="L207" s="45"/>
      <c r="M207" s="235"/>
      <c r="N207" s="236"/>
      <c r="O207" s="92"/>
      <c r="P207" s="92"/>
      <c r="Q207" s="92"/>
      <c r="R207" s="92"/>
      <c r="S207" s="92"/>
      <c r="T207" s="93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142</v>
      </c>
      <c r="AU207" s="18" t="s">
        <v>84</v>
      </c>
    </row>
    <row r="208" s="2" customFormat="1">
      <c r="A208" s="39"/>
      <c r="B208" s="40"/>
      <c r="C208" s="41"/>
      <c r="D208" s="232" t="s">
        <v>884</v>
      </c>
      <c r="E208" s="41"/>
      <c r="F208" s="297" t="s">
        <v>1530</v>
      </c>
      <c r="G208" s="41"/>
      <c r="H208" s="41"/>
      <c r="I208" s="234"/>
      <c r="J208" s="41"/>
      <c r="K208" s="41"/>
      <c r="L208" s="45"/>
      <c r="M208" s="235"/>
      <c r="N208" s="236"/>
      <c r="O208" s="92"/>
      <c r="P208" s="92"/>
      <c r="Q208" s="92"/>
      <c r="R208" s="92"/>
      <c r="S208" s="92"/>
      <c r="T208" s="93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T208" s="18" t="s">
        <v>884</v>
      </c>
      <c r="AU208" s="18" t="s">
        <v>84</v>
      </c>
    </row>
    <row r="209" s="14" customFormat="1">
      <c r="A209" s="14"/>
      <c r="B209" s="249"/>
      <c r="C209" s="250"/>
      <c r="D209" s="232" t="s">
        <v>145</v>
      </c>
      <c r="E209" s="251" t="s">
        <v>1</v>
      </c>
      <c r="F209" s="252" t="s">
        <v>1440</v>
      </c>
      <c r="G209" s="250"/>
      <c r="H209" s="253">
        <v>722.29999999999995</v>
      </c>
      <c r="I209" s="254"/>
      <c r="J209" s="250"/>
      <c r="K209" s="250"/>
      <c r="L209" s="255"/>
      <c r="M209" s="256"/>
      <c r="N209" s="257"/>
      <c r="O209" s="257"/>
      <c r="P209" s="257"/>
      <c r="Q209" s="257"/>
      <c r="R209" s="257"/>
      <c r="S209" s="257"/>
      <c r="T209" s="258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9" t="s">
        <v>145</v>
      </c>
      <c r="AU209" s="259" t="s">
        <v>84</v>
      </c>
      <c r="AV209" s="14" t="s">
        <v>84</v>
      </c>
      <c r="AW209" s="14" t="s">
        <v>31</v>
      </c>
      <c r="AX209" s="14" t="s">
        <v>82</v>
      </c>
      <c r="AY209" s="259" t="s">
        <v>132</v>
      </c>
    </row>
    <row r="210" s="13" customFormat="1">
      <c r="A210" s="13"/>
      <c r="B210" s="239"/>
      <c r="C210" s="240"/>
      <c r="D210" s="232" t="s">
        <v>145</v>
      </c>
      <c r="E210" s="241" t="s">
        <v>1</v>
      </c>
      <c r="F210" s="242" t="s">
        <v>1531</v>
      </c>
      <c r="G210" s="240"/>
      <c r="H210" s="241" t="s">
        <v>1</v>
      </c>
      <c r="I210" s="243"/>
      <c r="J210" s="240"/>
      <c r="K210" s="240"/>
      <c r="L210" s="244"/>
      <c r="M210" s="245"/>
      <c r="N210" s="246"/>
      <c r="O210" s="246"/>
      <c r="P210" s="246"/>
      <c r="Q210" s="246"/>
      <c r="R210" s="246"/>
      <c r="S210" s="246"/>
      <c r="T210" s="247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8" t="s">
        <v>145</v>
      </c>
      <c r="AU210" s="248" t="s">
        <v>84</v>
      </c>
      <c r="AV210" s="13" t="s">
        <v>82</v>
      </c>
      <c r="AW210" s="13" t="s">
        <v>31</v>
      </c>
      <c r="AX210" s="13" t="s">
        <v>74</v>
      </c>
      <c r="AY210" s="248" t="s">
        <v>132</v>
      </c>
    </row>
    <row r="211" s="2" customFormat="1" ht="33" customHeight="1">
      <c r="A211" s="39"/>
      <c r="B211" s="40"/>
      <c r="C211" s="219" t="s">
        <v>307</v>
      </c>
      <c r="D211" s="219" t="s">
        <v>135</v>
      </c>
      <c r="E211" s="220" t="s">
        <v>1532</v>
      </c>
      <c r="F211" s="221" t="s">
        <v>1533</v>
      </c>
      <c r="G211" s="222" t="s">
        <v>160</v>
      </c>
      <c r="H211" s="223">
        <v>722.29999999999995</v>
      </c>
      <c r="I211" s="224"/>
      <c r="J211" s="225">
        <f>ROUND(I211*H211,2)</f>
        <v>0</v>
      </c>
      <c r="K211" s="221" t="s">
        <v>139</v>
      </c>
      <c r="L211" s="45"/>
      <c r="M211" s="226" t="s">
        <v>1</v>
      </c>
      <c r="N211" s="227" t="s">
        <v>39</v>
      </c>
      <c r="O211" s="92"/>
      <c r="P211" s="228">
        <f>O211*H211</f>
        <v>0</v>
      </c>
      <c r="Q211" s="228">
        <v>0</v>
      </c>
      <c r="R211" s="228">
        <f>Q211*H211</f>
        <v>0</v>
      </c>
      <c r="S211" s="228">
        <v>0</v>
      </c>
      <c r="T211" s="229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30" t="s">
        <v>227</v>
      </c>
      <c r="AT211" s="230" t="s">
        <v>135</v>
      </c>
      <c r="AU211" s="230" t="s">
        <v>84</v>
      </c>
      <c r="AY211" s="18" t="s">
        <v>132</v>
      </c>
      <c r="BE211" s="231">
        <f>IF(N211="základní",J211,0)</f>
        <v>0</v>
      </c>
      <c r="BF211" s="231">
        <f>IF(N211="snížená",J211,0)</f>
        <v>0</v>
      </c>
      <c r="BG211" s="231">
        <f>IF(N211="zákl. přenesená",J211,0)</f>
        <v>0</v>
      </c>
      <c r="BH211" s="231">
        <f>IF(N211="sníž. přenesená",J211,0)</f>
        <v>0</v>
      </c>
      <c r="BI211" s="231">
        <f>IF(N211="nulová",J211,0)</f>
        <v>0</v>
      </c>
      <c r="BJ211" s="18" t="s">
        <v>82</v>
      </c>
      <c r="BK211" s="231">
        <f>ROUND(I211*H211,2)</f>
        <v>0</v>
      </c>
      <c r="BL211" s="18" t="s">
        <v>227</v>
      </c>
      <c r="BM211" s="230" t="s">
        <v>1534</v>
      </c>
    </row>
    <row r="212" s="2" customFormat="1">
      <c r="A212" s="39"/>
      <c r="B212" s="40"/>
      <c r="C212" s="41"/>
      <c r="D212" s="232" t="s">
        <v>142</v>
      </c>
      <c r="E212" s="41"/>
      <c r="F212" s="233" t="s">
        <v>1535</v>
      </c>
      <c r="G212" s="41"/>
      <c r="H212" s="41"/>
      <c r="I212" s="234"/>
      <c r="J212" s="41"/>
      <c r="K212" s="41"/>
      <c r="L212" s="45"/>
      <c r="M212" s="235"/>
      <c r="N212" s="236"/>
      <c r="O212" s="92"/>
      <c r="P212" s="92"/>
      <c r="Q212" s="92"/>
      <c r="R212" s="92"/>
      <c r="S212" s="92"/>
      <c r="T212" s="93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T212" s="18" t="s">
        <v>142</v>
      </c>
      <c r="AU212" s="18" t="s">
        <v>84</v>
      </c>
    </row>
    <row r="213" s="2" customFormat="1">
      <c r="A213" s="39"/>
      <c r="B213" s="40"/>
      <c r="C213" s="41"/>
      <c r="D213" s="237" t="s">
        <v>143</v>
      </c>
      <c r="E213" s="41"/>
      <c r="F213" s="238" t="s">
        <v>1536</v>
      </c>
      <c r="G213" s="41"/>
      <c r="H213" s="41"/>
      <c r="I213" s="234"/>
      <c r="J213" s="41"/>
      <c r="K213" s="41"/>
      <c r="L213" s="45"/>
      <c r="M213" s="235"/>
      <c r="N213" s="236"/>
      <c r="O213" s="92"/>
      <c r="P213" s="92"/>
      <c r="Q213" s="92"/>
      <c r="R213" s="92"/>
      <c r="S213" s="92"/>
      <c r="T213" s="93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143</v>
      </c>
      <c r="AU213" s="18" t="s">
        <v>84</v>
      </c>
    </row>
    <row r="214" s="14" customFormat="1">
      <c r="A214" s="14"/>
      <c r="B214" s="249"/>
      <c r="C214" s="250"/>
      <c r="D214" s="232" t="s">
        <v>145</v>
      </c>
      <c r="E214" s="251" t="s">
        <v>1</v>
      </c>
      <c r="F214" s="252" t="s">
        <v>1440</v>
      </c>
      <c r="G214" s="250"/>
      <c r="H214" s="253">
        <v>722.29999999999995</v>
      </c>
      <c r="I214" s="254"/>
      <c r="J214" s="250"/>
      <c r="K214" s="250"/>
      <c r="L214" s="255"/>
      <c r="M214" s="256"/>
      <c r="N214" s="257"/>
      <c r="O214" s="257"/>
      <c r="P214" s="257"/>
      <c r="Q214" s="257"/>
      <c r="R214" s="257"/>
      <c r="S214" s="257"/>
      <c r="T214" s="258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9" t="s">
        <v>145</v>
      </c>
      <c r="AU214" s="259" t="s">
        <v>84</v>
      </c>
      <c r="AV214" s="14" t="s">
        <v>84</v>
      </c>
      <c r="AW214" s="14" t="s">
        <v>31</v>
      </c>
      <c r="AX214" s="14" t="s">
        <v>82</v>
      </c>
      <c r="AY214" s="259" t="s">
        <v>132</v>
      </c>
    </row>
    <row r="215" s="2" customFormat="1" ht="24.15" customHeight="1">
      <c r="A215" s="39"/>
      <c r="B215" s="40"/>
      <c r="C215" s="219" t="s">
        <v>315</v>
      </c>
      <c r="D215" s="219" t="s">
        <v>135</v>
      </c>
      <c r="E215" s="220" t="s">
        <v>1537</v>
      </c>
      <c r="F215" s="221" t="s">
        <v>1538</v>
      </c>
      <c r="G215" s="222" t="s">
        <v>171</v>
      </c>
      <c r="H215" s="223">
        <v>420</v>
      </c>
      <c r="I215" s="224"/>
      <c r="J215" s="225">
        <f>ROUND(I215*H215,2)</f>
        <v>0</v>
      </c>
      <c r="K215" s="221" t="s">
        <v>139</v>
      </c>
      <c r="L215" s="45"/>
      <c r="M215" s="226" t="s">
        <v>1</v>
      </c>
      <c r="N215" s="227" t="s">
        <v>39</v>
      </c>
      <c r="O215" s="92"/>
      <c r="P215" s="228">
        <f>O215*H215</f>
        <v>0</v>
      </c>
      <c r="Q215" s="228">
        <v>0.0016800000000000001</v>
      </c>
      <c r="R215" s="228">
        <f>Q215*H215</f>
        <v>0.7056</v>
      </c>
      <c r="S215" s="228">
        <v>0</v>
      </c>
      <c r="T215" s="229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30" t="s">
        <v>227</v>
      </c>
      <c r="AT215" s="230" t="s">
        <v>135</v>
      </c>
      <c r="AU215" s="230" t="s">
        <v>84</v>
      </c>
      <c r="AY215" s="18" t="s">
        <v>132</v>
      </c>
      <c r="BE215" s="231">
        <f>IF(N215="základní",J215,0)</f>
        <v>0</v>
      </c>
      <c r="BF215" s="231">
        <f>IF(N215="snížená",J215,0)</f>
        <v>0</v>
      </c>
      <c r="BG215" s="231">
        <f>IF(N215="zákl. přenesená",J215,0)</f>
        <v>0</v>
      </c>
      <c r="BH215" s="231">
        <f>IF(N215="sníž. přenesená",J215,0)</f>
        <v>0</v>
      </c>
      <c r="BI215" s="231">
        <f>IF(N215="nulová",J215,0)</f>
        <v>0</v>
      </c>
      <c r="BJ215" s="18" t="s">
        <v>82</v>
      </c>
      <c r="BK215" s="231">
        <f>ROUND(I215*H215,2)</f>
        <v>0</v>
      </c>
      <c r="BL215" s="18" t="s">
        <v>227</v>
      </c>
      <c r="BM215" s="230" t="s">
        <v>1539</v>
      </c>
    </row>
    <row r="216" s="2" customFormat="1">
      <c r="A216" s="39"/>
      <c r="B216" s="40"/>
      <c r="C216" s="41"/>
      <c r="D216" s="232" t="s">
        <v>142</v>
      </c>
      <c r="E216" s="41"/>
      <c r="F216" s="233" t="s">
        <v>1540</v>
      </c>
      <c r="G216" s="41"/>
      <c r="H216" s="41"/>
      <c r="I216" s="234"/>
      <c r="J216" s="41"/>
      <c r="K216" s="41"/>
      <c r="L216" s="45"/>
      <c r="M216" s="235"/>
      <c r="N216" s="236"/>
      <c r="O216" s="92"/>
      <c r="P216" s="92"/>
      <c r="Q216" s="92"/>
      <c r="R216" s="92"/>
      <c r="S216" s="92"/>
      <c r="T216" s="93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T216" s="18" t="s">
        <v>142</v>
      </c>
      <c r="AU216" s="18" t="s">
        <v>84</v>
      </c>
    </row>
    <row r="217" s="2" customFormat="1">
      <c r="A217" s="39"/>
      <c r="B217" s="40"/>
      <c r="C217" s="41"/>
      <c r="D217" s="237" t="s">
        <v>143</v>
      </c>
      <c r="E217" s="41"/>
      <c r="F217" s="238" t="s">
        <v>1541</v>
      </c>
      <c r="G217" s="41"/>
      <c r="H217" s="41"/>
      <c r="I217" s="234"/>
      <c r="J217" s="41"/>
      <c r="K217" s="41"/>
      <c r="L217" s="45"/>
      <c r="M217" s="235"/>
      <c r="N217" s="236"/>
      <c r="O217" s="92"/>
      <c r="P217" s="92"/>
      <c r="Q217" s="92"/>
      <c r="R217" s="92"/>
      <c r="S217" s="92"/>
      <c r="T217" s="93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T217" s="18" t="s">
        <v>143</v>
      </c>
      <c r="AU217" s="18" t="s">
        <v>84</v>
      </c>
    </row>
    <row r="218" s="14" customFormat="1">
      <c r="A218" s="14"/>
      <c r="B218" s="249"/>
      <c r="C218" s="250"/>
      <c r="D218" s="232" t="s">
        <v>145</v>
      </c>
      <c r="E218" s="251" t="s">
        <v>1</v>
      </c>
      <c r="F218" s="252" t="s">
        <v>1542</v>
      </c>
      <c r="G218" s="250"/>
      <c r="H218" s="253">
        <v>28</v>
      </c>
      <c r="I218" s="254"/>
      <c r="J218" s="250"/>
      <c r="K218" s="250"/>
      <c r="L218" s="255"/>
      <c r="M218" s="256"/>
      <c r="N218" s="257"/>
      <c r="O218" s="257"/>
      <c r="P218" s="257"/>
      <c r="Q218" s="257"/>
      <c r="R218" s="257"/>
      <c r="S218" s="257"/>
      <c r="T218" s="258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9" t="s">
        <v>145</v>
      </c>
      <c r="AU218" s="259" t="s">
        <v>84</v>
      </c>
      <c r="AV218" s="14" t="s">
        <v>84</v>
      </c>
      <c r="AW218" s="14" t="s">
        <v>31</v>
      </c>
      <c r="AX218" s="14" t="s">
        <v>74</v>
      </c>
      <c r="AY218" s="259" t="s">
        <v>132</v>
      </c>
    </row>
    <row r="219" s="16" customFormat="1">
      <c r="A219" s="16"/>
      <c r="B219" s="286"/>
      <c r="C219" s="287"/>
      <c r="D219" s="232" t="s">
        <v>145</v>
      </c>
      <c r="E219" s="288" t="s">
        <v>1442</v>
      </c>
      <c r="F219" s="289" t="s">
        <v>786</v>
      </c>
      <c r="G219" s="287"/>
      <c r="H219" s="290">
        <v>28</v>
      </c>
      <c r="I219" s="291"/>
      <c r="J219" s="287"/>
      <c r="K219" s="287"/>
      <c r="L219" s="292"/>
      <c r="M219" s="293"/>
      <c r="N219" s="294"/>
      <c r="O219" s="294"/>
      <c r="P219" s="294"/>
      <c r="Q219" s="294"/>
      <c r="R219" s="294"/>
      <c r="S219" s="294"/>
      <c r="T219" s="295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T219" s="296" t="s">
        <v>145</v>
      </c>
      <c r="AU219" s="296" t="s">
        <v>84</v>
      </c>
      <c r="AV219" s="16" t="s">
        <v>153</v>
      </c>
      <c r="AW219" s="16" t="s">
        <v>31</v>
      </c>
      <c r="AX219" s="16" t="s">
        <v>74</v>
      </c>
      <c r="AY219" s="296" t="s">
        <v>132</v>
      </c>
    </row>
    <row r="220" s="14" customFormat="1">
      <c r="A220" s="14"/>
      <c r="B220" s="249"/>
      <c r="C220" s="250"/>
      <c r="D220" s="232" t="s">
        <v>145</v>
      </c>
      <c r="E220" s="251" t="s">
        <v>1</v>
      </c>
      <c r="F220" s="252" t="s">
        <v>1543</v>
      </c>
      <c r="G220" s="250"/>
      <c r="H220" s="253">
        <v>420</v>
      </c>
      <c r="I220" s="254"/>
      <c r="J220" s="250"/>
      <c r="K220" s="250"/>
      <c r="L220" s="255"/>
      <c r="M220" s="256"/>
      <c r="N220" s="257"/>
      <c r="O220" s="257"/>
      <c r="P220" s="257"/>
      <c r="Q220" s="257"/>
      <c r="R220" s="257"/>
      <c r="S220" s="257"/>
      <c r="T220" s="258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9" t="s">
        <v>145</v>
      </c>
      <c r="AU220" s="259" t="s">
        <v>84</v>
      </c>
      <c r="AV220" s="14" t="s">
        <v>84</v>
      </c>
      <c r="AW220" s="14" t="s">
        <v>31</v>
      </c>
      <c r="AX220" s="14" t="s">
        <v>74</v>
      </c>
      <c r="AY220" s="259" t="s">
        <v>132</v>
      </c>
    </row>
    <row r="221" s="16" customFormat="1">
      <c r="A221" s="16"/>
      <c r="B221" s="286"/>
      <c r="C221" s="287"/>
      <c r="D221" s="232" t="s">
        <v>145</v>
      </c>
      <c r="E221" s="288" t="s">
        <v>1444</v>
      </c>
      <c r="F221" s="289" t="s">
        <v>786</v>
      </c>
      <c r="G221" s="287"/>
      <c r="H221" s="290">
        <v>420</v>
      </c>
      <c r="I221" s="291"/>
      <c r="J221" s="287"/>
      <c r="K221" s="287"/>
      <c r="L221" s="292"/>
      <c r="M221" s="293"/>
      <c r="N221" s="294"/>
      <c r="O221" s="294"/>
      <c r="P221" s="294"/>
      <c r="Q221" s="294"/>
      <c r="R221" s="294"/>
      <c r="S221" s="294"/>
      <c r="T221" s="295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T221" s="296" t="s">
        <v>145</v>
      </c>
      <c r="AU221" s="296" t="s">
        <v>84</v>
      </c>
      <c r="AV221" s="16" t="s">
        <v>153</v>
      </c>
      <c r="AW221" s="16" t="s">
        <v>31</v>
      </c>
      <c r="AX221" s="16" t="s">
        <v>82</v>
      </c>
      <c r="AY221" s="296" t="s">
        <v>132</v>
      </c>
    </row>
    <row r="222" s="2" customFormat="1" ht="21.75" customHeight="1">
      <c r="A222" s="39"/>
      <c r="B222" s="40"/>
      <c r="C222" s="275" t="s">
        <v>323</v>
      </c>
      <c r="D222" s="275" t="s">
        <v>374</v>
      </c>
      <c r="E222" s="276" t="s">
        <v>1544</v>
      </c>
      <c r="F222" s="277" t="s">
        <v>1545</v>
      </c>
      <c r="G222" s="278" t="s">
        <v>171</v>
      </c>
      <c r="H222" s="279">
        <v>1310.4000000000001</v>
      </c>
      <c r="I222" s="280"/>
      <c r="J222" s="281">
        <f>ROUND(I222*H222,2)</f>
        <v>0</v>
      </c>
      <c r="K222" s="277" t="s">
        <v>139</v>
      </c>
      <c r="L222" s="282"/>
      <c r="M222" s="283" t="s">
        <v>1</v>
      </c>
      <c r="N222" s="284" t="s">
        <v>39</v>
      </c>
      <c r="O222" s="92"/>
      <c r="P222" s="228">
        <f>O222*H222</f>
        <v>0</v>
      </c>
      <c r="Q222" s="228">
        <v>0.0013400000000000001</v>
      </c>
      <c r="R222" s="228">
        <f>Q222*H222</f>
        <v>1.7559360000000002</v>
      </c>
      <c r="S222" s="228">
        <v>0</v>
      </c>
      <c r="T222" s="229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30" t="s">
        <v>270</v>
      </c>
      <c r="AT222" s="230" t="s">
        <v>374</v>
      </c>
      <c r="AU222" s="230" t="s">
        <v>84</v>
      </c>
      <c r="AY222" s="18" t="s">
        <v>132</v>
      </c>
      <c r="BE222" s="231">
        <f>IF(N222="základní",J222,0)</f>
        <v>0</v>
      </c>
      <c r="BF222" s="231">
        <f>IF(N222="snížená",J222,0)</f>
        <v>0</v>
      </c>
      <c r="BG222" s="231">
        <f>IF(N222="zákl. přenesená",J222,0)</f>
        <v>0</v>
      </c>
      <c r="BH222" s="231">
        <f>IF(N222="sníž. přenesená",J222,0)</f>
        <v>0</v>
      </c>
      <c r="BI222" s="231">
        <f>IF(N222="nulová",J222,0)</f>
        <v>0</v>
      </c>
      <c r="BJ222" s="18" t="s">
        <v>82</v>
      </c>
      <c r="BK222" s="231">
        <f>ROUND(I222*H222,2)</f>
        <v>0</v>
      </c>
      <c r="BL222" s="18" t="s">
        <v>227</v>
      </c>
      <c r="BM222" s="230" t="s">
        <v>1546</v>
      </c>
    </row>
    <row r="223" s="2" customFormat="1">
      <c r="A223" s="39"/>
      <c r="B223" s="40"/>
      <c r="C223" s="41"/>
      <c r="D223" s="232" t="s">
        <v>142</v>
      </c>
      <c r="E223" s="41"/>
      <c r="F223" s="233" t="s">
        <v>1545</v>
      </c>
      <c r="G223" s="41"/>
      <c r="H223" s="41"/>
      <c r="I223" s="234"/>
      <c r="J223" s="41"/>
      <c r="K223" s="41"/>
      <c r="L223" s="45"/>
      <c r="M223" s="235"/>
      <c r="N223" s="236"/>
      <c r="O223" s="92"/>
      <c r="P223" s="92"/>
      <c r="Q223" s="92"/>
      <c r="R223" s="92"/>
      <c r="S223" s="92"/>
      <c r="T223" s="93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T223" s="18" t="s">
        <v>142</v>
      </c>
      <c r="AU223" s="18" t="s">
        <v>84</v>
      </c>
    </row>
    <row r="224" s="14" customFormat="1">
      <c r="A224" s="14"/>
      <c r="B224" s="249"/>
      <c r="C224" s="250"/>
      <c r="D224" s="232" t="s">
        <v>145</v>
      </c>
      <c r="E224" s="251" t="s">
        <v>1</v>
      </c>
      <c r="F224" s="252" t="s">
        <v>1547</v>
      </c>
      <c r="G224" s="250"/>
      <c r="H224" s="253">
        <v>1310.4000000000001</v>
      </c>
      <c r="I224" s="254"/>
      <c r="J224" s="250"/>
      <c r="K224" s="250"/>
      <c r="L224" s="255"/>
      <c r="M224" s="256"/>
      <c r="N224" s="257"/>
      <c r="O224" s="257"/>
      <c r="P224" s="257"/>
      <c r="Q224" s="257"/>
      <c r="R224" s="257"/>
      <c r="S224" s="257"/>
      <c r="T224" s="258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9" t="s">
        <v>145</v>
      </c>
      <c r="AU224" s="259" t="s">
        <v>84</v>
      </c>
      <c r="AV224" s="14" t="s">
        <v>84</v>
      </c>
      <c r="AW224" s="14" t="s">
        <v>31</v>
      </c>
      <c r="AX224" s="14" t="s">
        <v>82</v>
      </c>
      <c r="AY224" s="259" t="s">
        <v>132</v>
      </c>
    </row>
    <row r="225" s="2" customFormat="1" ht="16.5" customHeight="1">
      <c r="A225" s="39"/>
      <c r="B225" s="40"/>
      <c r="C225" s="275" t="s">
        <v>330</v>
      </c>
      <c r="D225" s="275" t="s">
        <v>374</v>
      </c>
      <c r="E225" s="276" t="s">
        <v>1548</v>
      </c>
      <c r="F225" s="277" t="s">
        <v>1549</v>
      </c>
      <c r="G225" s="278" t="s">
        <v>874</v>
      </c>
      <c r="H225" s="279">
        <v>28</v>
      </c>
      <c r="I225" s="280"/>
      <c r="J225" s="281">
        <f>ROUND(I225*H225,2)</f>
        <v>0</v>
      </c>
      <c r="K225" s="277" t="s">
        <v>139</v>
      </c>
      <c r="L225" s="282"/>
      <c r="M225" s="283" t="s">
        <v>1</v>
      </c>
      <c r="N225" s="284" t="s">
        <v>39</v>
      </c>
      <c r="O225" s="92"/>
      <c r="P225" s="228">
        <f>O225*H225</f>
        <v>0</v>
      </c>
      <c r="Q225" s="228">
        <v>0.00010000000000000001</v>
      </c>
      <c r="R225" s="228">
        <f>Q225*H225</f>
        <v>0.0028</v>
      </c>
      <c r="S225" s="228">
        <v>0</v>
      </c>
      <c r="T225" s="229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30" t="s">
        <v>270</v>
      </c>
      <c r="AT225" s="230" t="s">
        <v>374</v>
      </c>
      <c r="AU225" s="230" t="s">
        <v>84</v>
      </c>
      <c r="AY225" s="18" t="s">
        <v>132</v>
      </c>
      <c r="BE225" s="231">
        <f>IF(N225="základní",J225,0)</f>
        <v>0</v>
      </c>
      <c r="BF225" s="231">
        <f>IF(N225="snížená",J225,0)</f>
        <v>0</v>
      </c>
      <c r="BG225" s="231">
        <f>IF(N225="zákl. přenesená",J225,0)</f>
        <v>0</v>
      </c>
      <c r="BH225" s="231">
        <f>IF(N225="sníž. přenesená",J225,0)</f>
        <v>0</v>
      </c>
      <c r="BI225" s="231">
        <f>IF(N225="nulová",J225,0)</f>
        <v>0</v>
      </c>
      <c r="BJ225" s="18" t="s">
        <v>82</v>
      </c>
      <c r="BK225" s="231">
        <f>ROUND(I225*H225,2)</f>
        <v>0</v>
      </c>
      <c r="BL225" s="18" t="s">
        <v>227</v>
      </c>
      <c r="BM225" s="230" t="s">
        <v>1550</v>
      </c>
    </row>
    <row r="226" s="2" customFormat="1">
      <c r="A226" s="39"/>
      <c r="B226" s="40"/>
      <c r="C226" s="41"/>
      <c r="D226" s="232" t="s">
        <v>142</v>
      </c>
      <c r="E226" s="41"/>
      <c r="F226" s="233" t="s">
        <v>1549</v>
      </c>
      <c r="G226" s="41"/>
      <c r="H226" s="41"/>
      <c r="I226" s="234"/>
      <c r="J226" s="41"/>
      <c r="K226" s="41"/>
      <c r="L226" s="45"/>
      <c r="M226" s="235"/>
      <c r="N226" s="236"/>
      <c r="O226" s="92"/>
      <c r="P226" s="92"/>
      <c r="Q226" s="92"/>
      <c r="R226" s="92"/>
      <c r="S226" s="92"/>
      <c r="T226" s="93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142</v>
      </c>
      <c r="AU226" s="18" t="s">
        <v>84</v>
      </c>
    </row>
    <row r="227" s="14" customFormat="1">
      <c r="A227" s="14"/>
      <c r="B227" s="249"/>
      <c r="C227" s="250"/>
      <c r="D227" s="232" t="s">
        <v>145</v>
      </c>
      <c r="E227" s="251" t="s">
        <v>1</v>
      </c>
      <c r="F227" s="252" t="s">
        <v>1442</v>
      </c>
      <c r="G227" s="250"/>
      <c r="H227" s="253">
        <v>28</v>
      </c>
      <c r="I227" s="254"/>
      <c r="J227" s="250"/>
      <c r="K227" s="250"/>
      <c r="L227" s="255"/>
      <c r="M227" s="256"/>
      <c r="N227" s="257"/>
      <c r="O227" s="257"/>
      <c r="P227" s="257"/>
      <c r="Q227" s="257"/>
      <c r="R227" s="257"/>
      <c r="S227" s="257"/>
      <c r="T227" s="258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9" t="s">
        <v>145</v>
      </c>
      <c r="AU227" s="259" t="s">
        <v>84</v>
      </c>
      <c r="AV227" s="14" t="s">
        <v>84</v>
      </c>
      <c r="AW227" s="14" t="s">
        <v>31</v>
      </c>
      <c r="AX227" s="14" t="s">
        <v>82</v>
      </c>
      <c r="AY227" s="259" t="s">
        <v>132</v>
      </c>
    </row>
    <row r="228" s="2" customFormat="1" ht="16.5" customHeight="1">
      <c r="A228" s="39"/>
      <c r="B228" s="40"/>
      <c r="C228" s="275" t="s">
        <v>338</v>
      </c>
      <c r="D228" s="275" t="s">
        <v>374</v>
      </c>
      <c r="E228" s="276" t="s">
        <v>1551</v>
      </c>
      <c r="F228" s="277" t="s">
        <v>1552</v>
      </c>
      <c r="G228" s="278" t="s">
        <v>874</v>
      </c>
      <c r="H228" s="279">
        <v>28</v>
      </c>
      <c r="I228" s="280"/>
      <c r="J228" s="281">
        <f>ROUND(I228*H228,2)</f>
        <v>0</v>
      </c>
      <c r="K228" s="277" t="s">
        <v>139</v>
      </c>
      <c r="L228" s="282"/>
      <c r="M228" s="283" t="s">
        <v>1</v>
      </c>
      <c r="N228" s="284" t="s">
        <v>39</v>
      </c>
      <c r="O228" s="92"/>
      <c r="P228" s="228">
        <f>O228*H228</f>
        <v>0</v>
      </c>
      <c r="Q228" s="228">
        <v>0.00010000000000000001</v>
      </c>
      <c r="R228" s="228">
        <f>Q228*H228</f>
        <v>0.0028</v>
      </c>
      <c r="S228" s="228">
        <v>0</v>
      </c>
      <c r="T228" s="229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30" t="s">
        <v>270</v>
      </c>
      <c r="AT228" s="230" t="s">
        <v>374</v>
      </c>
      <c r="AU228" s="230" t="s">
        <v>84</v>
      </c>
      <c r="AY228" s="18" t="s">
        <v>132</v>
      </c>
      <c r="BE228" s="231">
        <f>IF(N228="základní",J228,0)</f>
        <v>0</v>
      </c>
      <c r="BF228" s="231">
        <f>IF(N228="snížená",J228,0)</f>
        <v>0</v>
      </c>
      <c r="BG228" s="231">
        <f>IF(N228="zákl. přenesená",J228,0)</f>
        <v>0</v>
      </c>
      <c r="BH228" s="231">
        <f>IF(N228="sníž. přenesená",J228,0)</f>
        <v>0</v>
      </c>
      <c r="BI228" s="231">
        <f>IF(N228="nulová",J228,0)</f>
        <v>0</v>
      </c>
      <c r="BJ228" s="18" t="s">
        <v>82</v>
      </c>
      <c r="BK228" s="231">
        <f>ROUND(I228*H228,2)</f>
        <v>0</v>
      </c>
      <c r="BL228" s="18" t="s">
        <v>227</v>
      </c>
      <c r="BM228" s="230" t="s">
        <v>1553</v>
      </c>
    </row>
    <row r="229" s="2" customFormat="1">
      <c r="A229" s="39"/>
      <c r="B229" s="40"/>
      <c r="C229" s="41"/>
      <c r="D229" s="232" t="s">
        <v>142</v>
      </c>
      <c r="E229" s="41"/>
      <c r="F229" s="233" t="s">
        <v>1552</v>
      </c>
      <c r="G229" s="41"/>
      <c r="H229" s="41"/>
      <c r="I229" s="234"/>
      <c r="J229" s="41"/>
      <c r="K229" s="41"/>
      <c r="L229" s="45"/>
      <c r="M229" s="235"/>
      <c r="N229" s="236"/>
      <c r="O229" s="92"/>
      <c r="P229" s="92"/>
      <c r="Q229" s="92"/>
      <c r="R229" s="92"/>
      <c r="S229" s="92"/>
      <c r="T229" s="93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T229" s="18" t="s">
        <v>142</v>
      </c>
      <c r="AU229" s="18" t="s">
        <v>84</v>
      </c>
    </row>
    <row r="230" s="14" customFormat="1">
      <c r="A230" s="14"/>
      <c r="B230" s="249"/>
      <c r="C230" s="250"/>
      <c r="D230" s="232" t="s">
        <v>145</v>
      </c>
      <c r="E230" s="251" t="s">
        <v>1</v>
      </c>
      <c r="F230" s="252" t="s">
        <v>1442</v>
      </c>
      <c r="G230" s="250"/>
      <c r="H230" s="253">
        <v>28</v>
      </c>
      <c r="I230" s="254"/>
      <c r="J230" s="250"/>
      <c r="K230" s="250"/>
      <c r="L230" s="255"/>
      <c r="M230" s="256"/>
      <c r="N230" s="257"/>
      <c r="O230" s="257"/>
      <c r="P230" s="257"/>
      <c r="Q230" s="257"/>
      <c r="R230" s="257"/>
      <c r="S230" s="257"/>
      <c r="T230" s="258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9" t="s">
        <v>145</v>
      </c>
      <c r="AU230" s="259" t="s">
        <v>84</v>
      </c>
      <c r="AV230" s="14" t="s">
        <v>84</v>
      </c>
      <c r="AW230" s="14" t="s">
        <v>31</v>
      </c>
      <c r="AX230" s="14" t="s">
        <v>82</v>
      </c>
      <c r="AY230" s="259" t="s">
        <v>132</v>
      </c>
    </row>
    <row r="231" s="2" customFormat="1" ht="24.15" customHeight="1">
      <c r="A231" s="39"/>
      <c r="B231" s="40"/>
      <c r="C231" s="219" t="s">
        <v>346</v>
      </c>
      <c r="D231" s="219" t="s">
        <v>135</v>
      </c>
      <c r="E231" s="220" t="s">
        <v>1554</v>
      </c>
      <c r="F231" s="221" t="s">
        <v>1555</v>
      </c>
      <c r="G231" s="222" t="s">
        <v>874</v>
      </c>
      <c r="H231" s="223">
        <v>28</v>
      </c>
      <c r="I231" s="224"/>
      <c r="J231" s="225">
        <f>ROUND(I231*H231,2)</f>
        <v>0</v>
      </c>
      <c r="K231" s="221" t="s">
        <v>139</v>
      </c>
      <c r="L231" s="45"/>
      <c r="M231" s="226" t="s">
        <v>1</v>
      </c>
      <c r="N231" s="227" t="s">
        <v>39</v>
      </c>
      <c r="O231" s="92"/>
      <c r="P231" s="228">
        <f>O231*H231</f>
        <v>0</v>
      </c>
      <c r="Q231" s="228">
        <v>0.0019200000000000001</v>
      </c>
      <c r="R231" s="228">
        <f>Q231*H231</f>
        <v>0.053760000000000002</v>
      </c>
      <c r="S231" s="228">
        <v>0</v>
      </c>
      <c r="T231" s="229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30" t="s">
        <v>227</v>
      </c>
      <c r="AT231" s="230" t="s">
        <v>135</v>
      </c>
      <c r="AU231" s="230" t="s">
        <v>84</v>
      </c>
      <c r="AY231" s="18" t="s">
        <v>132</v>
      </c>
      <c r="BE231" s="231">
        <f>IF(N231="základní",J231,0)</f>
        <v>0</v>
      </c>
      <c r="BF231" s="231">
        <f>IF(N231="snížená",J231,0)</f>
        <v>0</v>
      </c>
      <c r="BG231" s="231">
        <f>IF(N231="zákl. přenesená",J231,0)</f>
        <v>0</v>
      </c>
      <c r="BH231" s="231">
        <f>IF(N231="sníž. přenesená",J231,0)</f>
        <v>0</v>
      </c>
      <c r="BI231" s="231">
        <f>IF(N231="nulová",J231,0)</f>
        <v>0</v>
      </c>
      <c r="BJ231" s="18" t="s">
        <v>82</v>
      </c>
      <c r="BK231" s="231">
        <f>ROUND(I231*H231,2)</f>
        <v>0</v>
      </c>
      <c r="BL231" s="18" t="s">
        <v>227</v>
      </c>
      <c r="BM231" s="230" t="s">
        <v>1556</v>
      </c>
    </row>
    <row r="232" s="2" customFormat="1">
      <c r="A232" s="39"/>
      <c r="B232" s="40"/>
      <c r="C232" s="41"/>
      <c r="D232" s="232" t="s">
        <v>142</v>
      </c>
      <c r="E232" s="41"/>
      <c r="F232" s="233" t="s">
        <v>1555</v>
      </c>
      <c r="G232" s="41"/>
      <c r="H232" s="41"/>
      <c r="I232" s="234"/>
      <c r="J232" s="41"/>
      <c r="K232" s="41"/>
      <c r="L232" s="45"/>
      <c r="M232" s="235"/>
      <c r="N232" s="236"/>
      <c r="O232" s="92"/>
      <c r="P232" s="92"/>
      <c r="Q232" s="92"/>
      <c r="R232" s="92"/>
      <c r="S232" s="92"/>
      <c r="T232" s="93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T232" s="18" t="s">
        <v>142</v>
      </c>
      <c r="AU232" s="18" t="s">
        <v>84</v>
      </c>
    </row>
    <row r="233" s="2" customFormat="1">
      <c r="A233" s="39"/>
      <c r="B233" s="40"/>
      <c r="C233" s="41"/>
      <c r="D233" s="237" t="s">
        <v>143</v>
      </c>
      <c r="E233" s="41"/>
      <c r="F233" s="238" t="s">
        <v>1557</v>
      </c>
      <c r="G233" s="41"/>
      <c r="H233" s="41"/>
      <c r="I233" s="234"/>
      <c r="J233" s="41"/>
      <c r="K233" s="41"/>
      <c r="L233" s="45"/>
      <c r="M233" s="235"/>
      <c r="N233" s="236"/>
      <c r="O233" s="92"/>
      <c r="P233" s="92"/>
      <c r="Q233" s="92"/>
      <c r="R233" s="92"/>
      <c r="S233" s="92"/>
      <c r="T233" s="93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T233" s="18" t="s">
        <v>143</v>
      </c>
      <c r="AU233" s="18" t="s">
        <v>84</v>
      </c>
    </row>
    <row r="234" s="14" customFormat="1">
      <c r="A234" s="14"/>
      <c r="B234" s="249"/>
      <c r="C234" s="250"/>
      <c r="D234" s="232" t="s">
        <v>145</v>
      </c>
      <c r="E234" s="251" t="s">
        <v>1</v>
      </c>
      <c r="F234" s="252" t="s">
        <v>1442</v>
      </c>
      <c r="G234" s="250"/>
      <c r="H234" s="253">
        <v>28</v>
      </c>
      <c r="I234" s="254"/>
      <c r="J234" s="250"/>
      <c r="K234" s="250"/>
      <c r="L234" s="255"/>
      <c r="M234" s="256"/>
      <c r="N234" s="257"/>
      <c r="O234" s="257"/>
      <c r="P234" s="257"/>
      <c r="Q234" s="257"/>
      <c r="R234" s="257"/>
      <c r="S234" s="257"/>
      <c r="T234" s="258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9" t="s">
        <v>145</v>
      </c>
      <c r="AU234" s="259" t="s">
        <v>84</v>
      </c>
      <c r="AV234" s="14" t="s">
        <v>84</v>
      </c>
      <c r="AW234" s="14" t="s">
        <v>31</v>
      </c>
      <c r="AX234" s="14" t="s">
        <v>82</v>
      </c>
      <c r="AY234" s="259" t="s">
        <v>132</v>
      </c>
    </row>
    <row r="235" s="2" customFormat="1" ht="24.15" customHeight="1">
      <c r="A235" s="39"/>
      <c r="B235" s="40"/>
      <c r="C235" s="219" t="s">
        <v>354</v>
      </c>
      <c r="D235" s="219" t="s">
        <v>135</v>
      </c>
      <c r="E235" s="220" t="s">
        <v>1558</v>
      </c>
      <c r="F235" s="221" t="s">
        <v>1559</v>
      </c>
      <c r="G235" s="222" t="s">
        <v>377</v>
      </c>
      <c r="H235" s="223">
        <v>1966.566</v>
      </c>
      <c r="I235" s="224"/>
      <c r="J235" s="225">
        <f>ROUND(I235*H235,2)</f>
        <v>0</v>
      </c>
      <c r="K235" s="221" t="s">
        <v>139</v>
      </c>
      <c r="L235" s="45"/>
      <c r="M235" s="226" t="s">
        <v>1</v>
      </c>
      <c r="N235" s="227" t="s">
        <v>39</v>
      </c>
      <c r="O235" s="92"/>
      <c r="P235" s="228">
        <f>O235*H235</f>
        <v>0</v>
      </c>
      <c r="Q235" s="228">
        <v>9.0000000000000006E-05</v>
      </c>
      <c r="R235" s="228">
        <f>Q235*H235</f>
        <v>0.17699094000000001</v>
      </c>
      <c r="S235" s="228">
        <v>0</v>
      </c>
      <c r="T235" s="229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30" t="s">
        <v>227</v>
      </c>
      <c r="AT235" s="230" t="s">
        <v>135</v>
      </c>
      <c r="AU235" s="230" t="s">
        <v>84</v>
      </c>
      <c r="AY235" s="18" t="s">
        <v>132</v>
      </c>
      <c r="BE235" s="231">
        <f>IF(N235="základní",J235,0)</f>
        <v>0</v>
      </c>
      <c r="BF235" s="231">
        <f>IF(N235="snížená",J235,0)</f>
        <v>0</v>
      </c>
      <c r="BG235" s="231">
        <f>IF(N235="zákl. přenesená",J235,0)</f>
        <v>0</v>
      </c>
      <c r="BH235" s="231">
        <f>IF(N235="sníž. přenesená",J235,0)</f>
        <v>0</v>
      </c>
      <c r="BI235" s="231">
        <f>IF(N235="nulová",J235,0)</f>
        <v>0</v>
      </c>
      <c r="BJ235" s="18" t="s">
        <v>82</v>
      </c>
      <c r="BK235" s="231">
        <f>ROUND(I235*H235,2)</f>
        <v>0</v>
      </c>
      <c r="BL235" s="18" t="s">
        <v>227</v>
      </c>
      <c r="BM235" s="230" t="s">
        <v>1560</v>
      </c>
    </row>
    <row r="236" s="2" customFormat="1">
      <c r="A236" s="39"/>
      <c r="B236" s="40"/>
      <c r="C236" s="41"/>
      <c r="D236" s="232" t="s">
        <v>142</v>
      </c>
      <c r="E236" s="41"/>
      <c r="F236" s="233" t="s">
        <v>1561</v>
      </c>
      <c r="G236" s="41"/>
      <c r="H236" s="41"/>
      <c r="I236" s="234"/>
      <c r="J236" s="41"/>
      <c r="K236" s="41"/>
      <c r="L236" s="45"/>
      <c r="M236" s="235"/>
      <c r="N236" s="236"/>
      <c r="O236" s="92"/>
      <c r="P236" s="92"/>
      <c r="Q236" s="92"/>
      <c r="R236" s="92"/>
      <c r="S236" s="92"/>
      <c r="T236" s="93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T236" s="18" t="s">
        <v>142</v>
      </c>
      <c r="AU236" s="18" t="s">
        <v>84</v>
      </c>
    </row>
    <row r="237" s="2" customFormat="1">
      <c r="A237" s="39"/>
      <c r="B237" s="40"/>
      <c r="C237" s="41"/>
      <c r="D237" s="237" t="s">
        <v>143</v>
      </c>
      <c r="E237" s="41"/>
      <c r="F237" s="238" t="s">
        <v>1562</v>
      </c>
      <c r="G237" s="41"/>
      <c r="H237" s="41"/>
      <c r="I237" s="234"/>
      <c r="J237" s="41"/>
      <c r="K237" s="41"/>
      <c r="L237" s="45"/>
      <c r="M237" s="235"/>
      <c r="N237" s="236"/>
      <c r="O237" s="92"/>
      <c r="P237" s="92"/>
      <c r="Q237" s="92"/>
      <c r="R237" s="92"/>
      <c r="S237" s="92"/>
      <c r="T237" s="93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T237" s="18" t="s">
        <v>143</v>
      </c>
      <c r="AU237" s="18" t="s">
        <v>84</v>
      </c>
    </row>
    <row r="238" s="14" customFormat="1">
      <c r="A238" s="14"/>
      <c r="B238" s="249"/>
      <c r="C238" s="250"/>
      <c r="D238" s="232" t="s">
        <v>145</v>
      </c>
      <c r="E238" s="251" t="s">
        <v>1</v>
      </c>
      <c r="F238" s="252" t="s">
        <v>1563</v>
      </c>
      <c r="G238" s="250"/>
      <c r="H238" s="253">
        <v>1966.566</v>
      </c>
      <c r="I238" s="254"/>
      <c r="J238" s="250"/>
      <c r="K238" s="250"/>
      <c r="L238" s="255"/>
      <c r="M238" s="256"/>
      <c r="N238" s="257"/>
      <c r="O238" s="257"/>
      <c r="P238" s="257"/>
      <c r="Q238" s="257"/>
      <c r="R238" s="257"/>
      <c r="S238" s="257"/>
      <c r="T238" s="258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9" t="s">
        <v>145</v>
      </c>
      <c r="AU238" s="259" t="s">
        <v>84</v>
      </c>
      <c r="AV238" s="14" t="s">
        <v>84</v>
      </c>
      <c r="AW238" s="14" t="s">
        <v>31</v>
      </c>
      <c r="AX238" s="14" t="s">
        <v>82</v>
      </c>
      <c r="AY238" s="259" t="s">
        <v>132</v>
      </c>
    </row>
    <row r="239" s="2" customFormat="1" ht="21.75" customHeight="1">
      <c r="A239" s="39"/>
      <c r="B239" s="40"/>
      <c r="C239" s="275" t="s">
        <v>361</v>
      </c>
      <c r="D239" s="275" t="s">
        <v>374</v>
      </c>
      <c r="E239" s="276" t="s">
        <v>1564</v>
      </c>
      <c r="F239" s="277" t="s">
        <v>1565</v>
      </c>
      <c r="G239" s="278" t="s">
        <v>333</v>
      </c>
      <c r="H239" s="279">
        <v>1.9670000000000001</v>
      </c>
      <c r="I239" s="280"/>
      <c r="J239" s="281">
        <f>ROUND(I239*H239,2)</f>
        <v>0</v>
      </c>
      <c r="K239" s="277" t="s">
        <v>139</v>
      </c>
      <c r="L239" s="282"/>
      <c r="M239" s="283" t="s">
        <v>1</v>
      </c>
      <c r="N239" s="284" t="s">
        <v>39</v>
      </c>
      <c r="O239" s="92"/>
      <c r="P239" s="228">
        <f>O239*H239</f>
        <v>0</v>
      </c>
      <c r="Q239" s="228">
        <v>1</v>
      </c>
      <c r="R239" s="228">
        <f>Q239*H239</f>
        <v>1.9670000000000001</v>
      </c>
      <c r="S239" s="228">
        <v>0</v>
      </c>
      <c r="T239" s="229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30" t="s">
        <v>270</v>
      </c>
      <c r="AT239" s="230" t="s">
        <v>374</v>
      </c>
      <c r="AU239" s="230" t="s">
        <v>84</v>
      </c>
      <c r="AY239" s="18" t="s">
        <v>132</v>
      </c>
      <c r="BE239" s="231">
        <f>IF(N239="základní",J239,0)</f>
        <v>0</v>
      </c>
      <c r="BF239" s="231">
        <f>IF(N239="snížená",J239,0)</f>
        <v>0</v>
      </c>
      <c r="BG239" s="231">
        <f>IF(N239="zákl. přenesená",J239,0)</f>
        <v>0</v>
      </c>
      <c r="BH239" s="231">
        <f>IF(N239="sníž. přenesená",J239,0)</f>
        <v>0</v>
      </c>
      <c r="BI239" s="231">
        <f>IF(N239="nulová",J239,0)</f>
        <v>0</v>
      </c>
      <c r="BJ239" s="18" t="s">
        <v>82</v>
      </c>
      <c r="BK239" s="231">
        <f>ROUND(I239*H239,2)</f>
        <v>0</v>
      </c>
      <c r="BL239" s="18" t="s">
        <v>227</v>
      </c>
      <c r="BM239" s="230" t="s">
        <v>1566</v>
      </c>
    </row>
    <row r="240" s="2" customFormat="1">
      <c r="A240" s="39"/>
      <c r="B240" s="40"/>
      <c r="C240" s="41"/>
      <c r="D240" s="232" t="s">
        <v>142</v>
      </c>
      <c r="E240" s="41"/>
      <c r="F240" s="233" t="s">
        <v>1565</v>
      </c>
      <c r="G240" s="41"/>
      <c r="H240" s="41"/>
      <c r="I240" s="234"/>
      <c r="J240" s="41"/>
      <c r="K240" s="41"/>
      <c r="L240" s="45"/>
      <c r="M240" s="235"/>
      <c r="N240" s="236"/>
      <c r="O240" s="92"/>
      <c r="P240" s="92"/>
      <c r="Q240" s="92"/>
      <c r="R240" s="92"/>
      <c r="S240" s="92"/>
      <c r="T240" s="93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T240" s="18" t="s">
        <v>142</v>
      </c>
      <c r="AU240" s="18" t="s">
        <v>84</v>
      </c>
    </row>
    <row r="241" s="2" customFormat="1">
      <c r="A241" s="39"/>
      <c r="B241" s="40"/>
      <c r="C241" s="41"/>
      <c r="D241" s="232" t="s">
        <v>884</v>
      </c>
      <c r="E241" s="41"/>
      <c r="F241" s="297" t="s">
        <v>1567</v>
      </c>
      <c r="G241" s="41"/>
      <c r="H241" s="41"/>
      <c r="I241" s="234"/>
      <c r="J241" s="41"/>
      <c r="K241" s="41"/>
      <c r="L241" s="45"/>
      <c r="M241" s="235"/>
      <c r="N241" s="236"/>
      <c r="O241" s="92"/>
      <c r="P241" s="92"/>
      <c r="Q241" s="92"/>
      <c r="R241" s="92"/>
      <c r="S241" s="92"/>
      <c r="T241" s="93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T241" s="18" t="s">
        <v>884</v>
      </c>
      <c r="AU241" s="18" t="s">
        <v>84</v>
      </c>
    </row>
    <row r="242" s="14" customFormat="1">
      <c r="A242" s="14"/>
      <c r="B242" s="249"/>
      <c r="C242" s="250"/>
      <c r="D242" s="232" t="s">
        <v>145</v>
      </c>
      <c r="E242" s="251" t="s">
        <v>1</v>
      </c>
      <c r="F242" s="252" t="s">
        <v>1568</v>
      </c>
      <c r="G242" s="250"/>
      <c r="H242" s="253">
        <v>1.9670000000000001</v>
      </c>
      <c r="I242" s="254"/>
      <c r="J242" s="250"/>
      <c r="K242" s="250"/>
      <c r="L242" s="255"/>
      <c r="M242" s="256"/>
      <c r="N242" s="257"/>
      <c r="O242" s="257"/>
      <c r="P242" s="257"/>
      <c r="Q242" s="257"/>
      <c r="R242" s="257"/>
      <c r="S242" s="257"/>
      <c r="T242" s="258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9" t="s">
        <v>145</v>
      </c>
      <c r="AU242" s="259" t="s">
        <v>84</v>
      </c>
      <c r="AV242" s="14" t="s">
        <v>84</v>
      </c>
      <c r="AW242" s="14" t="s">
        <v>31</v>
      </c>
      <c r="AX242" s="14" t="s">
        <v>82</v>
      </c>
      <c r="AY242" s="259" t="s">
        <v>132</v>
      </c>
    </row>
    <row r="243" s="2" customFormat="1" ht="21.75" customHeight="1">
      <c r="A243" s="39"/>
      <c r="B243" s="40"/>
      <c r="C243" s="219" t="s">
        <v>7</v>
      </c>
      <c r="D243" s="219" t="s">
        <v>135</v>
      </c>
      <c r="E243" s="220" t="s">
        <v>1569</v>
      </c>
      <c r="F243" s="221" t="s">
        <v>1570</v>
      </c>
      <c r="G243" s="222" t="s">
        <v>377</v>
      </c>
      <c r="H243" s="223">
        <v>1966.566</v>
      </c>
      <c r="I243" s="224"/>
      <c r="J243" s="225">
        <f>ROUND(I243*H243,2)</f>
        <v>0</v>
      </c>
      <c r="K243" s="221" t="s">
        <v>139</v>
      </c>
      <c r="L243" s="45"/>
      <c r="M243" s="226" t="s">
        <v>1</v>
      </c>
      <c r="N243" s="227" t="s">
        <v>39</v>
      </c>
      <c r="O243" s="92"/>
      <c r="P243" s="228">
        <f>O243*H243</f>
        <v>0</v>
      </c>
      <c r="Q243" s="228">
        <v>0</v>
      </c>
      <c r="R243" s="228">
        <f>Q243*H243</f>
        <v>0</v>
      </c>
      <c r="S243" s="228">
        <v>0</v>
      </c>
      <c r="T243" s="229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30" t="s">
        <v>227</v>
      </c>
      <c r="AT243" s="230" t="s">
        <v>135</v>
      </c>
      <c r="AU243" s="230" t="s">
        <v>84</v>
      </c>
      <c r="AY243" s="18" t="s">
        <v>132</v>
      </c>
      <c r="BE243" s="231">
        <f>IF(N243="základní",J243,0)</f>
        <v>0</v>
      </c>
      <c r="BF243" s="231">
        <f>IF(N243="snížená",J243,0)</f>
        <v>0</v>
      </c>
      <c r="BG243" s="231">
        <f>IF(N243="zákl. přenesená",J243,0)</f>
        <v>0</v>
      </c>
      <c r="BH243" s="231">
        <f>IF(N243="sníž. přenesená",J243,0)</f>
        <v>0</v>
      </c>
      <c r="BI243" s="231">
        <f>IF(N243="nulová",J243,0)</f>
        <v>0</v>
      </c>
      <c r="BJ243" s="18" t="s">
        <v>82</v>
      </c>
      <c r="BK243" s="231">
        <f>ROUND(I243*H243,2)</f>
        <v>0</v>
      </c>
      <c r="BL243" s="18" t="s">
        <v>227</v>
      </c>
      <c r="BM243" s="230" t="s">
        <v>1571</v>
      </c>
    </row>
    <row r="244" s="2" customFormat="1">
      <c r="A244" s="39"/>
      <c r="B244" s="40"/>
      <c r="C244" s="41"/>
      <c r="D244" s="232" t="s">
        <v>142</v>
      </c>
      <c r="E244" s="41"/>
      <c r="F244" s="233" t="s">
        <v>1572</v>
      </c>
      <c r="G244" s="41"/>
      <c r="H244" s="41"/>
      <c r="I244" s="234"/>
      <c r="J244" s="41"/>
      <c r="K244" s="41"/>
      <c r="L244" s="45"/>
      <c r="M244" s="235"/>
      <c r="N244" s="236"/>
      <c r="O244" s="92"/>
      <c r="P244" s="92"/>
      <c r="Q244" s="92"/>
      <c r="R244" s="92"/>
      <c r="S244" s="92"/>
      <c r="T244" s="93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T244" s="18" t="s">
        <v>142</v>
      </c>
      <c r="AU244" s="18" t="s">
        <v>84</v>
      </c>
    </row>
    <row r="245" s="2" customFormat="1">
      <c r="A245" s="39"/>
      <c r="B245" s="40"/>
      <c r="C245" s="41"/>
      <c r="D245" s="237" t="s">
        <v>143</v>
      </c>
      <c r="E245" s="41"/>
      <c r="F245" s="238" t="s">
        <v>1573</v>
      </c>
      <c r="G245" s="41"/>
      <c r="H245" s="41"/>
      <c r="I245" s="234"/>
      <c r="J245" s="41"/>
      <c r="K245" s="41"/>
      <c r="L245" s="45"/>
      <c r="M245" s="235"/>
      <c r="N245" s="236"/>
      <c r="O245" s="92"/>
      <c r="P245" s="92"/>
      <c r="Q245" s="92"/>
      <c r="R245" s="92"/>
      <c r="S245" s="92"/>
      <c r="T245" s="93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T245" s="18" t="s">
        <v>143</v>
      </c>
      <c r="AU245" s="18" t="s">
        <v>84</v>
      </c>
    </row>
    <row r="246" s="14" customFormat="1">
      <c r="A246" s="14"/>
      <c r="B246" s="249"/>
      <c r="C246" s="250"/>
      <c r="D246" s="232" t="s">
        <v>145</v>
      </c>
      <c r="E246" s="251" t="s">
        <v>1</v>
      </c>
      <c r="F246" s="252" t="s">
        <v>1574</v>
      </c>
      <c r="G246" s="250"/>
      <c r="H246" s="253">
        <v>1966.566</v>
      </c>
      <c r="I246" s="254"/>
      <c r="J246" s="250"/>
      <c r="K246" s="250"/>
      <c r="L246" s="255"/>
      <c r="M246" s="256"/>
      <c r="N246" s="257"/>
      <c r="O246" s="257"/>
      <c r="P246" s="257"/>
      <c r="Q246" s="257"/>
      <c r="R246" s="257"/>
      <c r="S246" s="257"/>
      <c r="T246" s="258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9" t="s">
        <v>145</v>
      </c>
      <c r="AU246" s="259" t="s">
        <v>84</v>
      </c>
      <c r="AV246" s="14" t="s">
        <v>84</v>
      </c>
      <c r="AW246" s="14" t="s">
        <v>31</v>
      </c>
      <c r="AX246" s="14" t="s">
        <v>82</v>
      </c>
      <c r="AY246" s="259" t="s">
        <v>132</v>
      </c>
    </row>
    <row r="247" s="2" customFormat="1" ht="16.5" customHeight="1">
      <c r="A247" s="39"/>
      <c r="B247" s="40"/>
      <c r="C247" s="219" t="s">
        <v>373</v>
      </c>
      <c r="D247" s="219" t="s">
        <v>135</v>
      </c>
      <c r="E247" s="220" t="s">
        <v>1575</v>
      </c>
      <c r="F247" s="221" t="s">
        <v>1576</v>
      </c>
      <c r="G247" s="222" t="s">
        <v>874</v>
      </c>
      <c r="H247" s="223">
        <v>42</v>
      </c>
      <c r="I247" s="224"/>
      <c r="J247" s="225">
        <f>ROUND(I247*H247,2)</f>
        <v>0</v>
      </c>
      <c r="K247" s="221" t="s">
        <v>139</v>
      </c>
      <c r="L247" s="45"/>
      <c r="M247" s="226" t="s">
        <v>1</v>
      </c>
      <c r="N247" s="227" t="s">
        <v>39</v>
      </c>
      <c r="O247" s="92"/>
      <c r="P247" s="228">
        <f>O247*H247</f>
        <v>0</v>
      </c>
      <c r="Q247" s="228">
        <v>0.021600000000000001</v>
      </c>
      <c r="R247" s="228">
        <f>Q247*H247</f>
        <v>0.90720000000000001</v>
      </c>
      <c r="S247" s="228">
        <v>0</v>
      </c>
      <c r="T247" s="229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30" t="s">
        <v>227</v>
      </c>
      <c r="AT247" s="230" t="s">
        <v>135</v>
      </c>
      <c r="AU247" s="230" t="s">
        <v>84</v>
      </c>
      <c r="AY247" s="18" t="s">
        <v>132</v>
      </c>
      <c r="BE247" s="231">
        <f>IF(N247="základní",J247,0)</f>
        <v>0</v>
      </c>
      <c r="BF247" s="231">
        <f>IF(N247="snížená",J247,0)</f>
        <v>0</v>
      </c>
      <c r="BG247" s="231">
        <f>IF(N247="zákl. přenesená",J247,0)</f>
        <v>0</v>
      </c>
      <c r="BH247" s="231">
        <f>IF(N247="sníž. přenesená",J247,0)</f>
        <v>0</v>
      </c>
      <c r="BI247" s="231">
        <f>IF(N247="nulová",J247,0)</f>
        <v>0</v>
      </c>
      <c r="BJ247" s="18" t="s">
        <v>82</v>
      </c>
      <c r="BK247" s="231">
        <f>ROUND(I247*H247,2)</f>
        <v>0</v>
      </c>
      <c r="BL247" s="18" t="s">
        <v>227</v>
      </c>
      <c r="BM247" s="230" t="s">
        <v>1577</v>
      </c>
    </row>
    <row r="248" s="2" customFormat="1">
      <c r="A248" s="39"/>
      <c r="B248" s="40"/>
      <c r="C248" s="41"/>
      <c r="D248" s="232" t="s">
        <v>142</v>
      </c>
      <c r="E248" s="41"/>
      <c r="F248" s="233" t="s">
        <v>1578</v>
      </c>
      <c r="G248" s="41"/>
      <c r="H248" s="41"/>
      <c r="I248" s="234"/>
      <c r="J248" s="41"/>
      <c r="K248" s="41"/>
      <c r="L248" s="45"/>
      <c r="M248" s="235"/>
      <c r="N248" s="236"/>
      <c r="O248" s="92"/>
      <c r="P248" s="92"/>
      <c r="Q248" s="92"/>
      <c r="R248" s="92"/>
      <c r="S248" s="92"/>
      <c r="T248" s="93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T248" s="18" t="s">
        <v>142</v>
      </c>
      <c r="AU248" s="18" t="s">
        <v>84</v>
      </c>
    </row>
    <row r="249" s="2" customFormat="1">
      <c r="A249" s="39"/>
      <c r="B249" s="40"/>
      <c r="C249" s="41"/>
      <c r="D249" s="237" t="s">
        <v>143</v>
      </c>
      <c r="E249" s="41"/>
      <c r="F249" s="238" t="s">
        <v>1579</v>
      </c>
      <c r="G249" s="41"/>
      <c r="H249" s="41"/>
      <c r="I249" s="234"/>
      <c r="J249" s="41"/>
      <c r="K249" s="41"/>
      <c r="L249" s="45"/>
      <c r="M249" s="235"/>
      <c r="N249" s="236"/>
      <c r="O249" s="92"/>
      <c r="P249" s="92"/>
      <c r="Q249" s="92"/>
      <c r="R249" s="92"/>
      <c r="S249" s="92"/>
      <c r="T249" s="93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T249" s="18" t="s">
        <v>143</v>
      </c>
      <c r="AU249" s="18" t="s">
        <v>84</v>
      </c>
    </row>
    <row r="250" s="14" customFormat="1">
      <c r="A250" s="14"/>
      <c r="B250" s="249"/>
      <c r="C250" s="250"/>
      <c r="D250" s="232" t="s">
        <v>145</v>
      </c>
      <c r="E250" s="251" t="s">
        <v>1</v>
      </c>
      <c r="F250" s="252" t="s">
        <v>1580</v>
      </c>
      <c r="G250" s="250"/>
      <c r="H250" s="253">
        <v>42</v>
      </c>
      <c r="I250" s="254"/>
      <c r="J250" s="250"/>
      <c r="K250" s="250"/>
      <c r="L250" s="255"/>
      <c r="M250" s="256"/>
      <c r="N250" s="257"/>
      <c r="O250" s="257"/>
      <c r="P250" s="257"/>
      <c r="Q250" s="257"/>
      <c r="R250" s="257"/>
      <c r="S250" s="257"/>
      <c r="T250" s="258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9" t="s">
        <v>145</v>
      </c>
      <c r="AU250" s="259" t="s">
        <v>84</v>
      </c>
      <c r="AV250" s="14" t="s">
        <v>84</v>
      </c>
      <c r="AW250" s="14" t="s">
        <v>31</v>
      </c>
      <c r="AX250" s="14" t="s">
        <v>82</v>
      </c>
      <c r="AY250" s="259" t="s">
        <v>132</v>
      </c>
    </row>
    <row r="251" s="2" customFormat="1" ht="33" customHeight="1">
      <c r="A251" s="39"/>
      <c r="B251" s="40"/>
      <c r="C251" s="219" t="s">
        <v>380</v>
      </c>
      <c r="D251" s="219" t="s">
        <v>135</v>
      </c>
      <c r="E251" s="220" t="s">
        <v>1581</v>
      </c>
      <c r="F251" s="221" t="s">
        <v>1582</v>
      </c>
      <c r="G251" s="222" t="s">
        <v>333</v>
      </c>
      <c r="H251" s="223">
        <v>2749.0279999999998</v>
      </c>
      <c r="I251" s="224"/>
      <c r="J251" s="225">
        <f>ROUND(I251*H251,2)</f>
        <v>0</v>
      </c>
      <c r="K251" s="221" t="s">
        <v>139</v>
      </c>
      <c r="L251" s="45"/>
      <c r="M251" s="226" t="s">
        <v>1</v>
      </c>
      <c r="N251" s="227" t="s">
        <v>39</v>
      </c>
      <c r="O251" s="92"/>
      <c r="P251" s="228">
        <f>O251*H251</f>
        <v>0</v>
      </c>
      <c r="Q251" s="228">
        <v>0</v>
      </c>
      <c r="R251" s="228">
        <f>Q251*H251</f>
        <v>0</v>
      </c>
      <c r="S251" s="228">
        <v>0</v>
      </c>
      <c r="T251" s="229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30" t="s">
        <v>227</v>
      </c>
      <c r="AT251" s="230" t="s">
        <v>135</v>
      </c>
      <c r="AU251" s="230" t="s">
        <v>84</v>
      </c>
      <c r="AY251" s="18" t="s">
        <v>132</v>
      </c>
      <c r="BE251" s="231">
        <f>IF(N251="základní",J251,0)</f>
        <v>0</v>
      </c>
      <c r="BF251" s="231">
        <f>IF(N251="snížená",J251,0)</f>
        <v>0</v>
      </c>
      <c r="BG251" s="231">
        <f>IF(N251="zákl. přenesená",J251,0)</f>
        <v>0</v>
      </c>
      <c r="BH251" s="231">
        <f>IF(N251="sníž. přenesená",J251,0)</f>
        <v>0</v>
      </c>
      <c r="BI251" s="231">
        <f>IF(N251="nulová",J251,0)</f>
        <v>0</v>
      </c>
      <c r="BJ251" s="18" t="s">
        <v>82</v>
      </c>
      <c r="BK251" s="231">
        <f>ROUND(I251*H251,2)</f>
        <v>0</v>
      </c>
      <c r="BL251" s="18" t="s">
        <v>227</v>
      </c>
      <c r="BM251" s="230" t="s">
        <v>1583</v>
      </c>
    </row>
    <row r="252" s="2" customFormat="1">
      <c r="A252" s="39"/>
      <c r="B252" s="40"/>
      <c r="C252" s="41"/>
      <c r="D252" s="232" t="s">
        <v>142</v>
      </c>
      <c r="E252" s="41"/>
      <c r="F252" s="233" t="s">
        <v>613</v>
      </c>
      <c r="G252" s="41"/>
      <c r="H252" s="41"/>
      <c r="I252" s="234"/>
      <c r="J252" s="41"/>
      <c r="K252" s="41"/>
      <c r="L252" s="45"/>
      <c r="M252" s="235"/>
      <c r="N252" s="236"/>
      <c r="O252" s="92"/>
      <c r="P252" s="92"/>
      <c r="Q252" s="92"/>
      <c r="R252" s="92"/>
      <c r="S252" s="92"/>
      <c r="T252" s="93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142</v>
      </c>
      <c r="AU252" s="18" t="s">
        <v>84</v>
      </c>
    </row>
    <row r="253" s="2" customFormat="1">
      <c r="A253" s="39"/>
      <c r="B253" s="40"/>
      <c r="C253" s="41"/>
      <c r="D253" s="237" t="s">
        <v>143</v>
      </c>
      <c r="E253" s="41"/>
      <c r="F253" s="238" t="s">
        <v>1584</v>
      </c>
      <c r="G253" s="41"/>
      <c r="H253" s="41"/>
      <c r="I253" s="234"/>
      <c r="J253" s="41"/>
      <c r="K253" s="41"/>
      <c r="L253" s="45"/>
      <c r="M253" s="235"/>
      <c r="N253" s="236"/>
      <c r="O253" s="92"/>
      <c r="P253" s="92"/>
      <c r="Q253" s="92"/>
      <c r="R253" s="92"/>
      <c r="S253" s="92"/>
      <c r="T253" s="93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T253" s="18" t="s">
        <v>143</v>
      </c>
      <c r="AU253" s="18" t="s">
        <v>84</v>
      </c>
    </row>
    <row r="254" s="14" customFormat="1">
      <c r="A254" s="14"/>
      <c r="B254" s="249"/>
      <c r="C254" s="250"/>
      <c r="D254" s="232" t="s">
        <v>145</v>
      </c>
      <c r="E254" s="251" t="s">
        <v>1</v>
      </c>
      <c r="F254" s="252" t="s">
        <v>1585</v>
      </c>
      <c r="G254" s="250"/>
      <c r="H254" s="253">
        <v>2897.77</v>
      </c>
      <c r="I254" s="254"/>
      <c r="J254" s="250"/>
      <c r="K254" s="250"/>
      <c r="L254" s="255"/>
      <c r="M254" s="256"/>
      <c r="N254" s="257"/>
      <c r="O254" s="257"/>
      <c r="P254" s="257"/>
      <c r="Q254" s="257"/>
      <c r="R254" s="257"/>
      <c r="S254" s="257"/>
      <c r="T254" s="258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9" t="s">
        <v>145</v>
      </c>
      <c r="AU254" s="259" t="s">
        <v>84</v>
      </c>
      <c r="AV254" s="14" t="s">
        <v>84</v>
      </c>
      <c r="AW254" s="14" t="s">
        <v>31</v>
      </c>
      <c r="AX254" s="14" t="s">
        <v>74</v>
      </c>
      <c r="AY254" s="259" t="s">
        <v>132</v>
      </c>
    </row>
    <row r="255" s="14" customFormat="1">
      <c r="A255" s="14"/>
      <c r="B255" s="249"/>
      <c r="C255" s="250"/>
      <c r="D255" s="232" t="s">
        <v>145</v>
      </c>
      <c r="E255" s="251" t="s">
        <v>1</v>
      </c>
      <c r="F255" s="252" t="s">
        <v>1586</v>
      </c>
      <c r="G255" s="250"/>
      <c r="H255" s="253">
        <v>-148.74199999999999</v>
      </c>
      <c r="I255" s="254"/>
      <c r="J255" s="250"/>
      <c r="K255" s="250"/>
      <c r="L255" s="255"/>
      <c r="M255" s="256"/>
      <c r="N255" s="257"/>
      <c r="O255" s="257"/>
      <c r="P255" s="257"/>
      <c r="Q255" s="257"/>
      <c r="R255" s="257"/>
      <c r="S255" s="257"/>
      <c r="T255" s="258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9" t="s">
        <v>145</v>
      </c>
      <c r="AU255" s="259" t="s">
        <v>84</v>
      </c>
      <c r="AV255" s="14" t="s">
        <v>84</v>
      </c>
      <c r="AW255" s="14" t="s">
        <v>31</v>
      </c>
      <c r="AX255" s="14" t="s">
        <v>74</v>
      </c>
      <c r="AY255" s="259" t="s">
        <v>132</v>
      </c>
    </row>
    <row r="256" s="15" customFormat="1">
      <c r="A256" s="15"/>
      <c r="B256" s="264"/>
      <c r="C256" s="265"/>
      <c r="D256" s="232" t="s">
        <v>145</v>
      </c>
      <c r="E256" s="266" t="s">
        <v>1</v>
      </c>
      <c r="F256" s="267" t="s">
        <v>251</v>
      </c>
      <c r="G256" s="265"/>
      <c r="H256" s="268">
        <v>2749.0279999999998</v>
      </c>
      <c r="I256" s="269"/>
      <c r="J256" s="265"/>
      <c r="K256" s="265"/>
      <c r="L256" s="270"/>
      <c r="M256" s="271"/>
      <c r="N256" s="272"/>
      <c r="O256" s="272"/>
      <c r="P256" s="272"/>
      <c r="Q256" s="272"/>
      <c r="R256" s="272"/>
      <c r="S256" s="272"/>
      <c r="T256" s="273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T256" s="274" t="s">
        <v>145</v>
      </c>
      <c r="AU256" s="274" t="s">
        <v>84</v>
      </c>
      <c r="AV256" s="15" t="s">
        <v>227</v>
      </c>
      <c r="AW256" s="15" t="s">
        <v>31</v>
      </c>
      <c r="AX256" s="15" t="s">
        <v>82</v>
      </c>
      <c r="AY256" s="274" t="s">
        <v>132</v>
      </c>
    </row>
    <row r="257" s="2" customFormat="1" ht="33" customHeight="1">
      <c r="A257" s="39"/>
      <c r="B257" s="40"/>
      <c r="C257" s="219" t="s">
        <v>387</v>
      </c>
      <c r="D257" s="219" t="s">
        <v>135</v>
      </c>
      <c r="E257" s="220" t="s">
        <v>1587</v>
      </c>
      <c r="F257" s="221" t="s">
        <v>1588</v>
      </c>
      <c r="G257" s="222" t="s">
        <v>177</v>
      </c>
      <c r="H257" s="223">
        <v>1877.2000000000001</v>
      </c>
      <c r="I257" s="224"/>
      <c r="J257" s="225">
        <f>ROUND(I257*H257,2)</f>
        <v>0</v>
      </c>
      <c r="K257" s="221" t="s">
        <v>139</v>
      </c>
      <c r="L257" s="45"/>
      <c r="M257" s="226" t="s">
        <v>1</v>
      </c>
      <c r="N257" s="227" t="s">
        <v>39</v>
      </c>
      <c r="O257" s="92"/>
      <c r="P257" s="228">
        <f>O257*H257</f>
        <v>0</v>
      </c>
      <c r="Q257" s="228">
        <v>0</v>
      </c>
      <c r="R257" s="228">
        <f>Q257*H257</f>
        <v>0</v>
      </c>
      <c r="S257" s="228">
        <v>0</v>
      </c>
      <c r="T257" s="229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30" t="s">
        <v>227</v>
      </c>
      <c r="AT257" s="230" t="s">
        <v>135</v>
      </c>
      <c r="AU257" s="230" t="s">
        <v>84</v>
      </c>
      <c r="AY257" s="18" t="s">
        <v>132</v>
      </c>
      <c r="BE257" s="231">
        <f>IF(N257="základní",J257,0)</f>
        <v>0</v>
      </c>
      <c r="BF257" s="231">
        <f>IF(N257="snížená",J257,0)</f>
        <v>0</v>
      </c>
      <c r="BG257" s="231">
        <f>IF(N257="zákl. přenesená",J257,0)</f>
        <v>0</v>
      </c>
      <c r="BH257" s="231">
        <f>IF(N257="sníž. přenesená",J257,0)</f>
        <v>0</v>
      </c>
      <c r="BI257" s="231">
        <f>IF(N257="nulová",J257,0)</f>
        <v>0</v>
      </c>
      <c r="BJ257" s="18" t="s">
        <v>82</v>
      </c>
      <c r="BK257" s="231">
        <f>ROUND(I257*H257,2)</f>
        <v>0</v>
      </c>
      <c r="BL257" s="18" t="s">
        <v>227</v>
      </c>
      <c r="BM257" s="230" t="s">
        <v>1589</v>
      </c>
    </row>
    <row r="258" s="2" customFormat="1">
      <c r="A258" s="39"/>
      <c r="B258" s="40"/>
      <c r="C258" s="41"/>
      <c r="D258" s="232" t="s">
        <v>142</v>
      </c>
      <c r="E258" s="41"/>
      <c r="F258" s="233" t="s">
        <v>1590</v>
      </c>
      <c r="G258" s="41"/>
      <c r="H258" s="41"/>
      <c r="I258" s="234"/>
      <c r="J258" s="41"/>
      <c r="K258" s="41"/>
      <c r="L258" s="45"/>
      <c r="M258" s="235"/>
      <c r="N258" s="236"/>
      <c r="O258" s="92"/>
      <c r="P258" s="92"/>
      <c r="Q258" s="92"/>
      <c r="R258" s="92"/>
      <c r="S258" s="92"/>
      <c r="T258" s="93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142</v>
      </c>
      <c r="AU258" s="18" t="s">
        <v>84</v>
      </c>
    </row>
    <row r="259" s="2" customFormat="1">
      <c r="A259" s="39"/>
      <c r="B259" s="40"/>
      <c r="C259" s="41"/>
      <c r="D259" s="237" t="s">
        <v>143</v>
      </c>
      <c r="E259" s="41"/>
      <c r="F259" s="238" t="s">
        <v>1591</v>
      </c>
      <c r="G259" s="41"/>
      <c r="H259" s="41"/>
      <c r="I259" s="234"/>
      <c r="J259" s="41"/>
      <c r="K259" s="41"/>
      <c r="L259" s="45"/>
      <c r="M259" s="235"/>
      <c r="N259" s="236"/>
      <c r="O259" s="92"/>
      <c r="P259" s="92"/>
      <c r="Q259" s="92"/>
      <c r="R259" s="92"/>
      <c r="S259" s="92"/>
      <c r="T259" s="93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T259" s="18" t="s">
        <v>143</v>
      </c>
      <c r="AU259" s="18" t="s">
        <v>84</v>
      </c>
    </row>
    <row r="260" s="13" customFormat="1">
      <c r="A260" s="13"/>
      <c r="B260" s="239"/>
      <c r="C260" s="240"/>
      <c r="D260" s="232" t="s">
        <v>145</v>
      </c>
      <c r="E260" s="241" t="s">
        <v>1</v>
      </c>
      <c r="F260" s="242" t="s">
        <v>1592</v>
      </c>
      <c r="G260" s="240"/>
      <c r="H260" s="241" t="s">
        <v>1</v>
      </c>
      <c r="I260" s="243"/>
      <c r="J260" s="240"/>
      <c r="K260" s="240"/>
      <c r="L260" s="244"/>
      <c r="M260" s="245"/>
      <c r="N260" s="246"/>
      <c r="O260" s="246"/>
      <c r="P260" s="246"/>
      <c r="Q260" s="246"/>
      <c r="R260" s="246"/>
      <c r="S260" s="246"/>
      <c r="T260" s="247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8" t="s">
        <v>145</v>
      </c>
      <c r="AU260" s="248" t="s">
        <v>84</v>
      </c>
      <c r="AV260" s="13" t="s">
        <v>82</v>
      </c>
      <c r="AW260" s="13" t="s">
        <v>31</v>
      </c>
      <c r="AX260" s="13" t="s">
        <v>74</v>
      </c>
      <c r="AY260" s="248" t="s">
        <v>132</v>
      </c>
    </row>
    <row r="261" s="14" customFormat="1">
      <c r="A261" s="14"/>
      <c r="B261" s="249"/>
      <c r="C261" s="250"/>
      <c r="D261" s="232" t="s">
        <v>145</v>
      </c>
      <c r="E261" s="251" t="s">
        <v>1</v>
      </c>
      <c r="F261" s="252" t="s">
        <v>1593</v>
      </c>
      <c r="G261" s="250"/>
      <c r="H261" s="253">
        <v>1204.5</v>
      </c>
      <c r="I261" s="254"/>
      <c r="J261" s="250"/>
      <c r="K261" s="250"/>
      <c r="L261" s="255"/>
      <c r="M261" s="256"/>
      <c r="N261" s="257"/>
      <c r="O261" s="257"/>
      <c r="P261" s="257"/>
      <c r="Q261" s="257"/>
      <c r="R261" s="257"/>
      <c r="S261" s="257"/>
      <c r="T261" s="258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9" t="s">
        <v>145</v>
      </c>
      <c r="AU261" s="259" t="s">
        <v>84</v>
      </c>
      <c r="AV261" s="14" t="s">
        <v>84</v>
      </c>
      <c r="AW261" s="14" t="s">
        <v>31</v>
      </c>
      <c r="AX261" s="14" t="s">
        <v>74</v>
      </c>
      <c r="AY261" s="259" t="s">
        <v>132</v>
      </c>
    </row>
    <row r="262" s="14" customFormat="1">
      <c r="A262" s="14"/>
      <c r="B262" s="249"/>
      <c r="C262" s="250"/>
      <c r="D262" s="232" t="s">
        <v>145</v>
      </c>
      <c r="E262" s="251" t="s">
        <v>1</v>
      </c>
      <c r="F262" s="252" t="s">
        <v>1594</v>
      </c>
      <c r="G262" s="250"/>
      <c r="H262" s="253">
        <v>672.70000000000005</v>
      </c>
      <c r="I262" s="254"/>
      <c r="J262" s="250"/>
      <c r="K262" s="250"/>
      <c r="L262" s="255"/>
      <c r="M262" s="256"/>
      <c r="N262" s="257"/>
      <c r="O262" s="257"/>
      <c r="P262" s="257"/>
      <c r="Q262" s="257"/>
      <c r="R262" s="257"/>
      <c r="S262" s="257"/>
      <c r="T262" s="258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9" t="s">
        <v>145</v>
      </c>
      <c r="AU262" s="259" t="s">
        <v>84</v>
      </c>
      <c r="AV262" s="14" t="s">
        <v>84</v>
      </c>
      <c r="AW262" s="14" t="s">
        <v>31</v>
      </c>
      <c r="AX262" s="14" t="s">
        <v>74</v>
      </c>
      <c r="AY262" s="259" t="s">
        <v>132</v>
      </c>
    </row>
    <row r="263" s="15" customFormat="1">
      <c r="A263" s="15"/>
      <c r="B263" s="264"/>
      <c r="C263" s="265"/>
      <c r="D263" s="232" t="s">
        <v>145</v>
      </c>
      <c r="E263" s="266" t="s">
        <v>189</v>
      </c>
      <c r="F263" s="267" t="s">
        <v>251</v>
      </c>
      <c r="G263" s="265"/>
      <c r="H263" s="268">
        <v>1877.2000000000001</v>
      </c>
      <c r="I263" s="269"/>
      <c r="J263" s="265"/>
      <c r="K263" s="265"/>
      <c r="L263" s="270"/>
      <c r="M263" s="271"/>
      <c r="N263" s="272"/>
      <c r="O263" s="272"/>
      <c r="P263" s="272"/>
      <c r="Q263" s="272"/>
      <c r="R263" s="272"/>
      <c r="S263" s="272"/>
      <c r="T263" s="273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74" t="s">
        <v>145</v>
      </c>
      <c r="AU263" s="274" t="s">
        <v>84</v>
      </c>
      <c r="AV263" s="15" t="s">
        <v>227</v>
      </c>
      <c r="AW263" s="15" t="s">
        <v>31</v>
      </c>
      <c r="AX263" s="15" t="s">
        <v>82</v>
      </c>
      <c r="AY263" s="274" t="s">
        <v>132</v>
      </c>
    </row>
    <row r="264" s="2" customFormat="1" ht="24.15" customHeight="1">
      <c r="A264" s="39"/>
      <c r="B264" s="40"/>
      <c r="C264" s="219" t="s">
        <v>394</v>
      </c>
      <c r="D264" s="219" t="s">
        <v>135</v>
      </c>
      <c r="E264" s="220" t="s">
        <v>1595</v>
      </c>
      <c r="F264" s="221" t="s">
        <v>1596</v>
      </c>
      <c r="G264" s="222" t="s">
        <v>177</v>
      </c>
      <c r="H264" s="223">
        <v>148</v>
      </c>
      <c r="I264" s="224"/>
      <c r="J264" s="225">
        <f>ROUND(I264*H264,2)</f>
        <v>0</v>
      </c>
      <c r="K264" s="221" t="s">
        <v>139</v>
      </c>
      <c r="L264" s="45"/>
      <c r="M264" s="226" t="s">
        <v>1</v>
      </c>
      <c r="N264" s="227" t="s">
        <v>39</v>
      </c>
      <c r="O264" s="92"/>
      <c r="P264" s="228">
        <f>O264*H264</f>
        <v>0</v>
      </c>
      <c r="Q264" s="228">
        <v>0</v>
      </c>
      <c r="R264" s="228">
        <f>Q264*H264</f>
        <v>0</v>
      </c>
      <c r="S264" s="228">
        <v>0</v>
      </c>
      <c r="T264" s="229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30" t="s">
        <v>227</v>
      </c>
      <c r="AT264" s="230" t="s">
        <v>135</v>
      </c>
      <c r="AU264" s="230" t="s">
        <v>84</v>
      </c>
      <c r="AY264" s="18" t="s">
        <v>132</v>
      </c>
      <c r="BE264" s="231">
        <f>IF(N264="základní",J264,0)</f>
        <v>0</v>
      </c>
      <c r="BF264" s="231">
        <f>IF(N264="snížená",J264,0)</f>
        <v>0</v>
      </c>
      <c r="BG264" s="231">
        <f>IF(N264="zákl. přenesená",J264,0)</f>
        <v>0</v>
      </c>
      <c r="BH264" s="231">
        <f>IF(N264="sníž. přenesená",J264,0)</f>
        <v>0</v>
      </c>
      <c r="BI264" s="231">
        <f>IF(N264="nulová",J264,0)</f>
        <v>0</v>
      </c>
      <c r="BJ264" s="18" t="s">
        <v>82</v>
      </c>
      <c r="BK264" s="231">
        <f>ROUND(I264*H264,2)</f>
        <v>0</v>
      </c>
      <c r="BL264" s="18" t="s">
        <v>227</v>
      </c>
      <c r="BM264" s="230" t="s">
        <v>1597</v>
      </c>
    </row>
    <row r="265" s="2" customFormat="1">
      <c r="A265" s="39"/>
      <c r="B265" s="40"/>
      <c r="C265" s="41"/>
      <c r="D265" s="232" t="s">
        <v>142</v>
      </c>
      <c r="E265" s="41"/>
      <c r="F265" s="233" t="s">
        <v>1598</v>
      </c>
      <c r="G265" s="41"/>
      <c r="H265" s="41"/>
      <c r="I265" s="234"/>
      <c r="J265" s="41"/>
      <c r="K265" s="41"/>
      <c r="L265" s="45"/>
      <c r="M265" s="235"/>
      <c r="N265" s="236"/>
      <c r="O265" s="92"/>
      <c r="P265" s="92"/>
      <c r="Q265" s="92"/>
      <c r="R265" s="92"/>
      <c r="S265" s="92"/>
      <c r="T265" s="93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T265" s="18" t="s">
        <v>142</v>
      </c>
      <c r="AU265" s="18" t="s">
        <v>84</v>
      </c>
    </row>
    <row r="266" s="2" customFormat="1">
      <c r="A266" s="39"/>
      <c r="B266" s="40"/>
      <c r="C266" s="41"/>
      <c r="D266" s="237" t="s">
        <v>143</v>
      </c>
      <c r="E266" s="41"/>
      <c r="F266" s="238" t="s">
        <v>1599</v>
      </c>
      <c r="G266" s="41"/>
      <c r="H266" s="41"/>
      <c r="I266" s="234"/>
      <c r="J266" s="41"/>
      <c r="K266" s="41"/>
      <c r="L266" s="45"/>
      <c r="M266" s="235"/>
      <c r="N266" s="236"/>
      <c r="O266" s="92"/>
      <c r="P266" s="92"/>
      <c r="Q266" s="92"/>
      <c r="R266" s="92"/>
      <c r="S266" s="92"/>
      <c r="T266" s="93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T266" s="18" t="s">
        <v>143</v>
      </c>
      <c r="AU266" s="18" t="s">
        <v>84</v>
      </c>
    </row>
    <row r="267" s="13" customFormat="1">
      <c r="A267" s="13"/>
      <c r="B267" s="239"/>
      <c r="C267" s="240"/>
      <c r="D267" s="232" t="s">
        <v>145</v>
      </c>
      <c r="E267" s="241" t="s">
        <v>1</v>
      </c>
      <c r="F267" s="242" t="s">
        <v>1600</v>
      </c>
      <c r="G267" s="240"/>
      <c r="H267" s="241" t="s">
        <v>1</v>
      </c>
      <c r="I267" s="243"/>
      <c r="J267" s="240"/>
      <c r="K267" s="240"/>
      <c r="L267" s="244"/>
      <c r="M267" s="245"/>
      <c r="N267" s="246"/>
      <c r="O267" s="246"/>
      <c r="P267" s="246"/>
      <c r="Q267" s="246"/>
      <c r="R267" s="246"/>
      <c r="S267" s="246"/>
      <c r="T267" s="247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8" t="s">
        <v>145</v>
      </c>
      <c r="AU267" s="248" t="s">
        <v>84</v>
      </c>
      <c r="AV267" s="13" t="s">
        <v>82</v>
      </c>
      <c r="AW267" s="13" t="s">
        <v>31</v>
      </c>
      <c r="AX267" s="13" t="s">
        <v>74</v>
      </c>
      <c r="AY267" s="248" t="s">
        <v>132</v>
      </c>
    </row>
    <row r="268" s="14" customFormat="1">
      <c r="A268" s="14"/>
      <c r="B268" s="249"/>
      <c r="C268" s="250"/>
      <c r="D268" s="232" t="s">
        <v>145</v>
      </c>
      <c r="E268" s="251" t="s">
        <v>1</v>
      </c>
      <c r="F268" s="252" t="s">
        <v>1601</v>
      </c>
      <c r="G268" s="250"/>
      <c r="H268" s="253">
        <v>26.399999999999999</v>
      </c>
      <c r="I268" s="254"/>
      <c r="J268" s="250"/>
      <c r="K268" s="250"/>
      <c r="L268" s="255"/>
      <c r="M268" s="256"/>
      <c r="N268" s="257"/>
      <c r="O268" s="257"/>
      <c r="P268" s="257"/>
      <c r="Q268" s="257"/>
      <c r="R268" s="257"/>
      <c r="S268" s="257"/>
      <c r="T268" s="258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9" t="s">
        <v>145</v>
      </c>
      <c r="AU268" s="259" t="s">
        <v>84</v>
      </c>
      <c r="AV268" s="14" t="s">
        <v>84</v>
      </c>
      <c r="AW268" s="14" t="s">
        <v>31</v>
      </c>
      <c r="AX268" s="14" t="s">
        <v>74</v>
      </c>
      <c r="AY268" s="259" t="s">
        <v>132</v>
      </c>
    </row>
    <row r="269" s="14" customFormat="1">
      <c r="A269" s="14"/>
      <c r="B269" s="249"/>
      <c r="C269" s="250"/>
      <c r="D269" s="232" t="s">
        <v>145</v>
      </c>
      <c r="E269" s="251" t="s">
        <v>1</v>
      </c>
      <c r="F269" s="252" t="s">
        <v>1602</v>
      </c>
      <c r="G269" s="250"/>
      <c r="H269" s="253">
        <v>8.8000000000000007</v>
      </c>
      <c r="I269" s="254"/>
      <c r="J269" s="250"/>
      <c r="K269" s="250"/>
      <c r="L269" s="255"/>
      <c r="M269" s="256"/>
      <c r="N269" s="257"/>
      <c r="O269" s="257"/>
      <c r="P269" s="257"/>
      <c r="Q269" s="257"/>
      <c r="R269" s="257"/>
      <c r="S269" s="257"/>
      <c r="T269" s="258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9" t="s">
        <v>145</v>
      </c>
      <c r="AU269" s="259" t="s">
        <v>84</v>
      </c>
      <c r="AV269" s="14" t="s">
        <v>84</v>
      </c>
      <c r="AW269" s="14" t="s">
        <v>31</v>
      </c>
      <c r="AX269" s="14" t="s">
        <v>74</v>
      </c>
      <c r="AY269" s="259" t="s">
        <v>132</v>
      </c>
    </row>
    <row r="270" s="14" customFormat="1">
      <c r="A270" s="14"/>
      <c r="B270" s="249"/>
      <c r="C270" s="250"/>
      <c r="D270" s="232" t="s">
        <v>145</v>
      </c>
      <c r="E270" s="251" t="s">
        <v>1</v>
      </c>
      <c r="F270" s="252" t="s">
        <v>1603</v>
      </c>
      <c r="G270" s="250"/>
      <c r="H270" s="253">
        <v>46.799999999999997</v>
      </c>
      <c r="I270" s="254"/>
      <c r="J270" s="250"/>
      <c r="K270" s="250"/>
      <c r="L270" s="255"/>
      <c r="M270" s="256"/>
      <c r="N270" s="257"/>
      <c r="O270" s="257"/>
      <c r="P270" s="257"/>
      <c r="Q270" s="257"/>
      <c r="R270" s="257"/>
      <c r="S270" s="257"/>
      <c r="T270" s="258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9" t="s">
        <v>145</v>
      </c>
      <c r="AU270" s="259" t="s">
        <v>84</v>
      </c>
      <c r="AV270" s="14" t="s">
        <v>84</v>
      </c>
      <c r="AW270" s="14" t="s">
        <v>31</v>
      </c>
      <c r="AX270" s="14" t="s">
        <v>74</v>
      </c>
      <c r="AY270" s="259" t="s">
        <v>132</v>
      </c>
    </row>
    <row r="271" s="14" customFormat="1">
      <c r="A271" s="14"/>
      <c r="B271" s="249"/>
      <c r="C271" s="250"/>
      <c r="D271" s="232" t="s">
        <v>145</v>
      </c>
      <c r="E271" s="251" t="s">
        <v>1</v>
      </c>
      <c r="F271" s="252" t="s">
        <v>1604</v>
      </c>
      <c r="G271" s="250"/>
      <c r="H271" s="253">
        <v>17.600000000000001</v>
      </c>
      <c r="I271" s="254"/>
      <c r="J271" s="250"/>
      <c r="K271" s="250"/>
      <c r="L271" s="255"/>
      <c r="M271" s="256"/>
      <c r="N271" s="257"/>
      <c r="O271" s="257"/>
      <c r="P271" s="257"/>
      <c r="Q271" s="257"/>
      <c r="R271" s="257"/>
      <c r="S271" s="257"/>
      <c r="T271" s="258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9" t="s">
        <v>145</v>
      </c>
      <c r="AU271" s="259" t="s">
        <v>84</v>
      </c>
      <c r="AV271" s="14" t="s">
        <v>84</v>
      </c>
      <c r="AW271" s="14" t="s">
        <v>31</v>
      </c>
      <c r="AX271" s="14" t="s">
        <v>74</v>
      </c>
      <c r="AY271" s="259" t="s">
        <v>132</v>
      </c>
    </row>
    <row r="272" s="14" customFormat="1">
      <c r="A272" s="14"/>
      <c r="B272" s="249"/>
      <c r="C272" s="250"/>
      <c r="D272" s="232" t="s">
        <v>145</v>
      </c>
      <c r="E272" s="251" t="s">
        <v>1</v>
      </c>
      <c r="F272" s="252" t="s">
        <v>1605</v>
      </c>
      <c r="G272" s="250"/>
      <c r="H272" s="253">
        <v>24</v>
      </c>
      <c r="I272" s="254"/>
      <c r="J272" s="250"/>
      <c r="K272" s="250"/>
      <c r="L272" s="255"/>
      <c r="M272" s="256"/>
      <c r="N272" s="257"/>
      <c r="O272" s="257"/>
      <c r="P272" s="257"/>
      <c r="Q272" s="257"/>
      <c r="R272" s="257"/>
      <c r="S272" s="257"/>
      <c r="T272" s="258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9" t="s">
        <v>145</v>
      </c>
      <c r="AU272" s="259" t="s">
        <v>84</v>
      </c>
      <c r="AV272" s="14" t="s">
        <v>84</v>
      </c>
      <c r="AW272" s="14" t="s">
        <v>31</v>
      </c>
      <c r="AX272" s="14" t="s">
        <v>74</v>
      </c>
      <c r="AY272" s="259" t="s">
        <v>132</v>
      </c>
    </row>
    <row r="273" s="14" customFormat="1">
      <c r="A273" s="14"/>
      <c r="B273" s="249"/>
      <c r="C273" s="250"/>
      <c r="D273" s="232" t="s">
        <v>145</v>
      </c>
      <c r="E273" s="251" t="s">
        <v>1</v>
      </c>
      <c r="F273" s="252" t="s">
        <v>1606</v>
      </c>
      <c r="G273" s="250"/>
      <c r="H273" s="253">
        <v>16</v>
      </c>
      <c r="I273" s="254"/>
      <c r="J273" s="250"/>
      <c r="K273" s="250"/>
      <c r="L273" s="255"/>
      <c r="M273" s="256"/>
      <c r="N273" s="257"/>
      <c r="O273" s="257"/>
      <c r="P273" s="257"/>
      <c r="Q273" s="257"/>
      <c r="R273" s="257"/>
      <c r="S273" s="257"/>
      <c r="T273" s="258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59" t="s">
        <v>145</v>
      </c>
      <c r="AU273" s="259" t="s">
        <v>84</v>
      </c>
      <c r="AV273" s="14" t="s">
        <v>84</v>
      </c>
      <c r="AW273" s="14" t="s">
        <v>31</v>
      </c>
      <c r="AX273" s="14" t="s">
        <v>74</v>
      </c>
      <c r="AY273" s="259" t="s">
        <v>132</v>
      </c>
    </row>
    <row r="274" s="14" customFormat="1">
      <c r="A274" s="14"/>
      <c r="B274" s="249"/>
      <c r="C274" s="250"/>
      <c r="D274" s="232" t="s">
        <v>145</v>
      </c>
      <c r="E274" s="251" t="s">
        <v>1</v>
      </c>
      <c r="F274" s="252" t="s">
        <v>1499</v>
      </c>
      <c r="G274" s="250"/>
      <c r="H274" s="253">
        <v>8.4000000000000004</v>
      </c>
      <c r="I274" s="254"/>
      <c r="J274" s="250"/>
      <c r="K274" s="250"/>
      <c r="L274" s="255"/>
      <c r="M274" s="256"/>
      <c r="N274" s="257"/>
      <c r="O274" s="257"/>
      <c r="P274" s="257"/>
      <c r="Q274" s="257"/>
      <c r="R274" s="257"/>
      <c r="S274" s="257"/>
      <c r="T274" s="258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9" t="s">
        <v>145</v>
      </c>
      <c r="AU274" s="259" t="s">
        <v>84</v>
      </c>
      <c r="AV274" s="14" t="s">
        <v>84</v>
      </c>
      <c r="AW274" s="14" t="s">
        <v>31</v>
      </c>
      <c r="AX274" s="14" t="s">
        <v>74</v>
      </c>
      <c r="AY274" s="259" t="s">
        <v>132</v>
      </c>
    </row>
    <row r="275" s="15" customFormat="1">
      <c r="A275" s="15"/>
      <c r="B275" s="264"/>
      <c r="C275" s="265"/>
      <c r="D275" s="232" t="s">
        <v>145</v>
      </c>
      <c r="E275" s="266" t="s">
        <v>1</v>
      </c>
      <c r="F275" s="267" t="s">
        <v>251</v>
      </c>
      <c r="G275" s="265"/>
      <c r="H275" s="268">
        <v>148</v>
      </c>
      <c r="I275" s="269"/>
      <c r="J275" s="265"/>
      <c r="K275" s="265"/>
      <c r="L275" s="270"/>
      <c r="M275" s="271"/>
      <c r="N275" s="272"/>
      <c r="O275" s="272"/>
      <c r="P275" s="272"/>
      <c r="Q275" s="272"/>
      <c r="R275" s="272"/>
      <c r="S275" s="272"/>
      <c r="T275" s="273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T275" s="274" t="s">
        <v>145</v>
      </c>
      <c r="AU275" s="274" t="s">
        <v>84</v>
      </c>
      <c r="AV275" s="15" t="s">
        <v>227</v>
      </c>
      <c r="AW275" s="15" t="s">
        <v>31</v>
      </c>
      <c r="AX275" s="15" t="s">
        <v>82</v>
      </c>
      <c r="AY275" s="274" t="s">
        <v>132</v>
      </c>
    </row>
    <row r="276" s="2" customFormat="1" ht="21.75" customHeight="1">
      <c r="A276" s="39"/>
      <c r="B276" s="40"/>
      <c r="C276" s="219" t="s">
        <v>398</v>
      </c>
      <c r="D276" s="219" t="s">
        <v>135</v>
      </c>
      <c r="E276" s="220" t="s">
        <v>1607</v>
      </c>
      <c r="F276" s="221" t="s">
        <v>1608</v>
      </c>
      <c r="G276" s="222" t="s">
        <v>160</v>
      </c>
      <c r="H276" s="223">
        <v>719.16999999999996</v>
      </c>
      <c r="I276" s="224"/>
      <c r="J276" s="225">
        <f>ROUND(I276*H276,2)</f>
        <v>0</v>
      </c>
      <c r="K276" s="221" t="s">
        <v>139</v>
      </c>
      <c r="L276" s="45"/>
      <c r="M276" s="226" t="s">
        <v>1</v>
      </c>
      <c r="N276" s="227" t="s">
        <v>39</v>
      </c>
      <c r="O276" s="92"/>
      <c r="P276" s="228">
        <f>O276*H276</f>
        <v>0</v>
      </c>
      <c r="Q276" s="228">
        <v>0.00084000000000000003</v>
      </c>
      <c r="R276" s="228">
        <f>Q276*H276</f>
        <v>0.60410279999999994</v>
      </c>
      <c r="S276" s="228">
        <v>0</v>
      </c>
      <c r="T276" s="229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30" t="s">
        <v>227</v>
      </c>
      <c r="AT276" s="230" t="s">
        <v>135</v>
      </c>
      <c r="AU276" s="230" t="s">
        <v>84</v>
      </c>
      <c r="AY276" s="18" t="s">
        <v>132</v>
      </c>
      <c r="BE276" s="231">
        <f>IF(N276="základní",J276,0)</f>
        <v>0</v>
      </c>
      <c r="BF276" s="231">
        <f>IF(N276="snížená",J276,0)</f>
        <v>0</v>
      </c>
      <c r="BG276" s="231">
        <f>IF(N276="zákl. přenesená",J276,0)</f>
        <v>0</v>
      </c>
      <c r="BH276" s="231">
        <f>IF(N276="sníž. přenesená",J276,0)</f>
        <v>0</v>
      </c>
      <c r="BI276" s="231">
        <f>IF(N276="nulová",J276,0)</f>
        <v>0</v>
      </c>
      <c r="BJ276" s="18" t="s">
        <v>82</v>
      </c>
      <c r="BK276" s="231">
        <f>ROUND(I276*H276,2)</f>
        <v>0</v>
      </c>
      <c r="BL276" s="18" t="s">
        <v>227</v>
      </c>
      <c r="BM276" s="230" t="s">
        <v>1609</v>
      </c>
    </row>
    <row r="277" s="2" customFormat="1">
      <c r="A277" s="39"/>
      <c r="B277" s="40"/>
      <c r="C277" s="41"/>
      <c r="D277" s="232" t="s">
        <v>142</v>
      </c>
      <c r="E277" s="41"/>
      <c r="F277" s="233" t="s">
        <v>1610</v>
      </c>
      <c r="G277" s="41"/>
      <c r="H277" s="41"/>
      <c r="I277" s="234"/>
      <c r="J277" s="41"/>
      <c r="K277" s="41"/>
      <c r="L277" s="45"/>
      <c r="M277" s="235"/>
      <c r="N277" s="236"/>
      <c r="O277" s="92"/>
      <c r="P277" s="92"/>
      <c r="Q277" s="92"/>
      <c r="R277" s="92"/>
      <c r="S277" s="92"/>
      <c r="T277" s="93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T277" s="18" t="s">
        <v>142</v>
      </c>
      <c r="AU277" s="18" t="s">
        <v>84</v>
      </c>
    </row>
    <row r="278" s="2" customFormat="1">
      <c r="A278" s="39"/>
      <c r="B278" s="40"/>
      <c r="C278" s="41"/>
      <c r="D278" s="237" t="s">
        <v>143</v>
      </c>
      <c r="E278" s="41"/>
      <c r="F278" s="238" t="s">
        <v>1611</v>
      </c>
      <c r="G278" s="41"/>
      <c r="H278" s="41"/>
      <c r="I278" s="234"/>
      <c r="J278" s="41"/>
      <c r="K278" s="41"/>
      <c r="L278" s="45"/>
      <c r="M278" s="235"/>
      <c r="N278" s="236"/>
      <c r="O278" s="92"/>
      <c r="P278" s="92"/>
      <c r="Q278" s="92"/>
      <c r="R278" s="92"/>
      <c r="S278" s="92"/>
      <c r="T278" s="93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T278" s="18" t="s">
        <v>143</v>
      </c>
      <c r="AU278" s="18" t="s">
        <v>84</v>
      </c>
    </row>
    <row r="279" s="13" customFormat="1">
      <c r="A279" s="13"/>
      <c r="B279" s="239"/>
      <c r="C279" s="240"/>
      <c r="D279" s="232" t="s">
        <v>145</v>
      </c>
      <c r="E279" s="241" t="s">
        <v>1</v>
      </c>
      <c r="F279" s="242" t="s">
        <v>1612</v>
      </c>
      <c r="G279" s="240"/>
      <c r="H279" s="241" t="s">
        <v>1</v>
      </c>
      <c r="I279" s="243"/>
      <c r="J279" s="240"/>
      <c r="K279" s="240"/>
      <c r="L279" s="244"/>
      <c r="M279" s="245"/>
      <c r="N279" s="246"/>
      <c r="O279" s="246"/>
      <c r="P279" s="246"/>
      <c r="Q279" s="246"/>
      <c r="R279" s="246"/>
      <c r="S279" s="246"/>
      <c r="T279" s="247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48" t="s">
        <v>145</v>
      </c>
      <c r="AU279" s="248" t="s">
        <v>84</v>
      </c>
      <c r="AV279" s="13" t="s">
        <v>82</v>
      </c>
      <c r="AW279" s="13" t="s">
        <v>31</v>
      </c>
      <c r="AX279" s="13" t="s">
        <v>74</v>
      </c>
      <c r="AY279" s="248" t="s">
        <v>132</v>
      </c>
    </row>
    <row r="280" s="14" customFormat="1">
      <c r="A280" s="14"/>
      <c r="B280" s="249"/>
      <c r="C280" s="250"/>
      <c r="D280" s="232" t="s">
        <v>145</v>
      </c>
      <c r="E280" s="251" t="s">
        <v>1</v>
      </c>
      <c r="F280" s="252" t="s">
        <v>1613</v>
      </c>
      <c r="G280" s="250"/>
      <c r="H280" s="253">
        <v>296.94999999999999</v>
      </c>
      <c r="I280" s="254"/>
      <c r="J280" s="250"/>
      <c r="K280" s="250"/>
      <c r="L280" s="255"/>
      <c r="M280" s="256"/>
      <c r="N280" s="257"/>
      <c r="O280" s="257"/>
      <c r="P280" s="257"/>
      <c r="Q280" s="257"/>
      <c r="R280" s="257"/>
      <c r="S280" s="257"/>
      <c r="T280" s="258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9" t="s">
        <v>145</v>
      </c>
      <c r="AU280" s="259" t="s">
        <v>84</v>
      </c>
      <c r="AV280" s="14" t="s">
        <v>84</v>
      </c>
      <c r="AW280" s="14" t="s">
        <v>31</v>
      </c>
      <c r="AX280" s="14" t="s">
        <v>74</v>
      </c>
      <c r="AY280" s="259" t="s">
        <v>132</v>
      </c>
    </row>
    <row r="281" s="14" customFormat="1">
      <c r="A281" s="14"/>
      <c r="B281" s="249"/>
      <c r="C281" s="250"/>
      <c r="D281" s="232" t="s">
        <v>145</v>
      </c>
      <c r="E281" s="251" t="s">
        <v>1</v>
      </c>
      <c r="F281" s="252" t="s">
        <v>1614</v>
      </c>
      <c r="G281" s="250"/>
      <c r="H281" s="253">
        <v>172.47999999999999</v>
      </c>
      <c r="I281" s="254"/>
      <c r="J281" s="250"/>
      <c r="K281" s="250"/>
      <c r="L281" s="255"/>
      <c r="M281" s="256"/>
      <c r="N281" s="257"/>
      <c r="O281" s="257"/>
      <c r="P281" s="257"/>
      <c r="Q281" s="257"/>
      <c r="R281" s="257"/>
      <c r="S281" s="257"/>
      <c r="T281" s="258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9" t="s">
        <v>145</v>
      </c>
      <c r="AU281" s="259" t="s">
        <v>84</v>
      </c>
      <c r="AV281" s="14" t="s">
        <v>84</v>
      </c>
      <c r="AW281" s="14" t="s">
        <v>31</v>
      </c>
      <c r="AX281" s="14" t="s">
        <v>74</v>
      </c>
      <c r="AY281" s="259" t="s">
        <v>132</v>
      </c>
    </row>
    <row r="282" s="14" customFormat="1">
      <c r="A282" s="14"/>
      <c r="B282" s="249"/>
      <c r="C282" s="250"/>
      <c r="D282" s="232" t="s">
        <v>145</v>
      </c>
      <c r="E282" s="251" t="s">
        <v>1</v>
      </c>
      <c r="F282" s="252" t="s">
        <v>1615</v>
      </c>
      <c r="G282" s="250"/>
      <c r="H282" s="253">
        <v>249.74000000000001</v>
      </c>
      <c r="I282" s="254"/>
      <c r="J282" s="250"/>
      <c r="K282" s="250"/>
      <c r="L282" s="255"/>
      <c r="M282" s="256"/>
      <c r="N282" s="257"/>
      <c r="O282" s="257"/>
      <c r="P282" s="257"/>
      <c r="Q282" s="257"/>
      <c r="R282" s="257"/>
      <c r="S282" s="257"/>
      <c r="T282" s="258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9" t="s">
        <v>145</v>
      </c>
      <c r="AU282" s="259" t="s">
        <v>84</v>
      </c>
      <c r="AV282" s="14" t="s">
        <v>84</v>
      </c>
      <c r="AW282" s="14" t="s">
        <v>31</v>
      </c>
      <c r="AX282" s="14" t="s">
        <v>74</v>
      </c>
      <c r="AY282" s="259" t="s">
        <v>132</v>
      </c>
    </row>
    <row r="283" s="15" customFormat="1">
      <c r="A283" s="15"/>
      <c r="B283" s="264"/>
      <c r="C283" s="265"/>
      <c r="D283" s="232" t="s">
        <v>145</v>
      </c>
      <c r="E283" s="266" t="s">
        <v>1</v>
      </c>
      <c r="F283" s="267" t="s">
        <v>251</v>
      </c>
      <c r="G283" s="265"/>
      <c r="H283" s="268">
        <v>719.16999999999996</v>
      </c>
      <c r="I283" s="269"/>
      <c r="J283" s="265"/>
      <c r="K283" s="265"/>
      <c r="L283" s="270"/>
      <c r="M283" s="271"/>
      <c r="N283" s="272"/>
      <c r="O283" s="272"/>
      <c r="P283" s="272"/>
      <c r="Q283" s="272"/>
      <c r="R283" s="272"/>
      <c r="S283" s="272"/>
      <c r="T283" s="273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T283" s="274" t="s">
        <v>145</v>
      </c>
      <c r="AU283" s="274" t="s">
        <v>84</v>
      </c>
      <c r="AV283" s="15" t="s">
        <v>227</v>
      </c>
      <c r="AW283" s="15" t="s">
        <v>31</v>
      </c>
      <c r="AX283" s="15" t="s">
        <v>82</v>
      </c>
      <c r="AY283" s="274" t="s">
        <v>132</v>
      </c>
    </row>
    <row r="284" s="2" customFormat="1" ht="24.15" customHeight="1">
      <c r="A284" s="39"/>
      <c r="B284" s="40"/>
      <c r="C284" s="219" t="s">
        <v>405</v>
      </c>
      <c r="D284" s="219" t="s">
        <v>135</v>
      </c>
      <c r="E284" s="220" t="s">
        <v>1616</v>
      </c>
      <c r="F284" s="221" t="s">
        <v>1617</v>
      </c>
      <c r="G284" s="222" t="s">
        <v>160</v>
      </c>
      <c r="H284" s="223">
        <v>884.14999999999998</v>
      </c>
      <c r="I284" s="224"/>
      <c r="J284" s="225">
        <f>ROUND(I284*H284,2)</f>
        <v>0</v>
      </c>
      <c r="K284" s="221" t="s">
        <v>139</v>
      </c>
      <c r="L284" s="45"/>
      <c r="M284" s="226" t="s">
        <v>1</v>
      </c>
      <c r="N284" s="227" t="s">
        <v>39</v>
      </c>
      <c r="O284" s="92"/>
      <c r="P284" s="228">
        <f>O284*H284</f>
        <v>0</v>
      </c>
      <c r="Q284" s="228">
        <v>0.00084999999999999995</v>
      </c>
      <c r="R284" s="228">
        <f>Q284*H284</f>
        <v>0.7515274999999999</v>
      </c>
      <c r="S284" s="228">
        <v>0</v>
      </c>
      <c r="T284" s="229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30" t="s">
        <v>227</v>
      </c>
      <c r="AT284" s="230" t="s">
        <v>135</v>
      </c>
      <c r="AU284" s="230" t="s">
        <v>84</v>
      </c>
      <c r="AY284" s="18" t="s">
        <v>132</v>
      </c>
      <c r="BE284" s="231">
        <f>IF(N284="základní",J284,0)</f>
        <v>0</v>
      </c>
      <c r="BF284" s="231">
        <f>IF(N284="snížená",J284,0)</f>
        <v>0</v>
      </c>
      <c r="BG284" s="231">
        <f>IF(N284="zákl. přenesená",J284,0)</f>
        <v>0</v>
      </c>
      <c r="BH284" s="231">
        <f>IF(N284="sníž. přenesená",J284,0)</f>
        <v>0</v>
      </c>
      <c r="BI284" s="231">
        <f>IF(N284="nulová",J284,0)</f>
        <v>0</v>
      </c>
      <c r="BJ284" s="18" t="s">
        <v>82</v>
      </c>
      <c r="BK284" s="231">
        <f>ROUND(I284*H284,2)</f>
        <v>0</v>
      </c>
      <c r="BL284" s="18" t="s">
        <v>227</v>
      </c>
      <c r="BM284" s="230" t="s">
        <v>1618</v>
      </c>
    </row>
    <row r="285" s="2" customFormat="1">
      <c r="A285" s="39"/>
      <c r="B285" s="40"/>
      <c r="C285" s="41"/>
      <c r="D285" s="232" t="s">
        <v>142</v>
      </c>
      <c r="E285" s="41"/>
      <c r="F285" s="233" t="s">
        <v>1619</v>
      </c>
      <c r="G285" s="41"/>
      <c r="H285" s="41"/>
      <c r="I285" s="234"/>
      <c r="J285" s="41"/>
      <c r="K285" s="41"/>
      <c r="L285" s="45"/>
      <c r="M285" s="235"/>
      <c r="N285" s="236"/>
      <c r="O285" s="92"/>
      <c r="P285" s="92"/>
      <c r="Q285" s="92"/>
      <c r="R285" s="92"/>
      <c r="S285" s="92"/>
      <c r="T285" s="93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T285" s="18" t="s">
        <v>142</v>
      </c>
      <c r="AU285" s="18" t="s">
        <v>84</v>
      </c>
    </row>
    <row r="286" s="2" customFormat="1">
      <c r="A286" s="39"/>
      <c r="B286" s="40"/>
      <c r="C286" s="41"/>
      <c r="D286" s="237" t="s">
        <v>143</v>
      </c>
      <c r="E286" s="41"/>
      <c r="F286" s="238" t="s">
        <v>1620</v>
      </c>
      <c r="G286" s="41"/>
      <c r="H286" s="41"/>
      <c r="I286" s="234"/>
      <c r="J286" s="41"/>
      <c r="K286" s="41"/>
      <c r="L286" s="45"/>
      <c r="M286" s="235"/>
      <c r="N286" s="236"/>
      <c r="O286" s="92"/>
      <c r="P286" s="92"/>
      <c r="Q286" s="92"/>
      <c r="R286" s="92"/>
      <c r="S286" s="92"/>
      <c r="T286" s="93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T286" s="18" t="s">
        <v>143</v>
      </c>
      <c r="AU286" s="18" t="s">
        <v>84</v>
      </c>
    </row>
    <row r="287" s="13" customFormat="1">
      <c r="A287" s="13"/>
      <c r="B287" s="239"/>
      <c r="C287" s="240"/>
      <c r="D287" s="232" t="s">
        <v>145</v>
      </c>
      <c r="E287" s="241" t="s">
        <v>1</v>
      </c>
      <c r="F287" s="242" t="s">
        <v>1612</v>
      </c>
      <c r="G287" s="240"/>
      <c r="H287" s="241" t="s">
        <v>1</v>
      </c>
      <c r="I287" s="243"/>
      <c r="J287" s="240"/>
      <c r="K287" s="240"/>
      <c r="L287" s="244"/>
      <c r="M287" s="245"/>
      <c r="N287" s="246"/>
      <c r="O287" s="246"/>
      <c r="P287" s="246"/>
      <c r="Q287" s="246"/>
      <c r="R287" s="246"/>
      <c r="S287" s="246"/>
      <c r="T287" s="247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48" t="s">
        <v>145</v>
      </c>
      <c r="AU287" s="248" t="s">
        <v>84</v>
      </c>
      <c r="AV287" s="13" t="s">
        <v>82</v>
      </c>
      <c r="AW287" s="13" t="s">
        <v>31</v>
      </c>
      <c r="AX287" s="13" t="s">
        <v>74</v>
      </c>
      <c r="AY287" s="248" t="s">
        <v>132</v>
      </c>
    </row>
    <row r="288" s="14" customFormat="1">
      <c r="A288" s="14"/>
      <c r="B288" s="249"/>
      <c r="C288" s="250"/>
      <c r="D288" s="232" t="s">
        <v>145</v>
      </c>
      <c r="E288" s="251" t="s">
        <v>1</v>
      </c>
      <c r="F288" s="252" t="s">
        <v>1621</v>
      </c>
      <c r="G288" s="250"/>
      <c r="H288" s="253">
        <v>674.28999999999996</v>
      </c>
      <c r="I288" s="254"/>
      <c r="J288" s="250"/>
      <c r="K288" s="250"/>
      <c r="L288" s="255"/>
      <c r="M288" s="256"/>
      <c r="N288" s="257"/>
      <c r="O288" s="257"/>
      <c r="P288" s="257"/>
      <c r="Q288" s="257"/>
      <c r="R288" s="257"/>
      <c r="S288" s="257"/>
      <c r="T288" s="258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9" t="s">
        <v>145</v>
      </c>
      <c r="AU288" s="259" t="s">
        <v>84</v>
      </c>
      <c r="AV288" s="14" t="s">
        <v>84</v>
      </c>
      <c r="AW288" s="14" t="s">
        <v>31</v>
      </c>
      <c r="AX288" s="14" t="s">
        <v>74</v>
      </c>
      <c r="AY288" s="259" t="s">
        <v>132</v>
      </c>
    </row>
    <row r="289" s="14" customFormat="1">
      <c r="A289" s="14"/>
      <c r="B289" s="249"/>
      <c r="C289" s="250"/>
      <c r="D289" s="232" t="s">
        <v>145</v>
      </c>
      <c r="E289" s="251" t="s">
        <v>1</v>
      </c>
      <c r="F289" s="252" t="s">
        <v>1622</v>
      </c>
      <c r="G289" s="250"/>
      <c r="H289" s="253">
        <v>209.86000000000001</v>
      </c>
      <c r="I289" s="254"/>
      <c r="J289" s="250"/>
      <c r="K289" s="250"/>
      <c r="L289" s="255"/>
      <c r="M289" s="256"/>
      <c r="N289" s="257"/>
      <c r="O289" s="257"/>
      <c r="P289" s="257"/>
      <c r="Q289" s="257"/>
      <c r="R289" s="257"/>
      <c r="S289" s="257"/>
      <c r="T289" s="258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9" t="s">
        <v>145</v>
      </c>
      <c r="AU289" s="259" t="s">
        <v>84</v>
      </c>
      <c r="AV289" s="14" t="s">
        <v>84</v>
      </c>
      <c r="AW289" s="14" t="s">
        <v>31</v>
      </c>
      <c r="AX289" s="14" t="s">
        <v>74</v>
      </c>
      <c r="AY289" s="259" t="s">
        <v>132</v>
      </c>
    </row>
    <row r="290" s="15" customFormat="1">
      <c r="A290" s="15"/>
      <c r="B290" s="264"/>
      <c r="C290" s="265"/>
      <c r="D290" s="232" t="s">
        <v>145</v>
      </c>
      <c r="E290" s="266" t="s">
        <v>1</v>
      </c>
      <c r="F290" s="267" t="s">
        <v>251</v>
      </c>
      <c r="G290" s="265"/>
      <c r="H290" s="268">
        <v>884.14999999999998</v>
      </c>
      <c r="I290" s="269"/>
      <c r="J290" s="265"/>
      <c r="K290" s="265"/>
      <c r="L290" s="270"/>
      <c r="M290" s="271"/>
      <c r="N290" s="272"/>
      <c r="O290" s="272"/>
      <c r="P290" s="272"/>
      <c r="Q290" s="272"/>
      <c r="R290" s="272"/>
      <c r="S290" s="272"/>
      <c r="T290" s="273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T290" s="274" t="s">
        <v>145</v>
      </c>
      <c r="AU290" s="274" t="s">
        <v>84</v>
      </c>
      <c r="AV290" s="15" t="s">
        <v>227</v>
      </c>
      <c r="AW290" s="15" t="s">
        <v>31</v>
      </c>
      <c r="AX290" s="15" t="s">
        <v>82</v>
      </c>
      <c r="AY290" s="274" t="s">
        <v>132</v>
      </c>
    </row>
    <row r="291" s="2" customFormat="1" ht="24.15" customHeight="1">
      <c r="A291" s="39"/>
      <c r="B291" s="40"/>
      <c r="C291" s="219" t="s">
        <v>411</v>
      </c>
      <c r="D291" s="219" t="s">
        <v>135</v>
      </c>
      <c r="E291" s="220" t="s">
        <v>1623</v>
      </c>
      <c r="F291" s="221" t="s">
        <v>1624</v>
      </c>
      <c r="G291" s="222" t="s">
        <v>160</v>
      </c>
      <c r="H291" s="223">
        <v>719.16999999999996</v>
      </c>
      <c r="I291" s="224"/>
      <c r="J291" s="225">
        <f>ROUND(I291*H291,2)</f>
        <v>0</v>
      </c>
      <c r="K291" s="221" t="s">
        <v>139</v>
      </c>
      <c r="L291" s="45"/>
      <c r="M291" s="226" t="s">
        <v>1</v>
      </c>
      <c r="N291" s="227" t="s">
        <v>39</v>
      </c>
      <c r="O291" s="92"/>
      <c r="P291" s="228">
        <f>O291*H291</f>
        <v>0</v>
      </c>
      <c r="Q291" s="228">
        <v>0</v>
      </c>
      <c r="R291" s="228">
        <f>Q291*H291</f>
        <v>0</v>
      </c>
      <c r="S291" s="228">
        <v>0</v>
      </c>
      <c r="T291" s="229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30" t="s">
        <v>227</v>
      </c>
      <c r="AT291" s="230" t="s">
        <v>135</v>
      </c>
      <c r="AU291" s="230" t="s">
        <v>84</v>
      </c>
      <c r="AY291" s="18" t="s">
        <v>132</v>
      </c>
      <c r="BE291" s="231">
        <f>IF(N291="základní",J291,0)</f>
        <v>0</v>
      </c>
      <c r="BF291" s="231">
        <f>IF(N291="snížená",J291,0)</f>
        <v>0</v>
      </c>
      <c r="BG291" s="231">
        <f>IF(N291="zákl. přenesená",J291,0)</f>
        <v>0</v>
      </c>
      <c r="BH291" s="231">
        <f>IF(N291="sníž. přenesená",J291,0)</f>
        <v>0</v>
      </c>
      <c r="BI291" s="231">
        <f>IF(N291="nulová",J291,0)</f>
        <v>0</v>
      </c>
      <c r="BJ291" s="18" t="s">
        <v>82</v>
      </c>
      <c r="BK291" s="231">
        <f>ROUND(I291*H291,2)</f>
        <v>0</v>
      </c>
      <c r="BL291" s="18" t="s">
        <v>227</v>
      </c>
      <c r="BM291" s="230" t="s">
        <v>1625</v>
      </c>
    </row>
    <row r="292" s="2" customFormat="1">
      <c r="A292" s="39"/>
      <c r="B292" s="40"/>
      <c r="C292" s="41"/>
      <c r="D292" s="232" t="s">
        <v>142</v>
      </c>
      <c r="E292" s="41"/>
      <c r="F292" s="233" t="s">
        <v>1626</v>
      </c>
      <c r="G292" s="41"/>
      <c r="H292" s="41"/>
      <c r="I292" s="234"/>
      <c r="J292" s="41"/>
      <c r="K292" s="41"/>
      <c r="L292" s="45"/>
      <c r="M292" s="235"/>
      <c r="N292" s="236"/>
      <c r="O292" s="92"/>
      <c r="P292" s="92"/>
      <c r="Q292" s="92"/>
      <c r="R292" s="92"/>
      <c r="S292" s="92"/>
      <c r="T292" s="93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T292" s="18" t="s">
        <v>142</v>
      </c>
      <c r="AU292" s="18" t="s">
        <v>84</v>
      </c>
    </row>
    <row r="293" s="2" customFormat="1">
      <c r="A293" s="39"/>
      <c r="B293" s="40"/>
      <c r="C293" s="41"/>
      <c r="D293" s="237" t="s">
        <v>143</v>
      </c>
      <c r="E293" s="41"/>
      <c r="F293" s="238" t="s">
        <v>1627</v>
      </c>
      <c r="G293" s="41"/>
      <c r="H293" s="41"/>
      <c r="I293" s="234"/>
      <c r="J293" s="41"/>
      <c r="K293" s="41"/>
      <c r="L293" s="45"/>
      <c r="M293" s="235"/>
      <c r="N293" s="236"/>
      <c r="O293" s="92"/>
      <c r="P293" s="92"/>
      <c r="Q293" s="92"/>
      <c r="R293" s="92"/>
      <c r="S293" s="92"/>
      <c r="T293" s="93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T293" s="18" t="s">
        <v>143</v>
      </c>
      <c r="AU293" s="18" t="s">
        <v>84</v>
      </c>
    </row>
    <row r="294" s="2" customFormat="1" ht="24.15" customHeight="1">
      <c r="A294" s="39"/>
      <c r="B294" s="40"/>
      <c r="C294" s="219" t="s">
        <v>417</v>
      </c>
      <c r="D294" s="219" t="s">
        <v>135</v>
      </c>
      <c r="E294" s="220" t="s">
        <v>1628</v>
      </c>
      <c r="F294" s="221" t="s">
        <v>1629</v>
      </c>
      <c r="G294" s="222" t="s">
        <v>160</v>
      </c>
      <c r="H294" s="223">
        <v>884.14999999999998</v>
      </c>
      <c r="I294" s="224"/>
      <c r="J294" s="225">
        <f>ROUND(I294*H294,2)</f>
        <v>0</v>
      </c>
      <c r="K294" s="221" t="s">
        <v>139</v>
      </c>
      <c r="L294" s="45"/>
      <c r="M294" s="226" t="s">
        <v>1</v>
      </c>
      <c r="N294" s="227" t="s">
        <v>39</v>
      </c>
      <c r="O294" s="92"/>
      <c r="P294" s="228">
        <f>O294*H294</f>
        <v>0</v>
      </c>
      <c r="Q294" s="228">
        <v>0</v>
      </c>
      <c r="R294" s="228">
        <f>Q294*H294</f>
        <v>0</v>
      </c>
      <c r="S294" s="228">
        <v>0</v>
      </c>
      <c r="T294" s="229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30" t="s">
        <v>227</v>
      </c>
      <c r="AT294" s="230" t="s">
        <v>135</v>
      </c>
      <c r="AU294" s="230" t="s">
        <v>84</v>
      </c>
      <c r="AY294" s="18" t="s">
        <v>132</v>
      </c>
      <c r="BE294" s="231">
        <f>IF(N294="základní",J294,0)</f>
        <v>0</v>
      </c>
      <c r="BF294" s="231">
        <f>IF(N294="snížená",J294,0)</f>
        <v>0</v>
      </c>
      <c r="BG294" s="231">
        <f>IF(N294="zákl. přenesená",J294,0)</f>
        <v>0</v>
      </c>
      <c r="BH294" s="231">
        <f>IF(N294="sníž. přenesená",J294,0)</f>
        <v>0</v>
      </c>
      <c r="BI294" s="231">
        <f>IF(N294="nulová",J294,0)</f>
        <v>0</v>
      </c>
      <c r="BJ294" s="18" t="s">
        <v>82</v>
      </c>
      <c r="BK294" s="231">
        <f>ROUND(I294*H294,2)</f>
        <v>0</v>
      </c>
      <c r="BL294" s="18" t="s">
        <v>227</v>
      </c>
      <c r="BM294" s="230" t="s">
        <v>1630</v>
      </c>
    </row>
    <row r="295" s="2" customFormat="1">
      <c r="A295" s="39"/>
      <c r="B295" s="40"/>
      <c r="C295" s="41"/>
      <c r="D295" s="232" t="s">
        <v>142</v>
      </c>
      <c r="E295" s="41"/>
      <c r="F295" s="233" t="s">
        <v>1631</v>
      </c>
      <c r="G295" s="41"/>
      <c r="H295" s="41"/>
      <c r="I295" s="234"/>
      <c r="J295" s="41"/>
      <c r="K295" s="41"/>
      <c r="L295" s="45"/>
      <c r="M295" s="235"/>
      <c r="N295" s="236"/>
      <c r="O295" s="92"/>
      <c r="P295" s="92"/>
      <c r="Q295" s="92"/>
      <c r="R295" s="92"/>
      <c r="S295" s="92"/>
      <c r="T295" s="93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T295" s="18" t="s">
        <v>142</v>
      </c>
      <c r="AU295" s="18" t="s">
        <v>84</v>
      </c>
    </row>
    <row r="296" s="2" customFormat="1">
      <c r="A296" s="39"/>
      <c r="B296" s="40"/>
      <c r="C296" s="41"/>
      <c r="D296" s="237" t="s">
        <v>143</v>
      </c>
      <c r="E296" s="41"/>
      <c r="F296" s="238" t="s">
        <v>1632</v>
      </c>
      <c r="G296" s="41"/>
      <c r="H296" s="41"/>
      <c r="I296" s="234"/>
      <c r="J296" s="41"/>
      <c r="K296" s="41"/>
      <c r="L296" s="45"/>
      <c r="M296" s="235"/>
      <c r="N296" s="236"/>
      <c r="O296" s="92"/>
      <c r="P296" s="92"/>
      <c r="Q296" s="92"/>
      <c r="R296" s="92"/>
      <c r="S296" s="92"/>
      <c r="T296" s="93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T296" s="18" t="s">
        <v>143</v>
      </c>
      <c r="AU296" s="18" t="s">
        <v>84</v>
      </c>
    </row>
    <row r="297" s="2" customFormat="1" ht="24.15" customHeight="1">
      <c r="A297" s="39"/>
      <c r="B297" s="40"/>
      <c r="C297" s="219" t="s">
        <v>423</v>
      </c>
      <c r="D297" s="219" t="s">
        <v>135</v>
      </c>
      <c r="E297" s="220" t="s">
        <v>1633</v>
      </c>
      <c r="F297" s="221" t="s">
        <v>1634</v>
      </c>
      <c r="G297" s="222" t="s">
        <v>160</v>
      </c>
      <c r="H297" s="223">
        <v>960.45000000000005</v>
      </c>
      <c r="I297" s="224"/>
      <c r="J297" s="225">
        <f>ROUND(I297*H297,2)</f>
        <v>0</v>
      </c>
      <c r="K297" s="221" t="s">
        <v>139</v>
      </c>
      <c r="L297" s="45"/>
      <c r="M297" s="226" t="s">
        <v>1</v>
      </c>
      <c r="N297" s="227" t="s">
        <v>39</v>
      </c>
      <c r="O297" s="92"/>
      <c r="P297" s="228">
        <f>O297*H297</f>
        <v>0</v>
      </c>
      <c r="Q297" s="228">
        <v>0.0062199999999999998</v>
      </c>
      <c r="R297" s="228">
        <f>Q297*H297</f>
        <v>5.9739990000000001</v>
      </c>
      <c r="S297" s="228">
        <v>0</v>
      </c>
      <c r="T297" s="229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30" t="s">
        <v>227</v>
      </c>
      <c r="AT297" s="230" t="s">
        <v>135</v>
      </c>
      <c r="AU297" s="230" t="s">
        <v>84</v>
      </c>
      <c r="AY297" s="18" t="s">
        <v>132</v>
      </c>
      <c r="BE297" s="231">
        <f>IF(N297="základní",J297,0)</f>
        <v>0</v>
      </c>
      <c r="BF297" s="231">
        <f>IF(N297="snížená",J297,0)</f>
        <v>0</v>
      </c>
      <c r="BG297" s="231">
        <f>IF(N297="zákl. přenesená",J297,0)</f>
        <v>0</v>
      </c>
      <c r="BH297" s="231">
        <f>IF(N297="sníž. přenesená",J297,0)</f>
        <v>0</v>
      </c>
      <c r="BI297" s="231">
        <f>IF(N297="nulová",J297,0)</f>
        <v>0</v>
      </c>
      <c r="BJ297" s="18" t="s">
        <v>82</v>
      </c>
      <c r="BK297" s="231">
        <f>ROUND(I297*H297,2)</f>
        <v>0</v>
      </c>
      <c r="BL297" s="18" t="s">
        <v>227</v>
      </c>
      <c r="BM297" s="230" t="s">
        <v>1635</v>
      </c>
    </row>
    <row r="298" s="2" customFormat="1">
      <c r="A298" s="39"/>
      <c r="B298" s="40"/>
      <c r="C298" s="41"/>
      <c r="D298" s="232" t="s">
        <v>142</v>
      </c>
      <c r="E298" s="41"/>
      <c r="F298" s="233" t="s">
        <v>1636</v>
      </c>
      <c r="G298" s="41"/>
      <c r="H298" s="41"/>
      <c r="I298" s="234"/>
      <c r="J298" s="41"/>
      <c r="K298" s="41"/>
      <c r="L298" s="45"/>
      <c r="M298" s="235"/>
      <c r="N298" s="236"/>
      <c r="O298" s="92"/>
      <c r="P298" s="92"/>
      <c r="Q298" s="92"/>
      <c r="R298" s="92"/>
      <c r="S298" s="92"/>
      <c r="T298" s="93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142</v>
      </c>
      <c r="AU298" s="18" t="s">
        <v>84</v>
      </c>
    </row>
    <row r="299" s="2" customFormat="1">
      <c r="A299" s="39"/>
      <c r="B299" s="40"/>
      <c r="C299" s="41"/>
      <c r="D299" s="237" t="s">
        <v>143</v>
      </c>
      <c r="E299" s="41"/>
      <c r="F299" s="238" t="s">
        <v>1637</v>
      </c>
      <c r="G299" s="41"/>
      <c r="H299" s="41"/>
      <c r="I299" s="234"/>
      <c r="J299" s="41"/>
      <c r="K299" s="41"/>
      <c r="L299" s="45"/>
      <c r="M299" s="235"/>
      <c r="N299" s="236"/>
      <c r="O299" s="92"/>
      <c r="P299" s="92"/>
      <c r="Q299" s="92"/>
      <c r="R299" s="92"/>
      <c r="S299" s="92"/>
      <c r="T299" s="93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T299" s="18" t="s">
        <v>143</v>
      </c>
      <c r="AU299" s="18" t="s">
        <v>84</v>
      </c>
    </row>
    <row r="300" s="13" customFormat="1">
      <c r="A300" s="13"/>
      <c r="B300" s="239"/>
      <c r="C300" s="240"/>
      <c r="D300" s="232" t="s">
        <v>145</v>
      </c>
      <c r="E300" s="241" t="s">
        <v>1</v>
      </c>
      <c r="F300" s="242" t="s">
        <v>1612</v>
      </c>
      <c r="G300" s="240"/>
      <c r="H300" s="241" t="s">
        <v>1</v>
      </c>
      <c r="I300" s="243"/>
      <c r="J300" s="240"/>
      <c r="K300" s="240"/>
      <c r="L300" s="244"/>
      <c r="M300" s="245"/>
      <c r="N300" s="246"/>
      <c r="O300" s="246"/>
      <c r="P300" s="246"/>
      <c r="Q300" s="246"/>
      <c r="R300" s="246"/>
      <c r="S300" s="246"/>
      <c r="T300" s="247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48" t="s">
        <v>145</v>
      </c>
      <c r="AU300" s="248" t="s">
        <v>84</v>
      </c>
      <c r="AV300" s="13" t="s">
        <v>82</v>
      </c>
      <c r="AW300" s="13" t="s">
        <v>31</v>
      </c>
      <c r="AX300" s="13" t="s">
        <v>74</v>
      </c>
      <c r="AY300" s="248" t="s">
        <v>132</v>
      </c>
    </row>
    <row r="301" s="14" customFormat="1">
      <c r="A301" s="14"/>
      <c r="B301" s="249"/>
      <c r="C301" s="250"/>
      <c r="D301" s="232" t="s">
        <v>145</v>
      </c>
      <c r="E301" s="251" t="s">
        <v>1</v>
      </c>
      <c r="F301" s="252" t="s">
        <v>1638</v>
      </c>
      <c r="G301" s="250"/>
      <c r="H301" s="253">
        <v>697.01999999999998</v>
      </c>
      <c r="I301" s="254"/>
      <c r="J301" s="250"/>
      <c r="K301" s="250"/>
      <c r="L301" s="255"/>
      <c r="M301" s="256"/>
      <c r="N301" s="257"/>
      <c r="O301" s="257"/>
      <c r="P301" s="257"/>
      <c r="Q301" s="257"/>
      <c r="R301" s="257"/>
      <c r="S301" s="257"/>
      <c r="T301" s="258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9" t="s">
        <v>145</v>
      </c>
      <c r="AU301" s="259" t="s">
        <v>84</v>
      </c>
      <c r="AV301" s="14" t="s">
        <v>84</v>
      </c>
      <c r="AW301" s="14" t="s">
        <v>31</v>
      </c>
      <c r="AX301" s="14" t="s">
        <v>74</v>
      </c>
      <c r="AY301" s="259" t="s">
        <v>132</v>
      </c>
    </row>
    <row r="302" s="14" customFormat="1">
      <c r="A302" s="14"/>
      <c r="B302" s="249"/>
      <c r="C302" s="250"/>
      <c r="D302" s="232" t="s">
        <v>145</v>
      </c>
      <c r="E302" s="251" t="s">
        <v>1</v>
      </c>
      <c r="F302" s="252" t="s">
        <v>1639</v>
      </c>
      <c r="G302" s="250"/>
      <c r="H302" s="253">
        <v>263.43000000000001</v>
      </c>
      <c r="I302" s="254"/>
      <c r="J302" s="250"/>
      <c r="K302" s="250"/>
      <c r="L302" s="255"/>
      <c r="M302" s="256"/>
      <c r="N302" s="257"/>
      <c r="O302" s="257"/>
      <c r="P302" s="257"/>
      <c r="Q302" s="257"/>
      <c r="R302" s="257"/>
      <c r="S302" s="257"/>
      <c r="T302" s="258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9" t="s">
        <v>145</v>
      </c>
      <c r="AU302" s="259" t="s">
        <v>84</v>
      </c>
      <c r="AV302" s="14" t="s">
        <v>84</v>
      </c>
      <c r="AW302" s="14" t="s">
        <v>31</v>
      </c>
      <c r="AX302" s="14" t="s">
        <v>74</v>
      </c>
      <c r="AY302" s="259" t="s">
        <v>132</v>
      </c>
    </row>
    <row r="303" s="15" customFormat="1">
      <c r="A303" s="15"/>
      <c r="B303" s="264"/>
      <c r="C303" s="265"/>
      <c r="D303" s="232" t="s">
        <v>145</v>
      </c>
      <c r="E303" s="266" t="s">
        <v>1</v>
      </c>
      <c r="F303" s="267" t="s">
        <v>251</v>
      </c>
      <c r="G303" s="265"/>
      <c r="H303" s="268">
        <v>960.45000000000005</v>
      </c>
      <c r="I303" s="269"/>
      <c r="J303" s="265"/>
      <c r="K303" s="265"/>
      <c r="L303" s="270"/>
      <c r="M303" s="271"/>
      <c r="N303" s="272"/>
      <c r="O303" s="272"/>
      <c r="P303" s="272"/>
      <c r="Q303" s="272"/>
      <c r="R303" s="272"/>
      <c r="S303" s="272"/>
      <c r="T303" s="273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T303" s="274" t="s">
        <v>145</v>
      </c>
      <c r="AU303" s="274" t="s">
        <v>84</v>
      </c>
      <c r="AV303" s="15" t="s">
        <v>227</v>
      </c>
      <c r="AW303" s="15" t="s">
        <v>31</v>
      </c>
      <c r="AX303" s="15" t="s">
        <v>82</v>
      </c>
      <c r="AY303" s="274" t="s">
        <v>132</v>
      </c>
    </row>
    <row r="304" s="2" customFormat="1" ht="24.15" customHeight="1">
      <c r="A304" s="39"/>
      <c r="B304" s="40"/>
      <c r="C304" s="219" t="s">
        <v>429</v>
      </c>
      <c r="D304" s="219" t="s">
        <v>135</v>
      </c>
      <c r="E304" s="220" t="s">
        <v>1640</v>
      </c>
      <c r="F304" s="221" t="s">
        <v>1641</v>
      </c>
      <c r="G304" s="222" t="s">
        <v>160</v>
      </c>
      <c r="H304" s="223">
        <v>960.45000000000005</v>
      </c>
      <c r="I304" s="224"/>
      <c r="J304" s="225">
        <f>ROUND(I304*H304,2)</f>
        <v>0</v>
      </c>
      <c r="K304" s="221" t="s">
        <v>139</v>
      </c>
      <c r="L304" s="45"/>
      <c r="M304" s="226" t="s">
        <v>1</v>
      </c>
      <c r="N304" s="227" t="s">
        <v>39</v>
      </c>
      <c r="O304" s="92"/>
      <c r="P304" s="228">
        <f>O304*H304</f>
        <v>0</v>
      </c>
      <c r="Q304" s="228">
        <v>0</v>
      </c>
      <c r="R304" s="228">
        <f>Q304*H304</f>
        <v>0</v>
      </c>
      <c r="S304" s="228">
        <v>0</v>
      </c>
      <c r="T304" s="229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30" t="s">
        <v>227</v>
      </c>
      <c r="AT304" s="230" t="s">
        <v>135</v>
      </c>
      <c r="AU304" s="230" t="s">
        <v>84</v>
      </c>
      <c r="AY304" s="18" t="s">
        <v>132</v>
      </c>
      <c r="BE304" s="231">
        <f>IF(N304="základní",J304,0)</f>
        <v>0</v>
      </c>
      <c r="BF304" s="231">
        <f>IF(N304="snížená",J304,0)</f>
        <v>0</v>
      </c>
      <c r="BG304" s="231">
        <f>IF(N304="zákl. přenesená",J304,0)</f>
        <v>0</v>
      </c>
      <c r="BH304" s="231">
        <f>IF(N304="sníž. přenesená",J304,0)</f>
        <v>0</v>
      </c>
      <c r="BI304" s="231">
        <f>IF(N304="nulová",J304,0)</f>
        <v>0</v>
      </c>
      <c r="BJ304" s="18" t="s">
        <v>82</v>
      </c>
      <c r="BK304" s="231">
        <f>ROUND(I304*H304,2)</f>
        <v>0</v>
      </c>
      <c r="BL304" s="18" t="s">
        <v>227</v>
      </c>
      <c r="BM304" s="230" t="s">
        <v>1642</v>
      </c>
    </row>
    <row r="305" s="2" customFormat="1">
      <c r="A305" s="39"/>
      <c r="B305" s="40"/>
      <c r="C305" s="41"/>
      <c r="D305" s="232" t="s">
        <v>142</v>
      </c>
      <c r="E305" s="41"/>
      <c r="F305" s="233" t="s">
        <v>1643</v>
      </c>
      <c r="G305" s="41"/>
      <c r="H305" s="41"/>
      <c r="I305" s="234"/>
      <c r="J305" s="41"/>
      <c r="K305" s="41"/>
      <c r="L305" s="45"/>
      <c r="M305" s="235"/>
      <c r="N305" s="236"/>
      <c r="O305" s="92"/>
      <c r="P305" s="92"/>
      <c r="Q305" s="92"/>
      <c r="R305" s="92"/>
      <c r="S305" s="92"/>
      <c r="T305" s="93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T305" s="18" t="s">
        <v>142</v>
      </c>
      <c r="AU305" s="18" t="s">
        <v>84</v>
      </c>
    </row>
    <row r="306" s="2" customFormat="1">
      <c r="A306" s="39"/>
      <c r="B306" s="40"/>
      <c r="C306" s="41"/>
      <c r="D306" s="237" t="s">
        <v>143</v>
      </c>
      <c r="E306" s="41"/>
      <c r="F306" s="238" t="s">
        <v>1644</v>
      </c>
      <c r="G306" s="41"/>
      <c r="H306" s="41"/>
      <c r="I306" s="234"/>
      <c r="J306" s="41"/>
      <c r="K306" s="41"/>
      <c r="L306" s="45"/>
      <c r="M306" s="235"/>
      <c r="N306" s="236"/>
      <c r="O306" s="92"/>
      <c r="P306" s="92"/>
      <c r="Q306" s="92"/>
      <c r="R306" s="92"/>
      <c r="S306" s="92"/>
      <c r="T306" s="93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T306" s="18" t="s">
        <v>143</v>
      </c>
      <c r="AU306" s="18" t="s">
        <v>84</v>
      </c>
    </row>
    <row r="307" s="2" customFormat="1" ht="37.8" customHeight="1">
      <c r="A307" s="39"/>
      <c r="B307" s="40"/>
      <c r="C307" s="219" t="s">
        <v>435</v>
      </c>
      <c r="D307" s="219" t="s">
        <v>135</v>
      </c>
      <c r="E307" s="220" t="s">
        <v>293</v>
      </c>
      <c r="F307" s="221" t="s">
        <v>294</v>
      </c>
      <c r="G307" s="222" t="s">
        <v>177</v>
      </c>
      <c r="H307" s="223">
        <v>371.30799999999999</v>
      </c>
      <c r="I307" s="224"/>
      <c r="J307" s="225">
        <f>ROUND(I307*H307,2)</f>
        <v>0</v>
      </c>
      <c r="K307" s="221" t="s">
        <v>139</v>
      </c>
      <c r="L307" s="45"/>
      <c r="M307" s="226" t="s">
        <v>1</v>
      </c>
      <c r="N307" s="227" t="s">
        <v>39</v>
      </c>
      <c r="O307" s="92"/>
      <c r="P307" s="228">
        <f>O307*H307</f>
        <v>0</v>
      </c>
      <c r="Q307" s="228">
        <v>0</v>
      </c>
      <c r="R307" s="228">
        <f>Q307*H307</f>
        <v>0</v>
      </c>
      <c r="S307" s="228">
        <v>0</v>
      </c>
      <c r="T307" s="229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30" t="s">
        <v>227</v>
      </c>
      <c r="AT307" s="230" t="s">
        <v>135</v>
      </c>
      <c r="AU307" s="230" t="s">
        <v>84</v>
      </c>
      <c r="AY307" s="18" t="s">
        <v>132</v>
      </c>
      <c r="BE307" s="231">
        <f>IF(N307="základní",J307,0)</f>
        <v>0</v>
      </c>
      <c r="BF307" s="231">
        <f>IF(N307="snížená",J307,0)</f>
        <v>0</v>
      </c>
      <c r="BG307" s="231">
        <f>IF(N307="zákl. přenesená",J307,0)</f>
        <v>0</v>
      </c>
      <c r="BH307" s="231">
        <f>IF(N307="sníž. přenesená",J307,0)</f>
        <v>0</v>
      </c>
      <c r="BI307" s="231">
        <f>IF(N307="nulová",J307,0)</f>
        <v>0</v>
      </c>
      <c r="BJ307" s="18" t="s">
        <v>82</v>
      </c>
      <c r="BK307" s="231">
        <f>ROUND(I307*H307,2)</f>
        <v>0</v>
      </c>
      <c r="BL307" s="18" t="s">
        <v>227</v>
      </c>
      <c r="BM307" s="230" t="s">
        <v>1645</v>
      </c>
    </row>
    <row r="308" s="2" customFormat="1">
      <c r="A308" s="39"/>
      <c r="B308" s="40"/>
      <c r="C308" s="41"/>
      <c r="D308" s="232" t="s">
        <v>142</v>
      </c>
      <c r="E308" s="41"/>
      <c r="F308" s="233" t="s">
        <v>296</v>
      </c>
      <c r="G308" s="41"/>
      <c r="H308" s="41"/>
      <c r="I308" s="234"/>
      <c r="J308" s="41"/>
      <c r="K308" s="41"/>
      <c r="L308" s="45"/>
      <c r="M308" s="235"/>
      <c r="N308" s="236"/>
      <c r="O308" s="92"/>
      <c r="P308" s="92"/>
      <c r="Q308" s="92"/>
      <c r="R308" s="92"/>
      <c r="S308" s="92"/>
      <c r="T308" s="93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T308" s="18" t="s">
        <v>142</v>
      </c>
      <c r="AU308" s="18" t="s">
        <v>84</v>
      </c>
    </row>
    <row r="309" s="2" customFormat="1">
      <c r="A309" s="39"/>
      <c r="B309" s="40"/>
      <c r="C309" s="41"/>
      <c r="D309" s="237" t="s">
        <v>143</v>
      </c>
      <c r="E309" s="41"/>
      <c r="F309" s="238" t="s">
        <v>297</v>
      </c>
      <c r="G309" s="41"/>
      <c r="H309" s="41"/>
      <c r="I309" s="234"/>
      <c r="J309" s="41"/>
      <c r="K309" s="41"/>
      <c r="L309" s="45"/>
      <c r="M309" s="235"/>
      <c r="N309" s="236"/>
      <c r="O309" s="92"/>
      <c r="P309" s="92"/>
      <c r="Q309" s="92"/>
      <c r="R309" s="92"/>
      <c r="S309" s="92"/>
      <c r="T309" s="93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T309" s="18" t="s">
        <v>143</v>
      </c>
      <c r="AU309" s="18" t="s">
        <v>84</v>
      </c>
    </row>
    <row r="310" s="13" customFormat="1">
      <c r="A310" s="13"/>
      <c r="B310" s="239"/>
      <c r="C310" s="240"/>
      <c r="D310" s="232" t="s">
        <v>145</v>
      </c>
      <c r="E310" s="241" t="s">
        <v>1</v>
      </c>
      <c r="F310" s="242" t="s">
        <v>298</v>
      </c>
      <c r="G310" s="240"/>
      <c r="H310" s="241" t="s">
        <v>1</v>
      </c>
      <c r="I310" s="243"/>
      <c r="J310" s="240"/>
      <c r="K310" s="240"/>
      <c r="L310" s="244"/>
      <c r="M310" s="245"/>
      <c r="N310" s="246"/>
      <c r="O310" s="246"/>
      <c r="P310" s="246"/>
      <c r="Q310" s="246"/>
      <c r="R310" s="246"/>
      <c r="S310" s="246"/>
      <c r="T310" s="247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48" t="s">
        <v>145</v>
      </c>
      <c r="AU310" s="248" t="s">
        <v>84</v>
      </c>
      <c r="AV310" s="13" t="s">
        <v>82</v>
      </c>
      <c r="AW310" s="13" t="s">
        <v>31</v>
      </c>
      <c r="AX310" s="13" t="s">
        <v>74</v>
      </c>
      <c r="AY310" s="248" t="s">
        <v>132</v>
      </c>
    </row>
    <row r="311" s="14" customFormat="1">
      <c r="A311" s="14"/>
      <c r="B311" s="249"/>
      <c r="C311" s="250"/>
      <c r="D311" s="232" t="s">
        <v>145</v>
      </c>
      <c r="E311" s="251" t="s">
        <v>1</v>
      </c>
      <c r="F311" s="252" t="s">
        <v>1646</v>
      </c>
      <c r="G311" s="250"/>
      <c r="H311" s="253">
        <v>371.30799999999999</v>
      </c>
      <c r="I311" s="254"/>
      <c r="J311" s="250"/>
      <c r="K311" s="250"/>
      <c r="L311" s="255"/>
      <c r="M311" s="256"/>
      <c r="N311" s="257"/>
      <c r="O311" s="257"/>
      <c r="P311" s="257"/>
      <c r="Q311" s="257"/>
      <c r="R311" s="257"/>
      <c r="S311" s="257"/>
      <c r="T311" s="258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9" t="s">
        <v>145</v>
      </c>
      <c r="AU311" s="259" t="s">
        <v>84</v>
      </c>
      <c r="AV311" s="14" t="s">
        <v>84</v>
      </c>
      <c r="AW311" s="14" t="s">
        <v>31</v>
      </c>
      <c r="AX311" s="14" t="s">
        <v>82</v>
      </c>
      <c r="AY311" s="259" t="s">
        <v>132</v>
      </c>
    </row>
    <row r="312" s="2" customFormat="1" ht="37.8" customHeight="1">
      <c r="A312" s="39"/>
      <c r="B312" s="40"/>
      <c r="C312" s="219" t="s">
        <v>441</v>
      </c>
      <c r="D312" s="219" t="s">
        <v>135</v>
      </c>
      <c r="E312" s="220" t="s">
        <v>300</v>
      </c>
      <c r="F312" s="221" t="s">
        <v>301</v>
      </c>
      <c r="G312" s="222" t="s">
        <v>177</v>
      </c>
      <c r="H312" s="223">
        <v>2749.0279999999998</v>
      </c>
      <c r="I312" s="224"/>
      <c r="J312" s="225">
        <f>ROUND(I312*H312,2)</f>
        <v>0</v>
      </c>
      <c r="K312" s="221" t="s">
        <v>139</v>
      </c>
      <c r="L312" s="45"/>
      <c r="M312" s="226" t="s">
        <v>1</v>
      </c>
      <c r="N312" s="227" t="s">
        <v>39</v>
      </c>
      <c r="O312" s="92"/>
      <c r="P312" s="228">
        <f>O312*H312</f>
        <v>0</v>
      </c>
      <c r="Q312" s="228">
        <v>0</v>
      </c>
      <c r="R312" s="228">
        <f>Q312*H312</f>
        <v>0</v>
      </c>
      <c r="S312" s="228">
        <v>0</v>
      </c>
      <c r="T312" s="229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30" t="s">
        <v>227</v>
      </c>
      <c r="AT312" s="230" t="s">
        <v>135</v>
      </c>
      <c r="AU312" s="230" t="s">
        <v>84</v>
      </c>
      <c r="AY312" s="18" t="s">
        <v>132</v>
      </c>
      <c r="BE312" s="231">
        <f>IF(N312="základní",J312,0)</f>
        <v>0</v>
      </c>
      <c r="BF312" s="231">
        <f>IF(N312="snížená",J312,0)</f>
        <v>0</v>
      </c>
      <c r="BG312" s="231">
        <f>IF(N312="zákl. přenesená",J312,0)</f>
        <v>0</v>
      </c>
      <c r="BH312" s="231">
        <f>IF(N312="sníž. přenesená",J312,0)</f>
        <v>0</v>
      </c>
      <c r="BI312" s="231">
        <f>IF(N312="nulová",J312,0)</f>
        <v>0</v>
      </c>
      <c r="BJ312" s="18" t="s">
        <v>82</v>
      </c>
      <c r="BK312" s="231">
        <f>ROUND(I312*H312,2)</f>
        <v>0</v>
      </c>
      <c r="BL312" s="18" t="s">
        <v>227</v>
      </c>
      <c r="BM312" s="230" t="s">
        <v>1647</v>
      </c>
    </row>
    <row r="313" s="2" customFormat="1">
      <c r="A313" s="39"/>
      <c r="B313" s="40"/>
      <c r="C313" s="41"/>
      <c r="D313" s="232" t="s">
        <v>142</v>
      </c>
      <c r="E313" s="41"/>
      <c r="F313" s="233" t="s">
        <v>303</v>
      </c>
      <c r="G313" s="41"/>
      <c r="H313" s="41"/>
      <c r="I313" s="234"/>
      <c r="J313" s="41"/>
      <c r="K313" s="41"/>
      <c r="L313" s="45"/>
      <c r="M313" s="235"/>
      <c r="N313" s="236"/>
      <c r="O313" s="92"/>
      <c r="P313" s="92"/>
      <c r="Q313" s="92"/>
      <c r="R313" s="92"/>
      <c r="S313" s="92"/>
      <c r="T313" s="93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142</v>
      </c>
      <c r="AU313" s="18" t="s">
        <v>84</v>
      </c>
    </row>
    <row r="314" s="2" customFormat="1">
      <c r="A314" s="39"/>
      <c r="B314" s="40"/>
      <c r="C314" s="41"/>
      <c r="D314" s="237" t="s">
        <v>143</v>
      </c>
      <c r="E314" s="41"/>
      <c r="F314" s="238" t="s">
        <v>304</v>
      </c>
      <c r="G314" s="41"/>
      <c r="H314" s="41"/>
      <c r="I314" s="234"/>
      <c r="J314" s="41"/>
      <c r="K314" s="41"/>
      <c r="L314" s="45"/>
      <c r="M314" s="235"/>
      <c r="N314" s="236"/>
      <c r="O314" s="92"/>
      <c r="P314" s="92"/>
      <c r="Q314" s="92"/>
      <c r="R314" s="92"/>
      <c r="S314" s="92"/>
      <c r="T314" s="93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T314" s="18" t="s">
        <v>143</v>
      </c>
      <c r="AU314" s="18" t="s">
        <v>84</v>
      </c>
    </row>
    <row r="315" s="14" customFormat="1">
      <c r="A315" s="14"/>
      <c r="B315" s="249"/>
      <c r="C315" s="250"/>
      <c r="D315" s="232" t="s">
        <v>145</v>
      </c>
      <c r="E315" s="251" t="s">
        <v>1</v>
      </c>
      <c r="F315" s="252" t="s">
        <v>1585</v>
      </c>
      <c r="G315" s="250"/>
      <c r="H315" s="253">
        <v>2897.77</v>
      </c>
      <c r="I315" s="254"/>
      <c r="J315" s="250"/>
      <c r="K315" s="250"/>
      <c r="L315" s="255"/>
      <c r="M315" s="256"/>
      <c r="N315" s="257"/>
      <c r="O315" s="257"/>
      <c r="P315" s="257"/>
      <c r="Q315" s="257"/>
      <c r="R315" s="257"/>
      <c r="S315" s="257"/>
      <c r="T315" s="258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9" t="s">
        <v>145</v>
      </c>
      <c r="AU315" s="259" t="s">
        <v>84</v>
      </c>
      <c r="AV315" s="14" t="s">
        <v>84</v>
      </c>
      <c r="AW315" s="14" t="s">
        <v>31</v>
      </c>
      <c r="AX315" s="14" t="s">
        <v>74</v>
      </c>
      <c r="AY315" s="259" t="s">
        <v>132</v>
      </c>
    </row>
    <row r="316" s="14" customFormat="1">
      <c r="A316" s="14"/>
      <c r="B316" s="249"/>
      <c r="C316" s="250"/>
      <c r="D316" s="232" t="s">
        <v>145</v>
      </c>
      <c r="E316" s="251" t="s">
        <v>1</v>
      </c>
      <c r="F316" s="252" t="s">
        <v>1586</v>
      </c>
      <c r="G316" s="250"/>
      <c r="H316" s="253">
        <v>-148.74199999999999</v>
      </c>
      <c r="I316" s="254"/>
      <c r="J316" s="250"/>
      <c r="K316" s="250"/>
      <c r="L316" s="255"/>
      <c r="M316" s="256"/>
      <c r="N316" s="257"/>
      <c r="O316" s="257"/>
      <c r="P316" s="257"/>
      <c r="Q316" s="257"/>
      <c r="R316" s="257"/>
      <c r="S316" s="257"/>
      <c r="T316" s="258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9" t="s">
        <v>145</v>
      </c>
      <c r="AU316" s="259" t="s">
        <v>84</v>
      </c>
      <c r="AV316" s="14" t="s">
        <v>84</v>
      </c>
      <c r="AW316" s="14" t="s">
        <v>31</v>
      </c>
      <c r="AX316" s="14" t="s">
        <v>74</v>
      </c>
      <c r="AY316" s="259" t="s">
        <v>132</v>
      </c>
    </row>
    <row r="317" s="15" customFormat="1">
      <c r="A317" s="15"/>
      <c r="B317" s="264"/>
      <c r="C317" s="265"/>
      <c r="D317" s="232" t="s">
        <v>145</v>
      </c>
      <c r="E317" s="266" t="s">
        <v>1</v>
      </c>
      <c r="F317" s="267" t="s">
        <v>251</v>
      </c>
      <c r="G317" s="265"/>
      <c r="H317" s="268">
        <v>2749.0279999999998</v>
      </c>
      <c r="I317" s="269"/>
      <c r="J317" s="265"/>
      <c r="K317" s="265"/>
      <c r="L317" s="270"/>
      <c r="M317" s="271"/>
      <c r="N317" s="272"/>
      <c r="O317" s="272"/>
      <c r="P317" s="272"/>
      <c r="Q317" s="272"/>
      <c r="R317" s="272"/>
      <c r="S317" s="272"/>
      <c r="T317" s="273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74" t="s">
        <v>145</v>
      </c>
      <c r="AU317" s="274" t="s">
        <v>84</v>
      </c>
      <c r="AV317" s="15" t="s">
        <v>227</v>
      </c>
      <c r="AW317" s="15" t="s">
        <v>31</v>
      </c>
      <c r="AX317" s="15" t="s">
        <v>82</v>
      </c>
      <c r="AY317" s="274" t="s">
        <v>132</v>
      </c>
    </row>
    <row r="318" s="2" customFormat="1" ht="37.8" customHeight="1">
      <c r="A318" s="39"/>
      <c r="B318" s="40"/>
      <c r="C318" s="219" t="s">
        <v>448</v>
      </c>
      <c r="D318" s="219" t="s">
        <v>135</v>
      </c>
      <c r="E318" s="220" t="s">
        <v>308</v>
      </c>
      <c r="F318" s="221" t="s">
        <v>309</v>
      </c>
      <c r="G318" s="222" t="s">
        <v>177</v>
      </c>
      <c r="H318" s="223">
        <v>16494.168000000001</v>
      </c>
      <c r="I318" s="224"/>
      <c r="J318" s="225">
        <f>ROUND(I318*H318,2)</f>
        <v>0</v>
      </c>
      <c r="K318" s="221" t="s">
        <v>139</v>
      </c>
      <c r="L318" s="45"/>
      <c r="M318" s="226" t="s">
        <v>1</v>
      </c>
      <c r="N318" s="227" t="s">
        <v>39</v>
      </c>
      <c r="O318" s="92"/>
      <c r="P318" s="228">
        <f>O318*H318</f>
        <v>0</v>
      </c>
      <c r="Q318" s="228">
        <v>0</v>
      </c>
      <c r="R318" s="228">
        <f>Q318*H318</f>
        <v>0</v>
      </c>
      <c r="S318" s="228">
        <v>0</v>
      </c>
      <c r="T318" s="229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30" t="s">
        <v>227</v>
      </c>
      <c r="AT318" s="230" t="s">
        <v>135</v>
      </c>
      <c r="AU318" s="230" t="s">
        <v>84</v>
      </c>
      <c r="AY318" s="18" t="s">
        <v>132</v>
      </c>
      <c r="BE318" s="231">
        <f>IF(N318="základní",J318,0)</f>
        <v>0</v>
      </c>
      <c r="BF318" s="231">
        <f>IF(N318="snížená",J318,0)</f>
        <v>0</v>
      </c>
      <c r="BG318" s="231">
        <f>IF(N318="zákl. přenesená",J318,0)</f>
        <v>0</v>
      </c>
      <c r="BH318" s="231">
        <f>IF(N318="sníž. přenesená",J318,0)</f>
        <v>0</v>
      </c>
      <c r="BI318" s="231">
        <f>IF(N318="nulová",J318,0)</f>
        <v>0</v>
      </c>
      <c r="BJ318" s="18" t="s">
        <v>82</v>
      </c>
      <c r="BK318" s="231">
        <f>ROUND(I318*H318,2)</f>
        <v>0</v>
      </c>
      <c r="BL318" s="18" t="s">
        <v>227</v>
      </c>
      <c r="BM318" s="230" t="s">
        <v>1648</v>
      </c>
    </row>
    <row r="319" s="2" customFormat="1">
      <c r="A319" s="39"/>
      <c r="B319" s="40"/>
      <c r="C319" s="41"/>
      <c r="D319" s="232" t="s">
        <v>142</v>
      </c>
      <c r="E319" s="41"/>
      <c r="F319" s="233" t="s">
        <v>311</v>
      </c>
      <c r="G319" s="41"/>
      <c r="H319" s="41"/>
      <c r="I319" s="234"/>
      <c r="J319" s="41"/>
      <c r="K319" s="41"/>
      <c r="L319" s="45"/>
      <c r="M319" s="235"/>
      <c r="N319" s="236"/>
      <c r="O319" s="92"/>
      <c r="P319" s="92"/>
      <c r="Q319" s="92"/>
      <c r="R319" s="92"/>
      <c r="S319" s="92"/>
      <c r="T319" s="93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T319" s="18" t="s">
        <v>142</v>
      </c>
      <c r="AU319" s="18" t="s">
        <v>84</v>
      </c>
    </row>
    <row r="320" s="2" customFormat="1">
      <c r="A320" s="39"/>
      <c r="B320" s="40"/>
      <c r="C320" s="41"/>
      <c r="D320" s="237" t="s">
        <v>143</v>
      </c>
      <c r="E320" s="41"/>
      <c r="F320" s="238" t="s">
        <v>312</v>
      </c>
      <c r="G320" s="41"/>
      <c r="H320" s="41"/>
      <c r="I320" s="234"/>
      <c r="J320" s="41"/>
      <c r="K320" s="41"/>
      <c r="L320" s="45"/>
      <c r="M320" s="235"/>
      <c r="N320" s="236"/>
      <c r="O320" s="92"/>
      <c r="P320" s="92"/>
      <c r="Q320" s="92"/>
      <c r="R320" s="92"/>
      <c r="S320" s="92"/>
      <c r="T320" s="93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143</v>
      </c>
      <c r="AU320" s="18" t="s">
        <v>84</v>
      </c>
    </row>
    <row r="321" s="13" customFormat="1">
      <c r="A321" s="13"/>
      <c r="B321" s="239"/>
      <c r="C321" s="240"/>
      <c r="D321" s="232" t="s">
        <v>145</v>
      </c>
      <c r="E321" s="241" t="s">
        <v>1</v>
      </c>
      <c r="F321" s="242" t="s">
        <v>313</v>
      </c>
      <c r="G321" s="240"/>
      <c r="H321" s="241" t="s">
        <v>1</v>
      </c>
      <c r="I321" s="243"/>
      <c r="J321" s="240"/>
      <c r="K321" s="240"/>
      <c r="L321" s="244"/>
      <c r="M321" s="245"/>
      <c r="N321" s="246"/>
      <c r="O321" s="246"/>
      <c r="P321" s="246"/>
      <c r="Q321" s="246"/>
      <c r="R321" s="246"/>
      <c r="S321" s="246"/>
      <c r="T321" s="247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8" t="s">
        <v>145</v>
      </c>
      <c r="AU321" s="248" t="s">
        <v>84</v>
      </c>
      <c r="AV321" s="13" t="s">
        <v>82</v>
      </c>
      <c r="AW321" s="13" t="s">
        <v>31</v>
      </c>
      <c r="AX321" s="13" t="s">
        <v>74</v>
      </c>
      <c r="AY321" s="248" t="s">
        <v>132</v>
      </c>
    </row>
    <row r="322" s="14" customFormat="1">
      <c r="A322" s="14"/>
      <c r="B322" s="249"/>
      <c r="C322" s="250"/>
      <c r="D322" s="232" t="s">
        <v>145</v>
      </c>
      <c r="E322" s="251" t="s">
        <v>1</v>
      </c>
      <c r="F322" s="252" t="s">
        <v>1585</v>
      </c>
      <c r="G322" s="250"/>
      <c r="H322" s="253">
        <v>2897.77</v>
      </c>
      <c r="I322" s="254"/>
      <c r="J322" s="250"/>
      <c r="K322" s="250"/>
      <c r="L322" s="255"/>
      <c r="M322" s="256"/>
      <c r="N322" s="257"/>
      <c r="O322" s="257"/>
      <c r="P322" s="257"/>
      <c r="Q322" s="257"/>
      <c r="R322" s="257"/>
      <c r="S322" s="257"/>
      <c r="T322" s="258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9" t="s">
        <v>145</v>
      </c>
      <c r="AU322" s="259" t="s">
        <v>84</v>
      </c>
      <c r="AV322" s="14" t="s">
        <v>84</v>
      </c>
      <c r="AW322" s="14" t="s">
        <v>31</v>
      </c>
      <c r="AX322" s="14" t="s">
        <v>74</v>
      </c>
      <c r="AY322" s="259" t="s">
        <v>132</v>
      </c>
    </row>
    <row r="323" s="14" customFormat="1">
      <c r="A323" s="14"/>
      <c r="B323" s="249"/>
      <c r="C323" s="250"/>
      <c r="D323" s="232" t="s">
        <v>145</v>
      </c>
      <c r="E323" s="251" t="s">
        <v>1</v>
      </c>
      <c r="F323" s="252" t="s">
        <v>1586</v>
      </c>
      <c r="G323" s="250"/>
      <c r="H323" s="253">
        <v>-148.74199999999999</v>
      </c>
      <c r="I323" s="254"/>
      <c r="J323" s="250"/>
      <c r="K323" s="250"/>
      <c r="L323" s="255"/>
      <c r="M323" s="256"/>
      <c r="N323" s="257"/>
      <c r="O323" s="257"/>
      <c r="P323" s="257"/>
      <c r="Q323" s="257"/>
      <c r="R323" s="257"/>
      <c r="S323" s="257"/>
      <c r="T323" s="258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9" t="s">
        <v>145</v>
      </c>
      <c r="AU323" s="259" t="s">
        <v>84</v>
      </c>
      <c r="AV323" s="14" t="s">
        <v>84</v>
      </c>
      <c r="AW323" s="14" t="s">
        <v>31</v>
      </c>
      <c r="AX323" s="14" t="s">
        <v>74</v>
      </c>
      <c r="AY323" s="259" t="s">
        <v>132</v>
      </c>
    </row>
    <row r="324" s="15" customFormat="1">
      <c r="A324" s="15"/>
      <c r="B324" s="264"/>
      <c r="C324" s="265"/>
      <c r="D324" s="232" t="s">
        <v>145</v>
      </c>
      <c r="E324" s="266" t="s">
        <v>1</v>
      </c>
      <c r="F324" s="267" t="s">
        <v>251</v>
      </c>
      <c r="G324" s="265"/>
      <c r="H324" s="268">
        <v>2749.0279999999998</v>
      </c>
      <c r="I324" s="269"/>
      <c r="J324" s="265"/>
      <c r="K324" s="265"/>
      <c r="L324" s="270"/>
      <c r="M324" s="271"/>
      <c r="N324" s="272"/>
      <c r="O324" s="272"/>
      <c r="P324" s="272"/>
      <c r="Q324" s="272"/>
      <c r="R324" s="272"/>
      <c r="S324" s="272"/>
      <c r="T324" s="273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T324" s="274" t="s">
        <v>145</v>
      </c>
      <c r="AU324" s="274" t="s">
        <v>84</v>
      </c>
      <c r="AV324" s="15" t="s">
        <v>227</v>
      </c>
      <c r="AW324" s="15" t="s">
        <v>31</v>
      </c>
      <c r="AX324" s="15" t="s">
        <v>82</v>
      </c>
      <c r="AY324" s="274" t="s">
        <v>132</v>
      </c>
    </row>
    <row r="325" s="14" customFormat="1">
      <c r="A325" s="14"/>
      <c r="B325" s="249"/>
      <c r="C325" s="250"/>
      <c r="D325" s="232" t="s">
        <v>145</v>
      </c>
      <c r="E325" s="250"/>
      <c r="F325" s="252" t="s">
        <v>1649</v>
      </c>
      <c r="G325" s="250"/>
      <c r="H325" s="253">
        <v>16494.168000000001</v>
      </c>
      <c r="I325" s="254"/>
      <c r="J325" s="250"/>
      <c r="K325" s="250"/>
      <c r="L325" s="255"/>
      <c r="M325" s="256"/>
      <c r="N325" s="257"/>
      <c r="O325" s="257"/>
      <c r="P325" s="257"/>
      <c r="Q325" s="257"/>
      <c r="R325" s="257"/>
      <c r="S325" s="257"/>
      <c r="T325" s="258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9" t="s">
        <v>145</v>
      </c>
      <c r="AU325" s="259" t="s">
        <v>84</v>
      </c>
      <c r="AV325" s="14" t="s">
        <v>84</v>
      </c>
      <c r="AW325" s="14" t="s">
        <v>4</v>
      </c>
      <c r="AX325" s="14" t="s">
        <v>82</v>
      </c>
      <c r="AY325" s="259" t="s">
        <v>132</v>
      </c>
    </row>
    <row r="326" s="2" customFormat="1" ht="24.15" customHeight="1">
      <c r="A326" s="39"/>
      <c r="B326" s="40"/>
      <c r="C326" s="219" t="s">
        <v>454</v>
      </c>
      <c r="D326" s="219" t="s">
        <v>135</v>
      </c>
      <c r="E326" s="220" t="s">
        <v>316</v>
      </c>
      <c r="F326" s="221" t="s">
        <v>317</v>
      </c>
      <c r="G326" s="222" t="s">
        <v>177</v>
      </c>
      <c r="H326" s="223">
        <v>185.654</v>
      </c>
      <c r="I326" s="224"/>
      <c r="J326" s="225">
        <f>ROUND(I326*H326,2)</f>
        <v>0</v>
      </c>
      <c r="K326" s="221" t="s">
        <v>139</v>
      </c>
      <c r="L326" s="45"/>
      <c r="M326" s="226" t="s">
        <v>1</v>
      </c>
      <c r="N326" s="227" t="s">
        <v>39</v>
      </c>
      <c r="O326" s="92"/>
      <c r="P326" s="228">
        <f>O326*H326</f>
        <v>0</v>
      </c>
      <c r="Q326" s="228">
        <v>0</v>
      </c>
      <c r="R326" s="228">
        <f>Q326*H326</f>
        <v>0</v>
      </c>
      <c r="S326" s="228">
        <v>0</v>
      </c>
      <c r="T326" s="229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30" t="s">
        <v>227</v>
      </c>
      <c r="AT326" s="230" t="s">
        <v>135</v>
      </c>
      <c r="AU326" s="230" t="s">
        <v>84</v>
      </c>
      <c r="AY326" s="18" t="s">
        <v>132</v>
      </c>
      <c r="BE326" s="231">
        <f>IF(N326="základní",J326,0)</f>
        <v>0</v>
      </c>
      <c r="BF326" s="231">
        <f>IF(N326="snížená",J326,0)</f>
        <v>0</v>
      </c>
      <c r="BG326" s="231">
        <f>IF(N326="zákl. přenesená",J326,0)</f>
        <v>0</v>
      </c>
      <c r="BH326" s="231">
        <f>IF(N326="sníž. přenesená",J326,0)</f>
        <v>0</v>
      </c>
      <c r="BI326" s="231">
        <f>IF(N326="nulová",J326,0)</f>
        <v>0</v>
      </c>
      <c r="BJ326" s="18" t="s">
        <v>82</v>
      </c>
      <c r="BK326" s="231">
        <f>ROUND(I326*H326,2)</f>
        <v>0</v>
      </c>
      <c r="BL326" s="18" t="s">
        <v>227</v>
      </c>
      <c r="BM326" s="230" t="s">
        <v>1650</v>
      </c>
    </row>
    <row r="327" s="2" customFormat="1">
      <c r="A327" s="39"/>
      <c r="B327" s="40"/>
      <c r="C327" s="41"/>
      <c r="D327" s="232" t="s">
        <v>142</v>
      </c>
      <c r="E327" s="41"/>
      <c r="F327" s="233" t="s">
        <v>319</v>
      </c>
      <c r="G327" s="41"/>
      <c r="H327" s="41"/>
      <c r="I327" s="234"/>
      <c r="J327" s="41"/>
      <c r="K327" s="41"/>
      <c r="L327" s="45"/>
      <c r="M327" s="235"/>
      <c r="N327" s="236"/>
      <c r="O327" s="92"/>
      <c r="P327" s="92"/>
      <c r="Q327" s="92"/>
      <c r="R327" s="92"/>
      <c r="S327" s="92"/>
      <c r="T327" s="93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T327" s="18" t="s">
        <v>142</v>
      </c>
      <c r="AU327" s="18" t="s">
        <v>84</v>
      </c>
    </row>
    <row r="328" s="2" customFormat="1">
      <c r="A328" s="39"/>
      <c r="B328" s="40"/>
      <c r="C328" s="41"/>
      <c r="D328" s="237" t="s">
        <v>143</v>
      </c>
      <c r="E328" s="41"/>
      <c r="F328" s="238" t="s">
        <v>320</v>
      </c>
      <c r="G328" s="41"/>
      <c r="H328" s="41"/>
      <c r="I328" s="234"/>
      <c r="J328" s="41"/>
      <c r="K328" s="41"/>
      <c r="L328" s="45"/>
      <c r="M328" s="235"/>
      <c r="N328" s="236"/>
      <c r="O328" s="92"/>
      <c r="P328" s="92"/>
      <c r="Q328" s="92"/>
      <c r="R328" s="92"/>
      <c r="S328" s="92"/>
      <c r="T328" s="93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T328" s="18" t="s">
        <v>143</v>
      </c>
      <c r="AU328" s="18" t="s">
        <v>84</v>
      </c>
    </row>
    <row r="329" s="13" customFormat="1">
      <c r="A329" s="13"/>
      <c r="B329" s="239"/>
      <c r="C329" s="240"/>
      <c r="D329" s="232" t="s">
        <v>145</v>
      </c>
      <c r="E329" s="241" t="s">
        <v>1</v>
      </c>
      <c r="F329" s="242" t="s">
        <v>321</v>
      </c>
      <c r="G329" s="240"/>
      <c r="H329" s="241" t="s">
        <v>1</v>
      </c>
      <c r="I329" s="243"/>
      <c r="J329" s="240"/>
      <c r="K329" s="240"/>
      <c r="L329" s="244"/>
      <c r="M329" s="245"/>
      <c r="N329" s="246"/>
      <c r="O329" s="246"/>
      <c r="P329" s="246"/>
      <c r="Q329" s="246"/>
      <c r="R329" s="246"/>
      <c r="S329" s="246"/>
      <c r="T329" s="247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8" t="s">
        <v>145</v>
      </c>
      <c r="AU329" s="248" t="s">
        <v>84</v>
      </c>
      <c r="AV329" s="13" t="s">
        <v>82</v>
      </c>
      <c r="AW329" s="13" t="s">
        <v>31</v>
      </c>
      <c r="AX329" s="13" t="s">
        <v>74</v>
      </c>
      <c r="AY329" s="248" t="s">
        <v>132</v>
      </c>
    </row>
    <row r="330" s="14" customFormat="1">
      <c r="A330" s="14"/>
      <c r="B330" s="249"/>
      <c r="C330" s="250"/>
      <c r="D330" s="232" t="s">
        <v>145</v>
      </c>
      <c r="E330" s="251" t="s">
        <v>1</v>
      </c>
      <c r="F330" s="252" t="s">
        <v>1651</v>
      </c>
      <c r="G330" s="250"/>
      <c r="H330" s="253">
        <v>185.654</v>
      </c>
      <c r="I330" s="254"/>
      <c r="J330" s="250"/>
      <c r="K330" s="250"/>
      <c r="L330" s="255"/>
      <c r="M330" s="256"/>
      <c r="N330" s="257"/>
      <c r="O330" s="257"/>
      <c r="P330" s="257"/>
      <c r="Q330" s="257"/>
      <c r="R330" s="257"/>
      <c r="S330" s="257"/>
      <c r="T330" s="258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59" t="s">
        <v>145</v>
      </c>
      <c r="AU330" s="259" t="s">
        <v>84</v>
      </c>
      <c r="AV330" s="14" t="s">
        <v>84</v>
      </c>
      <c r="AW330" s="14" t="s">
        <v>31</v>
      </c>
      <c r="AX330" s="14" t="s">
        <v>82</v>
      </c>
      <c r="AY330" s="259" t="s">
        <v>132</v>
      </c>
    </row>
    <row r="331" s="2" customFormat="1" ht="16.5" customHeight="1">
      <c r="A331" s="39"/>
      <c r="B331" s="40"/>
      <c r="C331" s="219" t="s">
        <v>460</v>
      </c>
      <c r="D331" s="219" t="s">
        <v>135</v>
      </c>
      <c r="E331" s="220" t="s">
        <v>339</v>
      </c>
      <c r="F331" s="221" t="s">
        <v>340</v>
      </c>
      <c r="G331" s="222" t="s">
        <v>177</v>
      </c>
      <c r="H331" s="223">
        <v>167.804</v>
      </c>
      <c r="I331" s="224"/>
      <c r="J331" s="225">
        <f>ROUND(I331*H331,2)</f>
        <v>0</v>
      </c>
      <c r="K331" s="221" t="s">
        <v>139</v>
      </c>
      <c r="L331" s="45"/>
      <c r="M331" s="226" t="s">
        <v>1</v>
      </c>
      <c r="N331" s="227" t="s">
        <v>39</v>
      </c>
      <c r="O331" s="92"/>
      <c r="P331" s="228">
        <f>O331*H331</f>
        <v>0</v>
      </c>
      <c r="Q331" s="228">
        <v>0</v>
      </c>
      <c r="R331" s="228">
        <f>Q331*H331</f>
        <v>0</v>
      </c>
      <c r="S331" s="228">
        <v>0</v>
      </c>
      <c r="T331" s="229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30" t="s">
        <v>227</v>
      </c>
      <c r="AT331" s="230" t="s">
        <v>135</v>
      </c>
      <c r="AU331" s="230" t="s">
        <v>84</v>
      </c>
      <c r="AY331" s="18" t="s">
        <v>132</v>
      </c>
      <c r="BE331" s="231">
        <f>IF(N331="základní",J331,0)</f>
        <v>0</v>
      </c>
      <c r="BF331" s="231">
        <f>IF(N331="snížená",J331,0)</f>
        <v>0</v>
      </c>
      <c r="BG331" s="231">
        <f>IF(N331="zákl. přenesená",J331,0)</f>
        <v>0</v>
      </c>
      <c r="BH331" s="231">
        <f>IF(N331="sníž. přenesená",J331,0)</f>
        <v>0</v>
      </c>
      <c r="BI331" s="231">
        <f>IF(N331="nulová",J331,0)</f>
        <v>0</v>
      </c>
      <c r="BJ331" s="18" t="s">
        <v>82</v>
      </c>
      <c r="BK331" s="231">
        <f>ROUND(I331*H331,2)</f>
        <v>0</v>
      </c>
      <c r="BL331" s="18" t="s">
        <v>227</v>
      </c>
      <c r="BM331" s="230" t="s">
        <v>1652</v>
      </c>
    </row>
    <row r="332" s="2" customFormat="1">
      <c r="A332" s="39"/>
      <c r="B332" s="40"/>
      <c r="C332" s="41"/>
      <c r="D332" s="232" t="s">
        <v>142</v>
      </c>
      <c r="E332" s="41"/>
      <c r="F332" s="233" t="s">
        <v>342</v>
      </c>
      <c r="G332" s="41"/>
      <c r="H332" s="41"/>
      <c r="I332" s="234"/>
      <c r="J332" s="41"/>
      <c r="K332" s="41"/>
      <c r="L332" s="45"/>
      <c r="M332" s="235"/>
      <c r="N332" s="236"/>
      <c r="O332" s="92"/>
      <c r="P332" s="92"/>
      <c r="Q332" s="92"/>
      <c r="R332" s="92"/>
      <c r="S332" s="92"/>
      <c r="T332" s="93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T332" s="18" t="s">
        <v>142</v>
      </c>
      <c r="AU332" s="18" t="s">
        <v>84</v>
      </c>
    </row>
    <row r="333" s="2" customFormat="1">
      <c r="A333" s="39"/>
      <c r="B333" s="40"/>
      <c r="C333" s="41"/>
      <c r="D333" s="237" t="s">
        <v>143</v>
      </c>
      <c r="E333" s="41"/>
      <c r="F333" s="238" t="s">
        <v>343</v>
      </c>
      <c r="G333" s="41"/>
      <c r="H333" s="41"/>
      <c r="I333" s="234"/>
      <c r="J333" s="41"/>
      <c r="K333" s="41"/>
      <c r="L333" s="45"/>
      <c r="M333" s="235"/>
      <c r="N333" s="236"/>
      <c r="O333" s="92"/>
      <c r="P333" s="92"/>
      <c r="Q333" s="92"/>
      <c r="R333" s="92"/>
      <c r="S333" s="92"/>
      <c r="T333" s="93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T333" s="18" t="s">
        <v>143</v>
      </c>
      <c r="AU333" s="18" t="s">
        <v>84</v>
      </c>
    </row>
    <row r="334" s="13" customFormat="1">
      <c r="A334" s="13"/>
      <c r="B334" s="239"/>
      <c r="C334" s="240"/>
      <c r="D334" s="232" t="s">
        <v>145</v>
      </c>
      <c r="E334" s="241" t="s">
        <v>1</v>
      </c>
      <c r="F334" s="242" t="s">
        <v>344</v>
      </c>
      <c r="G334" s="240"/>
      <c r="H334" s="241" t="s">
        <v>1</v>
      </c>
      <c r="I334" s="243"/>
      <c r="J334" s="240"/>
      <c r="K334" s="240"/>
      <c r="L334" s="244"/>
      <c r="M334" s="245"/>
      <c r="N334" s="246"/>
      <c r="O334" s="246"/>
      <c r="P334" s="246"/>
      <c r="Q334" s="246"/>
      <c r="R334" s="246"/>
      <c r="S334" s="246"/>
      <c r="T334" s="247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48" t="s">
        <v>145</v>
      </c>
      <c r="AU334" s="248" t="s">
        <v>84</v>
      </c>
      <c r="AV334" s="13" t="s">
        <v>82</v>
      </c>
      <c r="AW334" s="13" t="s">
        <v>31</v>
      </c>
      <c r="AX334" s="13" t="s">
        <v>74</v>
      </c>
      <c r="AY334" s="248" t="s">
        <v>132</v>
      </c>
    </row>
    <row r="335" s="14" customFormat="1">
      <c r="A335" s="14"/>
      <c r="B335" s="249"/>
      <c r="C335" s="250"/>
      <c r="D335" s="232" t="s">
        <v>145</v>
      </c>
      <c r="E335" s="251" t="s">
        <v>1</v>
      </c>
      <c r="F335" s="252" t="s">
        <v>1653</v>
      </c>
      <c r="G335" s="250"/>
      <c r="H335" s="253">
        <v>167.804</v>
      </c>
      <c r="I335" s="254"/>
      <c r="J335" s="250"/>
      <c r="K335" s="250"/>
      <c r="L335" s="255"/>
      <c r="M335" s="256"/>
      <c r="N335" s="257"/>
      <c r="O335" s="257"/>
      <c r="P335" s="257"/>
      <c r="Q335" s="257"/>
      <c r="R335" s="257"/>
      <c r="S335" s="257"/>
      <c r="T335" s="258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9" t="s">
        <v>145</v>
      </c>
      <c r="AU335" s="259" t="s">
        <v>84</v>
      </c>
      <c r="AV335" s="14" t="s">
        <v>84</v>
      </c>
      <c r="AW335" s="14" t="s">
        <v>31</v>
      </c>
      <c r="AX335" s="14" t="s">
        <v>82</v>
      </c>
      <c r="AY335" s="259" t="s">
        <v>132</v>
      </c>
    </row>
    <row r="336" s="2" customFormat="1" ht="37.8" customHeight="1">
      <c r="A336" s="39"/>
      <c r="B336" s="40"/>
      <c r="C336" s="219" t="s">
        <v>466</v>
      </c>
      <c r="D336" s="219" t="s">
        <v>135</v>
      </c>
      <c r="E336" s="220" t="s">
        <v>1654</v>
      </c>
      <c r="F336" s="221" t="s">
        <v>1655</v>
      </c>
      <c r="G336" s="222" t="s">
        <v>177</v>
      </c>
      <c r="H336" s="223">
        <v>8.9700000000000006</v>
      </c>
      <c r="I336" s="224"/>
      <c r="J336" s="225">
        <f>ROUND(I336*H336,2)</f>
        <v>0</v>
      </c>
      <c r="K336" s="221" t="s">
        <v>139</v>
      </c>
      <c r="L336" s="45"/>
      <c r="M336" s="226" t="s">
        <v>1</v>
      </c>
      <c r="N336" s="227" t="s">
        <v>39</v>
      </c>
      <c r="O336" s="92"/>
      <c r="P336" s="228">
        <f>O336*H336</f>
        <v>0</v>
      </c>
      <c r="Q336" s="228">
        <v>0</v>
      </c>
      <c r="R336" s="228">
        <f>Q336*H336</f>
        <v>0</v>
      </c>
      <c r="S336" s="228">
        <v>0</v>
      </c>
      <c r="T336" s="229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30" t="s">
        <v>227</v>
      </c>
      <c r="AT336" s="230" t="s">
        <v>135</v>
      </c>
      <c r="AU336" s="230" t="s">
        <v>84</v>
      </c>
      <c r="AY336" s="18" t="s">
        <v>132</v>
      </c>
      <c r="BE336" s="231">
        <f>IF(N336="základní",J336,0)</f>
        <v>0</v>
      </c>
      <c r="BF336" s="231">
        <f>IF(N336="snížená",J336,0)</f>
        <v>0</v>
      </c>
      <c r="BG336" s="231">
        <f>IF(N336="zákl. přenesená",J336,0)</f>
        <v>0</v>
      </c>
      <c r="BH336" s="231">
        <f>IF(N336="sníž. přenesená",J336,0)</f>
        <v>0</v>
      </c>
      <c r="BI336" s="231">
        <f>IF(N336="nulová",J336,0)</f>
        <v>0</v>
      </c>
      <c r="BJ336" s="18" t="s">
        <v>82</v>
      </c>
      <c r="BK336" s="231">
        <f>ROUND(I336*H336,2)</f>
        <v>0</v>
      </c>
      <c r="BL336" s="18" t="s">
        <v>227</v>
      </c>
      <c r="BM336" s="230" t="s">
        <v>1656</v>
      </c>
    </row>
    <row r="337" s="2" customFormat="1">
      <c r="A337" s="39"/>
      <c r="B337" s="40"/>
      <c r="C337" s="41"/>
      <c r="D337" s="232" t="s">
        <v>142</v>
      </c>
      <c r="E337" s="41"/>
      <c r="F337" s="233" t="s">
        <v>1657</v>
      </c>
      <c r="G337" s="41"/>
      <c r="H337" s="41"/>
      <c r="I337" s="234"/>
      <c r="J337" s="41"/>
      <c r="K337" s="41"/>
      <c r="L337" s="45"/>
      <c r="M337" s="235"/>
      <c r="N337" s="236"/>
      <c r="O337" s="92"/>
      <c r="P337" s="92"/>
      <c r="Q337" s="92"/>
      <c r="R337" s="92"/>
      <c r="S337" s="92"/>
      <c r="T337" s="93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T337" s="18" t="s">
        <v>142</v>
      </c>
      <c r="AU337" s="18" t="s">
        <v>84</v>
      </c>
    </row>
    <row r="338" s="2" customFormat="1">
      <c r="A338" s="39"/>
      <c r="B338" s="40"/>
      <c r="C338" s="41"/>
      <c r="D338" s="237" t="s">
        <v>143</v>
      </c>
      <c r="E338" s="41"/>
      <c r="F338" s="238" t="s">
        <v>1658</v>
      </c>
      <c r="G338" s="41"/>
      <c r="H338" s="41"/>
      <c r="I338" s="234"/>
      <c r="J338" s="41"/>
      <c r="K338" s="41"/>
      <c r="L338" s="45"/>
      <c r="M338" s="235"/>
      <c r="N338" s="236"/>
      <c r="O338" s="92"/>
      <c r="P338" s="92"/>
      <c r="Q338" s="92"/>
      <c r="R338" s="92"/>
      <c r="S338" s="92"/>
      <c r="T338" s="93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T338" s="18" t="s">
        <v>143</v>
      </c>
      <c r="AU338" s="18" t="s">
        <v>84</v>
      </c>
    </row>
    <row r="339" s="13" customFormat="1">
      <c r="A339" s="13"/>
      <c r="B339" s="239"/>
      <c r="C339" s="240"/>
      <c r="D339" s="232" t="s">
        <v>145</v>
      </c>
      <c r="E339" s="241" t="s">
        <v>1</v>
      </c>
      <c r="F339" s="242" t="s">
        <v>1659</v>
      </c>
      <c r="G339" s="240"/>
      <c r="H339" s="241" t="s">
        <v>1</v>
      </c>
      <c r="I339" s="243"/>
      <c r="J339" s="240"/>
      <c r="K339" s="240"/>
      <c r="L339" s="244"/>
      <c r="M339" s="245"/>
      <c r="N339" s="246"/>
      <c r="O339" s="246"/>
      <c r="P339" s="246"/>
      <c r="Q339" s="246"/>
      <c r="R339" s="246"/>
      <c r="S339" s="246"/>
      <c r="T339" s="247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48" t="s">
        <v>145</v>
      </c>
      <c r="AU339" s="248" t="s">
        <v>84</v>
      </c>
      <c r="AV339" s="13" t="s">
        <v>82</v>
      </c>
      <c r="AW339" s="13" t="s">
        <v>31</v>
      </c>
      <c r="AX339" s="13" t="s">
        <v>74</v>
      </c>
      <c r="AY339" s="248" t="s">
        <v>132</v>
      </c>
    </row>
    <row r="340" s="14" customFormat="1">
      <c r="A340" s="14"/>
      <c r="B340" s="249"/>
      <c r="C340" s="250"/>
      <c r="D340" s="232" t="s">
        <v>145</v>
      </c>
      <c r="E340" s="251" t="s">
        <v>1</v>
      </c>
      <c r="F340" s="252" t="s">
        <v>1660</v>
      </c>
      <c r="G340" s="250"/>
      <c r="H340" s="253">
        <v>6.6299999999999999</v>
      </c>
      <c r="I340" s="254"/>
      <c r="J340" s="250"/>
      <c r="K340" s="250"/>
      <c r="L340" s="255"/>
      <c r="M340" s="256"/>
      <c r="N340" s="257"/>
      <c r="O340" s="257"/>
      <c r="P340" s="257"/>
      <c r="Q340" s="257"/>
      <c r="R340" s="257"/>
      <c r="S340" s="257"/>
      <c r="T340" s="258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9" t="s">
        <v>145</v>
      </c>
      <c r="AU340" s="259" t="s">
        <v>84</v>
      </c>
      <c r="AV340" s="14" t="s">
        <v>84</v>
      </c>
      <c r="AW340" s="14" t="s">
        <v>31</v>
      </c>
      <c r="AX340" s="14" t="s">
        <v>74</v>
      </c>
      <c r="AY340" s="259" t="s">
        <v>132</v>
      </c>
    </row>
    <row r="341" s="14" customFormat="1">
      <c r="A341" s="14"/>
      <c r="B341" s="249"/>
      <c r="C341" s="250"/>
      <c r="D341" s="232" t="s">
        <v>145</v>
      </c>
      <c r="E341" s="251" t="s">
        <v>1</v>
      </c>
      <c r="F341" s="252" t="s">
        <v>1661</v>
      </c>
      <c r="G341" s="250"/>
      <c r="H341" s="253">
        <v>2.3399999999999999</v>
      </c>
      <c r="I341" s="254"/>
      <c r="J341" s="250"/>
      <c r="K341" s="250"/>
      <c r="L341" s="255"/>
      <c r="M341" s="256"/>
      <c r="N341" s="257"/>
      <c r="O341" s="257"/>
      <c r="P341" s="257"/>
      <c r="Q341" s="257"/>
      <c r="R341" s="257"/>
      <c r="S341" s="257"/>
      <c r="T341" s="258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9" t="s">
        <v>145</v>
      </c>
      <c r="AU341" s="259" t="s">
        <v>84</v>
      </c>
      <c r="AV341" s="14" t="s">
        <v>84</v>
      </c>
      <c r="AW341" s="14" t="s">
        <v>31</v>
      </c>
      <c r="AX341" s="14" t="s">
        <v>74</v>
      </c>
      <c r="AY341" s="259" t="s">
        <v>132</v>
      </c>
    </row>
    <row r="342" s="15" customFormat="1">
      <c r="A342" s="15"/>
      <c r="B342" s="264"/>
      <c r="C342" s="265"/>
      <c r="D342" s="232" t="s">
        <v>145</v>
      </c>
      <c r="E342" s="266" t="s">
        <v>1433</v>
      </c>
      <c r="F342" s="267" t="s">
        <v>251</v>
      </c>
      <c r="G342" s="265"/>
      <c r="H342" s="268">
        <v>8.9700000000000006</v>
      </c>
      <c r="I342" s="269"/>
      <c r="J342" s="265"/>
      <c r="K342" s="265"/>
      <c r="L342" s="270"/>
      <c r="M342" s="271"/>
      <c r="N342" s="272"/>
      <c r="O342" s="272"/>
      <c r="P342" s="272"/>
      <c r="Q342" s="272"/>
      <c r="R342" s="272"/>
      <c r="S342" s="272"/>
      <c r="T342" s="273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T342" s="274" t="s">
        <v>145</v>
      </c>
      <c r="AU342" s="274" t="s">
        <v>84</v>
      </c>
      <c r="AV342" s="15" t="s">
        <v>227</v>
      </c>
      <c r="AW342" s="15" t="s">
        <v>31</v>
      </c>
      <c r="AX342" s="15" t="s">
        <v>82</v>
      </c>
      <c r="AY342" s="274" t="s">
        <v>132</v>
      </c>
    </row>
    <row r="343" s="2" customFormat="1" ht="24.15" customHeight="1">
      <c r="A343" s="39"/>
      <c r="B343" s="40"/>
      <c r="C343" s="219" t="s">
        <v>473</v>
      </c>
      <c r="D343" s="219" t="s">
        <v>135</v>
      </c>
      <c r="E343" s="220" t="s">
        <v>347</v>
      </c>
      <c r="F343" s="221" t="s">
        <v>348</v>
      </c>
      <c r="G343" s="222" t="s">
        <v>177</v>
      </c>
      <c r="H343" s="223">
        <v>1497.8720000000001</v>
      </c>
      <c r="I343" s="224"/>
      <c r="J343" s="225">
        <f>ROUND(I343*H343,2)</f>
        <v>0</v>
      </c>
      <c r="K343" s="221" t="s">
        <v>139</v>
      </c>
      <c r="L343" s="45"/>
      <c r="M343" s="226" t="s">
        <v>1</v>
      </c>
      <c r="N343" s="227" t="s">
        <v>39</v>
      </c>
      <c r="O343" s="92"/>
      <c r="P343" s="228">
        <f>O343*H343</f>
        <v>0</v>
      </c>
      <c r="Q343" s="228">
        <v>0</v>
      </c>
      <c r="R343" s="228">
        <f>Q343*H343</f>
        <v>0</v>
      </c>
      <c r="S343" s="228">
        <v>0</v>
      </c>
      <c r="T343" s="229">
        <f>S343*H343</f>
        <v>0</v>
      </c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R343" s="230" t="s">
        <v>227</v>
      </c>
      <c r="AT343" s="230" t="s">
        <v>135</v>
      </c>
      <c r="AU343" s="230" t="s">
        <v>84</v>
      </c>
      <c r="AY343" s="18" t="s">
        <v>132</v>
      </c>
      <c r="BE343" s="231">
        <f>IF(N343="základní",J343,0)</f>
        <v>0</v>
      </c>
      <c r="BF343" s="231">
        <f>IF(N343="snížená",J343,0)</f>
        <v>0</v>
      </c>
      <c r="BG343" s="231">
        <f>IF(N343="zákl. přenesená",J343,0)</f>
        <v>0</v>
      </c>
      <c r="BH343" s="231">
        <f>IF(N343="sníž. přenesená",J343,0)</f>
        <v>0</v>
      </c>
      <c r="BI343" s="231">
        <f>IF(N343="nulová",J343,0)</f>
        <v>0</v>
      </c>
      <c r="BJ343" s="18" t="s">
        <v>82</v>
      </c>
      <c r="BK343" s="231">
        <f>ROUND(I343*H343,2)</f>
        <v>0</v>
      </c>
      <c r="BL343" s="18" t="s">
        <v>227</v>
      </c>
      <c r="BM343" s="230" t="s">
        <v>1662</v>
      </c>
    </row>
    <row r="344" s="2" customFormat="1">
      <c r="A344" s="39"/>
      <c r="B344" s="40"/>
      <c r="C344" s="41"/>
      <c r="D344" s="232" t="s">
        <v>142</v>
      </c>
      <c r="E344" s="41"/>
      <c r="F344" s="233" t="s">
        <v>350</v>
      </c>
      <c r="G344" s="41"/>
      <c r="H344" s="41"/>
      <c r="I344" s="234"/>
      <c r="J344" s="41"/>
      <c r="K344" s="41"/>
      <c r="L344" s="45"/>
      <c r="M344" s="235"/>
      <c r="N344" s="236"/>
      <c r="O344" s="92"/>
      <c r="P344" s="92"/>
      <c r="Q344" s="92"/>
      <c r="R344" s="92"/>
      <c r="S344" s="92"/>
      <c r="T344" s="93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T344" s="18" t="s">
        <v>142</v>
      </c>
      <c r="AU344" s="18" t="s">
        <v>84</v>
      </c>
    </row>
    <row r="345" s="2" customFormat="1">
      <c r="A345" s="39"/>
      <c r="B345" s="40"/>
      <c r="C345" s="41"/>
      <c r="D345" s="237" t="s">
        <v>143</v>
      </c>
      <c r="E345" s="41"/>
      <c r="F345" s="238" t="s">
        <v>351</v>
      </c>
      <c r="G345" s="41"/>
      <c r="H345" s="41"/>
      <c r="I345" s="234"/>
      <c r="J345" s="41"/>
      <c r="K345" s="41"/>
      <c r="L345" s="45"/>
      <c r="M345" s="235"/>
      <c r="N345" s="236"/>
      <c r="O345" s="92"/>
      <c r="P345" s="92"/>
      <c r="Q345" s="92"/>
      <c r="R345" s="92"/>
      <c r="S345" s="92"/>
      <c r="T345" s="93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T345" s="18" t="s">
        <v>143</v>
      </c>
      <c r="AU345" s="18" t="s">
        <v>84</v>
      </c>
    </row>
    <row r="346" s="13" customFormat="1">
      <c r="A346" s="13"/>
      <c r="B346" s="239"/>
      <c r="C346" s="240"/>
      <c r="D346" s="232" t="s">
        <v>145</v>
      </c>
      <c r="E346" s="241" t="s">
        <v>1</v>
      </c>
      <c r="F346" s="242" t="s">
        <v>1663</v>
      </c>
      <c r="G346" s="240"/>
      <c r="H346" s="241" t="s">
        <v>1</v>
      </c>
      <c r="I346" s="243"/>
      <c r="J346" s="240"/>
      <c r="K346" s="240"/>
      <c r="L346" s="244"/>
      <c r="M346" s="245"/>
      <c r="N346" s="246"/>
      <c r="O346" s="246"/>
      <c r="P346" s="246"/>
      <c r="Q346" s="246"/>
      <c r="R346" s="246"/>
      <c r="S346" s="246"/>
      <c r="T346" s="247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48" t="s">
        <v>145</v>
      </c>
      <c r="AU346" s="248" t="s">
        <v>84</v>
      </c>
      <c r="AV346" s="13" t="s">
        <v>82</v>
      </c>
      <c r="AW346" s="13" t="s">
        <v>31</v>
      </c>
      <c r="AX346" s="13" t="s">
        <v>74</v>
      </c>
      <c r="AY346" s="248" t="s">
        <v>132</v>
      </c>
    </row>
    <row r="347" s="13" customFormat="1">
      <c r="A347" s="13"/>
      <c r="B347" s="239"/>
      <c r="C347" s="240"/>
      <c r="D347" s="232" t="s">
        <v>145</v>
      </c>
      <c r="E347" s="241" t="s">
        <v>1</v>
      </c>
      <c r="F347" s="242" t="s">
        <v>1664</v>
      </c>
      <c r="G347" s="240"/>
      <c r="H347" s="241" t="s">
        <v>1</v>
      </c>
      <c r="I347" s="243"/>
      <c r="J347" s="240"/>
      <c r="K347" s="240"/>
      <c r="L347" s="244"/>
      <c r="M347" s="245"/>
      <c r="N347" s="246"/>
      <c r="O347" s="246"/>
      <c r="P347" s="246"/>
      <c r="Q347" s="246"/>
      <c r="R347" s="246"/>
      <c r="S347" s="246"/>
      <c r="T347" s="247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48" t="s">
        <v>145</v>
      </c>
      <c r="AU347" s="248" t="s">
        <v>84</v>
      </c>
      <c r="AV347" s="13" t="s">
        <v>82</v>
      </c>
      <c r="AW347" s="13" t="s">
        <v>31</v>
      </c>
      <c r="AX347" s="13" t="s">
        <v>74</v>
      </c>
      <c r="AY347" s="248" t="s">
        <v>132</v>
      </c>
    </row>
    <row r="348" s="14" customFormat="1">
      <c r="A348" s="14"/>
      <c r="B348" s="249"/>
      <c r="C348" s="250"/>
      <c r="D348" s="232" t="s">
        <v>145</v>
      </c>
      <c r="E348" s="251" t="s">
        <v>1</v>
      </c>
      <c r="F348" s="252" t="s">
        <v>1665</v>
      </c>
      <c r="G348" s="250"/>
      <c r="H348" s="253">
        <v>130.40000000000001</v>
      </c>
      <c r="I348" s="254"/>
      <c r="J348" s="250"/>
      <c r="K348" s="250"/>
      <c r="L348" s="255"/>
      <c r="M348" s="256"/>
      <c r="N348" s="257"/>
      <c r="O348" s="257"/>
      <c r="P348" s="257"/>
      <c r="Q348" s="257"/>
      <c r="R348" s="257"/>
      <c r="S348" s="257"/>
      <c r="T348" s="258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9" t="s">
        <v>145</v>
      </c>
      <c r="AU348" s="259" t="s">
        <v>84</v>
      </c>
      <c r="AV348" s="14" t="s">
        <v>84</v>
      </c>
      <c r="AW348" s="14" t="s">
        <v>31</v>
      </c>
      <c r="AX348" s="14" t="s">
        <v>74</v>
      </c>
      <c r="AY348" s="259" t="s">
        <v>132</v>
      </c>
    </row>
    <row r="349" s="14" customFormat="1">
      <c r="A349" s="14"/>
      <c r="B349" s="249"/>
      <c r="C349" s="250"/>
      <c r="D349" s="232" t="s">
        <v>145</v>
      </c>
      <c r="E349" s="251" t="s">
        <v>1</v>
      </c>
      <c r="F349" s="252" t="s">
        <v>1666</v>
      </c>
      <c r="G349" s="250"/>
      <c r="H349" s="253">
        <v>9.3719999999999999</v>
      </c>
      <c r="I349" s="254"/>
      <c r="J349" s="250"/>
      <c r="K349" s="250"/>
      <c r="L349" s="255"/>
      <c r="M349" s="256"/>
      <c r="N349" s="257"/>
      <c r="O349" s="257"/>
      <c r="P349" s="257"/>
      <c r="Q349" s="257"/>
      <c r="R349" s="257"/>
      <c r="S349" s="257"/>
      <c r="T349" s="258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9" t="s">
        <v>145</v>
      </c>
      <c r="AU349" s="259" t="s">
        <v>84</v>
      </c>
      <c r="AV349" s="14" t="s">
        <v>84</v>
      </c>
      <c r="AW349" s="14" t="s">
        <v>31</v>
      </c>
      <c r="AX349" s="14" t="s">
        <v>74</v>
      </c>
      <c r="AY349" s="259" t="s">
        <v>132</v>
      </c>
    </row>
    <row r="350" s="16" customFormat="1">
      <c r="A350" s="16"/>
      <c r="B350" s="286"/>
      <c r="C350" s="287"/>
      <c r="D350" s="232" t="s">
        <v>145</v>
      </c>
      <c r="E350" s="288" t="s">
        <v>207</v>
      </c>
      <c r="F350" s="289" t="s">
        <v>786</v>
      </c>
      <c r="G350" s="287"/>
      <c r="H350" s="290">
        <v>139.77199999999999</v>
      </c>
      <c r="I350" s="291"/>
      <c r="J350" s="287"/>
      <c r="K350" s="287"/>
      <c r="L350" s="292"/>
      <c r="M350" s="293"/>
      <c r="N350" s="294"/>
      <c r="O350" s="294"/>
      <c r="P350" s="294"/>
      <c r="Q350" s="294"/>
      <c r="R350" s="294"/>
      <c r="S350" s="294"/>
      <c r="T350" s="295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T350" s="296" t="s">
        <v>145</v>
      </c>
      <c r="AU350" s="296" t="s">
        <v>84</v>
      </c>
      <c r="AV350" s="16" t="s">
        <v>153</v>
      </c>
      <c r="AW350" s="16" t="s">
        <v>31</v>
      </c>
      <c r="AX350" s="16" t="s">
        <v>74</v>
      </c>
      <c r="AY350" s="296" t="s">
        <v>132</v>
      </c>
    </row>
    <row r="351" s="13" customFormat="1">
      <c r="A351" s="13"/>
      <c r="B351" s="239"/>
      <c r="C351" s="240"/>
      <c r="D351" s="232" t="s">
        <v>145</v>
      </c>
      <c r="E351" s="241" t="s">
        <v>1</v>
      </c>
      <c r="F351" s="242" t="s">
        <v>1667</v>
      </c>
      <c r="G351" s="240"/>
      <c r="H351" s="241" t="s">
        <v>1</v>
      </c>
      <c r="I351" s="243"/>
      <c r="J351" s="240"/>
      <c r="K351" s="240"/>
      <c r="L351" s="244"/>
      <c r="M351" s="245"/>
      <c r="N351" s="246"/>
      <c r="O351" s="246"/>
      <c r="P351" s="246"/>
      <c r="Q351" s="246"/>
      <c r="R351" s="246"/>
      <c r="S351" s="246"/>
      <c r="T351" s="247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48" t="s">
        <v>145</v>
      </c>
      <c r="AU351" s="248" t="s">
        <v>84</v>
      </c>
      <c r="AV351" s="13" t="s">
        <v>82</v>
      </c>
      <c r="AW351" s="13" t="s">
        <v>31</v>
      </c>
      <c r="AX351" s="13" t="s">
        <v>74</v>
      </c>
      <c r="AY351" s="248" t="s">
        <v>132</v>
      </c>
    </row>
    <row r="352" s="14" customFormat="1">
      <c r="A352" s="14"/>
      <c r="B352" s="249"/>
      <c r="C352" s="250"/>
      <c r="D352" s="232" t="s">
        <v>145</v>
      </c>
      <c r="E352" s="251" t="s">
        <v>1</v>
      </c>
      <c r="F352" s="252" t="s">
        <v>1668</v>
      </c>
      <c r="G352" s="250"/>
      <c r="H352" s="253">
        <v>617.58000000000004</v>
      </c>
      <c r="I352" s="254"/>
      <c r="J352" s="250"/>
      <c r="K352" s="250"/>
      <c r="L352" s="255"/>
      <c r="M352" s="256"/>
      <c r="N352" s="257"/>
      <c r="O352" s="257"/>
      <c r="P352" s="257"/>
      <c r="Q352" s="257"/>
      <c r="R352" s="257"/>
      <c r="S352" s="257"/>
      <c r="T352" s="258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9" t="s">
        <v>145</v>
      </c>
      <c r="AU352" s="259" t="s">
        <v>84</v>
      </c>
      <c r="AV352" s="14" t="s">
        <v>84</v>
      </c>
      <c r="AW352" s="14" t="s">
        <v>31</v>
      </c>
      <c r="AX352" s="14" t="s">
        <v>74</v>
      </c>
      <c r="AY352" s="259" t="s">
        <v>132</v>
      </c>
    </row>
    <row r="353" s="14" customFormat="1">
      <c r="A353" s="14"/>
      <c r="B353" s="249"/>
      <c r="C353" s="250"/>
      <c r="D353" s="232" t="s">
        <v>145</v>
      </c>
      <c r="E353" s="251" t="s">
        <v>1</v>
      </c>
      <c r="F353" s="252" t="s">
        <v>1669</v>
      </c>
      <c r="G353" s="250"/>
      <c r="H353" s="253">
        <v>891.34699999999998</v>
      </c>
      <c r="I353" s="254"/>
      <c r="J353" s="250"/>
      <c r="K353" s="250"/>
      <c r="L353" s="255"/>
      <c r="M353" s="256"/>
      <c r="N353" s="257"/>
      <c r="O353" s="257"/>
      <c r="P353" s="257"/>
      <c r="Q353" s="257"/>
      <c r="R353" s="257"/>
      <c r="S353" s="257"/>
      <c r="T353" s="258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9" t="s">
        <v>145</v>
      </c>
      <c r="AU353" s="259" t="s">
        <v>84</v>
      </c>
      <c r="AV353" s="14" t="s">
        <v>84</v>
      </c>
      <c r="AW353" s="14" t="s">
        <v>31</v>
      </c>
      <c r="AX353" s="14" t="s">
        <v>74</v>
      </c>
      <c r="AY353" s="259" t="s">
        <v>132</v>
      </c>
    </row>
    <row r="354" s="14" customFormat="1">
      <c r="A354" s="14"/>
      <c r="B354" s="249"/>
      <c r="C354" s="250"/>
      <c r="D354" s="232" t="s">
        <v>145</v>
      </c>
      <c r="E354" s="251" t="s">
        <v>1</v>
      </c>
      <c r="F354" s="252" t="s">
        <v>1670</v>
      </c>
      <c r="G354" s="250"/>
      <c r="H354" s="253">
        <v>117.913</v>
      </c>
      <c r="I354" s="254"/>
      <c r="J354" s="250"/>
      <c r="K354" s="250"/>
      <c r="L354" s="255"/>
      <c r="M354" s="256"/>
      <c r="N354" s="257"/>
      <c r="O354" s="257"/>
      <c r="P354" s="257"/>
      <c r="Q354" s="257"/>
      <c r="R354" s="257"/>
      <c r="S354" s="257"/>
      <c r="T354" s="258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9" t="s">
        <v>145</v>
      </c>
      <c r="AU354" s="259" t="s">
        <v>84</v>
      </c>
      <c r="AV354" s="14" t="s">
        <v>84</v>
      </c>
      <c r="AW354" s="14" t="s">
        <v>31</v>
      </c>
      <c r="AX354" s="14" t="s">
        <v>74</v>
      </c>
      <c r="AY354" s="259" t="s">
        <v>132</v>
      </c>
    </row>
    <row r="355" s="14" customFormat="1">
      <c r="A355" s="14"/>
      <c r="B355" s="249"/>
      <c r="C355" s="250"/>
      <c r="D355" s="232" t="s">
        <v>145</v>
      </c>
      <c r="E355" s="251" t="s">
        <v>1</v>
      </c>
      <c r="F355" s="252" t="s">
        <v>1671</v>
      </c>
      <c r="G355" s="250"/>
      <c r="H355" s="253">
        <v>-72.242999999999995</v>
      </c>
      <c r="I355" s="254"/>
      <c r="J355" s="250"/>
      <c r="K355" s="250"/>
      <c r="L355" s="255"/>
      <c r="M355" s="256"/>
      <c r="N355" s="257"/>
      <c r="O355" s="257"/>
      <c r="P355" s="257"/>
      <c r="Q355" s="257"/>
      <c r="R355" s="257"/>
      <c r="S355" s="257"/>
      <c r="T355" s="258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9" t="s">
        <v>145</v>
      </c>
      <c r="AU355" s="259" t="s">
        <v>84</v>
      </c>
      <c r="AV355" s="14" t="s">
        <v>84</v>
      </c>
      <c r="AW355" s="14" t="s">
        <v>31</v>
      </c>
      <c r="AX355" s="14" t="s">
        <v>74</v>
      </c>
      <c r="AY355" s="259" t="s">
        <v>132</v>
      </c>
    </row>
    <row r="356" s="14" customFormat="1">
      <c r="A356" s="14"/>
      <c r="B356" s="249"/>
      <c r="C356" s="250"/>
      <c r="D356" s="232" t="s">
        <v>145</v>
      </c>
      <c r="E356" s="251" t="s">
        <v>1</v>
      </c>
      <c r="F356" s="252" t="s">
        <v>1672</v>
      </c>
      <c r="G356" s="250"/>
      <c r="H356" s="253">
        <v>-28.751000000000001</v>
      </c>
      <c r="I356" s="254"/>
      <c r="J356" s="250"/>
      <c r="K356" s="250"/>
      <c r="L356" s="255"/>
      <c r="M356" s="256"/>
      <c r="N356" s="257"/>
      <c r="O356" s="257"/>
      <c r="P356" s="257"/>
      <c r="Q356" s="257"/>
      <c r="R356" s="257"/>
      <c r="S356" s="257"/>
      <c r="T356" s="258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9" t="s">
        <v>145</v>
      </c>
      <c r="AU356" s="259" t="s">
        <v>84</v>
      </c>
      <c r="AV356" s="14" t="s">
        <v>84</v>
      </c>
      <c r="AW356" s="14" t="s">
        <v>31</v>
      </c>
      <c r="AX356" s="14" t="s">
        <v>74</v>
      </c>
      <c r="AY356" s="259" t="s">
        <v>132</v>
      </c>
    </row>
    <row r="357" s="14" customFormat="1">
      <c r="A357" s="14"/>
      <c r="B357" s="249"/>
      <c r="C357" s="250"/>
      <c r="D357" s="232" t="s">
        <v>145</v>
      </c>
      <c r="E357" s="251" t="s">
        <v>1</v>
      </c>
      <c r="F357" s="252" t="s">
        <v>1673</v>
      </c>
      <c r="G357" s="250"/>
      <c r="H357" s="253">
        <v>-4.4749999999999996</v>
      </c>
      <c r="I357" s="254"/>
      <c r="J357" s="250"/>
      <c r="K357" s="250"/>
      <c r="L357" s="255"/>
      <c r="M357" s="256"/>
      <c r="N357" s="257"/>
      <c r="O357" s="257"/>
      <c r="P357" s="257"/>
      <c r="Q357" s="257"/>
      <c r="R357" s="257"/>
      <c r="S357" s="257"/>
      <c r="T357" s="258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59" t="s">
        <v>145</v>
      </c>
      <c r="AU357" s="259" t="s">
        <v>84</v>
      </c>
      <c r="AV357" s="14" t="s">
        <v>84</v>
      </c>
      <c r="AW357" s="14" t="s">
        <v>31</v>
      </c>
      <c r="AX357" s="14" t="s">
        <v>74</v>
      </c>
      <c r="AY357" s="259" t="s">
        <v>132</v>
      </c>
    </row>
    <row r="358" s="14" customFormat="1">
      <c r="A358" s="14"/>
      <c r="B358" s="249"/>
      <c r="C358" s="250"/>
      <c r="D358" s="232" t="s">
        <v>145</v>
      </c>
      <c r="E358" s="251" t="s">
        <v>1</v>
      </c>
      <c r="F358" s="252" t="s">
        <v>1674</v>
      </c>
      <c r="G358" s="250"/>
      <c r="H358" s="253">
        <v>-13.917999999999999</v>
      </c>
      <c r="I358" s="254"/>
      <c r="J358" s="250"/>
      <c r="K358" s="250"/>
      <c r="L358" s="255"/>
      <c r="M358" s="256"/>
      <c r="N358" s="257"/>
      <c r="O358" s="257"/>
      <c r="P358" s="257"/>
      <c r="Q358" s="257"/>
      <c r="R358" s="257"/>
      <c r="S358" s="257"/>
      <c r="T358" s="258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9" t="s">
        <v>145</v>
      </c>
      <c r="AU358" s="259" t="s">
        <v>84</v>
      </c>
      <c r="AV358" s="14" t="s">
        <v>84</v>
      </c>
      <c r="AW358" s="14" t="s">
        <v>31</v>
      </c>
      <c r="AX358" s="14" t="s">
        <v>74</v>
      </c>
      <c r="AY358" s="259" t="s">
        <v>132</v>
      </c>
    </row>
    <row r="359" s="14" customFormat="1">
      <c r="A359" s="14"/>
      <c r="B359" s="249"/>
      <c r="C359" s="250"/>
      <c r="D359" s="232" t="s">
        <v>145</v>
      </c>
      <c r="E359" s="251" t="s">
        <v>1</v>
      </c>
      <c r="F359" s="252" t="s">
        <v>1675</v>
      </c>
      <c r="G359" s="250"/>
      <c r="H359" s="253">
        <v>-153.893</v>
      </c>
      <c r="I359" s="254"/>
      <c r="J359" s="250"/>
      <c r="K359" s="250"/>
      <c r="L359" s="255"/>
      <c r="M359" s="256"/>
      <c r="N359" s="257"/>
      <c r="O359" s="257"/>
      <c r="P359" s="257"/>
      <c r="Q359" s="257"/>
      <c r="R359" s="257"/>
      <c r="S359" s="257"/>
      <c r="T359" s="258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9" t="s">
        <v>145</v>
      </c>
      <c r="AU359" s="259" t="s">
        <v>84</v>
      </c>
      <c r="AV359" s="14" t="s">
        <v>84</v>
      </c>
      <c r="AW359" s="14" t="s">
        <v>31</v>
      </c>
      <c r="AX359" s="14" t="s">
        <v>74</v>
      </c>
      <c r="AY359" s="259" t="s">
        <v>132</v>
      </c>
    </row>
    <row r="360" s="14" customFormat="1">
      <c r="A360" s="14"/>
      <c r="B360" s="249"/>
      <c r="C360" s="250"/>
      <c r="D360" s="232" t="s">
        <v>145</v>
      </c>
      <c r="E360" s="251" t="s">
        <v>1</v>
      </c>
      <c r="F360" s="252" t="s">
        <v>1676</v>
      </c>
      <c r="G360" s="250"/>
      <c r="H360" s="253">
        <v>4.54</v>
      </c>
      <c r="I360" s="254"/>
      <c r="J360" s="250"/>
      <c r="K360" s="250"/>
      <c r="L360" s="255"/>
      <c r="M360" s="256"/>
      <c r="N360" s="257"/>
      <c r="O360" s="257"/>
      <c r="P360" s="257"/>
      <c r="Q360" s="257"/>
      <c r="R360" s="257"/>
      <c r="S360" s="257"/>
      <c r="T360" s="258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9" t="s">
        <v>145</v>
      </c>
      <c r="AU360" s="259" t="s">
        <v>84</v>
      </c>
      <c r="AV360" s="14" t="s">
        <v>84</v>
      </c>
      <c r="AW360" s="14" t="s">
        <v>31</v>
      </c>
      <c r="AX360" s="14" t="s">
        <v>74</v>
      </c>
      <c r="AY360" s="259" t="s">
        <v>132</v>
      </c>
    </row>
    <row r="361" s="16" customFormat="1">
      <c r="A361" s="16"/>
      <c r="B361" s="286"/>
      <c r="C361" s="287"/>
      <c r="D361" s="232" t="s">
        <v>145</v>
      </c>
      <c r="E361" s="288" t="s">
        <v>735</v>
      </c>
      <c r="F361" s="289" t="s">
        <v>786</v>
      </c>
      <c r="G361" s="287"/>
      <c r="H361" s="290">
        <v>1358.0999999999999</v>
      </c>
      <c r="I361" s="291"/>
      <c r="J361" s="287"/>
      <c r="K361" s="287"/>
      <c r="L361" s="292"/>
      <c r="M361" s="293"/>
      <c r="N361" s="294"/>
      <c r="O361" s="294"/>
      <c r="P361" s="294"/>
      <c r="Q361" s="294"/>
      <c r="R361" s="294"/>
      <c r="S361" s="294"/>
      <c r="T361" s="295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T361" s="296" t="s">
        <v>145</v>
      </c>
      <c r="AU361" s="296" t="s">
        <v>84</v>
      </c>
      <c r="AV361" s="16" t="s">
        <v>153</v>
      </c>
      <c r="AW361" s="16" t="s">
        <v>31</v>
      </c>
      <c r="AX361" s="16" t="s">
        <v>74</v>
      </c>
      <c r="AY361" s="296" t="s">
        <v>132</v>
      </c>
    </row>
    <row r="362" s="15" customFormat="1">
      <c r="A362" s="15"/>
      <c r="B362" s="264"/>
      <c r="C362" s="265"/>
      <c r="D362" s="232" t="s">
        <v>145</v>
      </c>
      <c r="E362" s="266" t="s">
        <v>1</v>
      </c>
      <c r="F362" s="267" t="s">
        <v>251</v>
      </c>
      <c r="G362" s="265"/>
      <c r="H362" s="268">
        <v>1497.8720000000001</v>
      </c>
      <c r="I362" s="269"/>
      <c r="J362" s="265"/>
      <c r="K362" s="265"/>
      <c r="L362" s="270"/>
      <c r="M362" s="271"/>
      <c r="N362" s="272"/>
      <c r="O362" s="272"/>
      <c r="P362" s="272"/>
      <c r="Q362" s="272"/>
      <c r="R362" s="272"/>
      <c r="S362" s="272"/>
      <c r="T362" s="273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T362" s="274" t="s">
        <v>145</v>
      </c>
      <c r="AU362" s="274" t="s">
        <v>84</v>
      </c>
      <c r="AV362" s="15" t="s">
        <v>227</v>
      </c>
      <c r="AW362" s="15" t="s">
        <v>31</v>
      </c>
      <c r="AX362" s="15" t="s">
        <v>82</v>
      </c>
      <c r="AY362" s="274" t="s">
        <v>132</v>
      </c>
    </row>
    <row r="363" s="2" customFormat="1" ht="16.5" customHeight="1">
      <c r="A363" s="39"/>
      <c r="B363" s="40"/>
      <c r="C363" s="275" t="s">
        <v>196</v>
      </c>
      <c r="D363" s="275" t="s">
        <v>374</v>
      </c>
      <c r="E363" s="276" t="s">
        <v>1677</v>
      </c>
      <c r="F363" s="277" t="s">
        <v>1678</v>
      </c>
      <c r="G363" s="278" t="s">
        <v>333</v>
      </c>
      <c r="H363" s="279">
        <v>2308.77</v>
      </c>
      <c r="I363" s="280"/>
      <c r="J363" s="281">
        <f>ROUND(I363*H363,2)</f>
        <v>0</v>
      </c>
      <c r="K363" s="277" t="s">
        <v>139</v>
      </c>
      <c r="L363" s="282"/>
      <c r="M363" s="283" t="s">
        <v>1</v>
      </c>
      <c r="N363" s="284" t="s">
        <v>39</v>
      </c>
      <c r="O363" s="92"/>
      <c r="P363" s="228">
        <f>O363*H363</f>
        <v>0</v>
      </c>
      <c r="Q363" s="228">
        <v>0</v>
      </c>
      <c r="R363" s="228">
        <f>Q363*H363</f>
        <v>0</v>
      </c>
      <c r="S363" s="228">
        <v>0</v>
      </c>
      <c r="T363" s="229">
        <f>S363*H363</f>
        <v>0</v>
      </c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R363" s="230" t="s">
        <v>270</v>
      </c>
      <c r="AT363" s="230" t="s">
        <v>374</v>
      </c>
      <c r="AU363" s="230" t="s">
        <v>84</v>
      </c>
      <c r="AY363" s="18" t="s">
        <v>132</v>
      </c>
      <c r="BE363" s="231">
        <f>IF(N363="základní",J363,0)</f>
        <v>0</v>
      </c>
      <c r="BF363" s="231">
        <f>IF(N363="snížená",J363,0)</f>
        <v>0</v>
      </c>
      <c r="BG363" s="231">
        <f>IF(N363="zákl. přenesená",J363,0)</f>
        <v>0</v>
      </c>
      <c r="BH363" s="231">
        <f>IF(N363="sníž. přenesená",J363,0)</f>
        <v>0</v>
      </c>
      <c r="BI363" s="231">
        <f>IF(N363="nulová",J363,0)</f>
        <v>0</v>
      </c>
      <c r="BJ363" s="18" t="s">
        <v>82</v>
      </c>
      <c r="BK363" s="231">
        <f>ROUND(I363*H363,2)</f>
        <v>0</v>
      </c>
      <c r="BL363" s="18" t="s">
        <v>227</v>
      </c>
      <c r="BM363" s="230" t="s">
        <v>1679</v>
      </c>
    </row>
    <row r="364" s="2" customFormat="1">
      <c r="A364" s="39"/>
      <c r="B364" s="40"/>
      <c r="C364" s="41"/>
      <c r="D364" s="232" t="s">
        <v>142</v>
      </c>
      <c r="E364" s="41"/>
      <c r="F364" s="233" t="s">
        <v>1678</v>
      </c>
      <c r="G364" s="41"/>
      <c r="H364" s="41"/>
      <c r="I364" s="234"/>
      <c r="J364" s="41"/>
      <c r="K364" s="41"/>
      <c r="L364" s="45"/>
      <c r="M364" s="235"/>
      <c r="N364" s="236"/>
      <c r="O364" s="92"/>
      <c r="P364" s="92"/>
      <c r="Q364" s="92"/>
      <c r="R364" s="92"/>
      <c r="S364" s="92"/>
      <c r="T364" s="93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T364" s="18" t="s">
        <v>142</v>
      </c>
      <c r="AU364" s="18" t="s">
        <v>84</v>
      </c>
    </row>
    <row r="365" s="14" customFormat="1">
      <c r="A365" s="14"/>
      <c r="B365" s="249"/>
      <c r="C365" s="250"/>
      <c r="D365" s="232" t="s">
        <v>145</v>
      </c>
      <c r="E365" s="251" t="s">
        <v>1</v>
      </c>
      <c r="F365" s="252" t="s">
        <v>735</v>
      </c>
      <c r="G365" s="250"/>
      <c r="H365" s="253">
        <v>1358.0999999999999</v>
      </c>
      <c r="I365" s="254"/>
      <c r="J365" s="250"/>
      <c r="K365" s="250"/>
      <c r="L365" s="255"/>
      <c r="M365" s="256"/>
      <c r="N365" s="257"/>
      <c r="O365" s="257"/>
      <c r="P365" s="257"/>
      <c r="Q365" s="257"/>
      <c r="R365" s="257"/>
      <c r="S365" s="257"/>
      <c r="T365" s="258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9" t="s">
        <v>145</v>
      </c>
      <c r="AU365" s="259" t="s">
        <v>84</v>
      </c>
      <c r="AV365" s="14" t="s">
        <v>84</v>
      </c>
      <c r="AW365" s="14" t="s">
        <v>31</v>
      </c>
      <c r="AX365" s="14" t="s">
        <v>82</v>
      </c>
      <c r="AY365" s="259" t="s">
        <v>132</v>
      </c>
    </row>
    <row r="366" s="14" customFormat="1">
      <c r="A366" s="14"/>
      <c r="B366" s="249"/>
      <c r="C366" s="250"/>
      <c r="D366" s="232" t="s">
        <v>145</v>
      </c>
      <c r="E366" s="250"/>
      <c r="F366" s="252" t="s">
        <v>1680</v>
      </c>
      <c r="G366" s="250"/>
      <c r="H366" s="253">
        <v>2308.77</v>
      </c>
      <c r="I366" s="254"/>
      <c r="J366" s="250"/>
      <c r="K366" s="250"/>
      <c r="L366" s="255"/>
      <c r="M366" s="256"/>
      <c r="N366" s="257"/>
      <c r="O366" s="257"/>
      <c r="P366" s="257"/>
      <c r="Q366" s="257"/>
      <c r="R366" s="257"/>
      <c r="S366" s="257"/>
      <c r="T366" s="258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9" t="s">
        <v>145</v>
      </c>
      <c r="AU366" s="259" t="s">
        <v>84</v>
      </c>
      <c r="AV366" s="14" t="s">
        <v>84</v>
      </c>
      <c r="AW366" s="14" t="s">
        <v>4</v>
      </c>
      <c r="AX366" s="14" t="s">
        <v>82</v>
      </c>
      <c r="AY366" s="259" t="s">
        <v>132</v>
      </c>
    </row>
    <row r="367" s="2" customFormat="1" ht="24.15" customHeight="1">
      <c r="A367" s="39"/>
      <c r="B367" s="40"/>
      <c r="C367" s="219" t="s">
        <v>485</v>
      </c>
      <c r="D367" s="219" t="s">
        <v>135</v>
      </c>
      <c r="E367" s="220" t="s">
        <v>1681</v>
      </c>
      <c r="F367" s="221" t="s">
        <v>1682</v>
      </c>
      <c r="G367" s="222" t="s">
        <v>177</v>
      </c>
      <c r="H367" s="223">
        <v>367.94</v>
      </c>
      <c r="I367" s="224"/>
      <c r="J367" s="225">
        <f>ROUND(I367*H367,2)</f>
        <v>0</v>
      </c>
      <c r="K367" s="221" t="s">
        <v>139</v>
      </c>
      <c r="L367" s="45"/>
      <c r="M367" s="226" t="s">
        <v>1</v>
      </c>
      <c r="N367" s="227" t="s">
        <v>39</v>
      </c>
      <c r="O367" s="92"/>
      <c r="P367" s="228">
        <f>O367*H367</f>
        <v>0</v>
      </c>
      <c r="Q367" s="228">
        <v>0</v>
      </c>
      <c r="R367" s="228">
        <f>Q367*H367</f>
        <v>0</v>
      </c>
      <c r="S367" s="228">
        <v>0</v>
      </c>
      <c r="T367" s="229">
        <f>S367*H367</f>
        <v>0</v>
      </c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R367" s="230" t="s">
        <v>227</v>
      </c>
      <c r="AT367" s="230" t="s">
        <v>135</v>
      </c>
      <c r="AU367" s="230" t="s">
        <v>84</v>
      </c>
      <c r="AY367" s="18" t="s">
        <v>132</v>
      </c>
      <c r="BE367" s="231">
        <f>IF(N367="základní",J367,0)</f>
        <v>0</v>
      </c>
      <c r="BF367" s="231">
        <f>IF(N367="snížená",J367,0)</f>
        <v>0</v>
      </c>
      <c r="BG367" s="231">
        <f>IF(N367="zákl. přenesená",J367,0)</f>
        <v>0</v>
      </c>
      <c r="BH367" s="231">
        <f>IF(N367="sníž. přenesená",J367,0)</f>
        <v>0</v>
      </c>
      <c r="BI367" s="231">
        <f>IF(N367="nulová",J367,0)</f>
        <v>0</v>
      </c>
      <c r="BJ367" s="18" t="s">
        <v>82</v>
      </c>
      <c r="BK367" s="231">
        <f>ROUND(I367*H367,2)</f>
        <v>0</v>
      </c>
      <c r="BL367" s="18" t="s">
        <v>227</v>
      </c>
      <c r="BM367" s="230" t="s">
        <v>1683</v>
      </c>
    </row>
    <row r="368" s="2" customFormat="1">
      <c r="A368" s="39"/>
      <c r="B368" s="40"/>
      <c r="C368" s="41"/>
      <c r="D368" s="232" t="s">
        <v>142</v>
      </c>
      <c r="E368" s="41"/>
      <c r="F368" s="233" t="s">
        <v>1684</v>
      </c>
      <c r="G368" s="41"/>
      <c r="H368" s="41"/>
      <c r="I368" s="234"/>
      <c r="J368" s="41"/>
      <c r="K368" s="41"/>
      <c r="L368" s="45"/>
      <c r="M368" s="235"/>
      <c r="N368" s="236"/>
      <c r="O368" s="92"/>
      <c r="P368" s="92"/>
      <c r="Q368" s="92"/>
      <c r="R368" s="92"/>
      <c r="S368" s="92"/>
      <c r="T368" s="93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T368" s="18" t="s">
        <v>142</v>
      </c>
      <c r="AU368" s="18" t="s">
        <v>84</v>
      </c>
    </row>
    <row r="369" s="2" customFormat="1">
      <c r="A369" s="39"/>
      <c r="B369" s="40"/>
      <c r="C369" s="41"/>
      <c r="D369" s="237" t="s">
        <v>143</v>
      </c>
      <c r="E369" s="41"/>
      <c r="F369" s="238" t="s">
        <v>1685</v>
      </c>
      <c r="G369" s="41"/>
      <c r="H369" s="41"/>
      <c r="I369" s="234"/>
      <c r="J369" s="41"/>
      <c r="K369" s="41"/>
      <c r="L369" s="45"/>
      <c r="M369" s="235"/>
      <c r="N369" s="236"/>
      <c r="O369" s="92"/>
      <c r="P369" s="92"/>
      <c r="Q369" s="92"/>
      <c r="R369" s="92"/>
      <c r="S369" s="92"/>
      <c r="T369" s="93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T369" s="18" t="s">
        <v>143</v>
      </c>
      <c r="AU369" s="18" t="s">
        <v>84</v>
      </c>
    </row>
    <row r="370" s="2" customFormat="1" ht="16.5" customHeight="1">
      <c r="A370" s="39"/>
      <c r="B370" s="40"/>
      <c r="C370" s="275" t="s">
        <v>491</v>
      </c>
      <c r="D370" s="275" t="s">
        <v>374</v>
      </c>
      <c r="E370" s="276" t="s">
        <v>1686</v>
      </c>
      <c r="F370" s="277" t="s">
        <v>1687</v>
      </c>
      <c r="G370" s="278" t="s">
        <v>333</v>
      </c>
      <c r="H370" s="279">
        <v>625.49800000000005</v>
      </c>
      <c r="I370" s="280"/>
      <c r="J370" s="281">
        <f>ROUND(I370*H370,2)</f>
        <v>0</v>
      </c>
      <c r="K370" s="277" t="s">
        <v>139</v>
      </c>
      <c r="L370" s="282"/>
      <c r="M370" s="283" t="s">
        <v>1</v>
      </c>
      <c r="N370" s="284" t="s">
        <v>39</v>
      </c>
      <c r="O370" s="92"/>
      <c r="P370" s="228">
        <f>O370*H370</f>
        <v>0</v>
      </c>
      <c r="Q370" s="228">
        <v>0</v>
      </c>
      <c r="R370" s="228">
        <f>Q370*H370</f>
        <v>0</v>
      </c>
      <c r="S370" s="228">
        <v>0</v>
      </c>
      <c r="T370" s="229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30" t="s">
        <v>270</v>
      </c>
      <c r="AT370" s="230" t="s">
        <v>374</v>
      </c>
      <c r="AU370" s="230" t="s">
        <v>84</v>
      </c>
      <c r="AY370" s="18" t="s">
        <v>132</v>
      </c>
      <c r="BE370" s="231">
        <f>IF(N370="základní",J370,0)</f>
        <v>0</v>
      </c>
      <c r="BF370" s="231">
        <f>IF(N370="snížená",J370,0)</f>
        <v>0</v>
      </c>
      <c r="BG370" s="231">
        <f>IF(N370="zákl. přenesená",J370,0)</f>
        <v>0</v>
      </c>
      <c r="BH370" s="231">
        <f>IF(N370="sníž. přenesená",J370,0)</f>
        <v>0</v>
      </c>
      <c r="BI370" s="231">
        <f>IF(N370="nulová",J370,0)</f>
        <v>0</v>
      </c>
      <c r="BJ370" s="18" t="s">
        <v>82</v>
      </c>
      <c r="BK370" s="231">
        <f>ROUND(I370*H370,2)</f>
        <v>0</v>
      </c>
      <c r="BL370" s="18" t="s">
        <v>227</v>
      </c>
      <c r="BM370" s="230" t="s">
        <v>1688</v>
      </c>
    </row>
    <row r="371" s="2" customFormat="1">
      <c r="A371" s="39"/>
      <c r="B371" s="40"/>
      <c r="C371" s="41"/>
      <c r="D371" s="232" t="s">
        <v>142</v>
      </c>
      <c r="E371" s="41"/>
      <c r="F371" s="233" t="s">
        <v>1687</v>
      </c>
      <c r="G371" s="41"/>
      <c r="H371" s="41"/>
      <c r="I371" s="234"/>
      <c r="J371" s="41"/>
      <c r="K371" s="41"/>
      <c r="L371" s="45"/>
      <c r="M371" s="235"/>
      <c r="N371" s="236"/>
      <c r="O371" s="92"/>
      <c r="P371" s="92"/>
      <c r="Q371" s="92"/>
      <c r="R371" s="92"/>
      <c r="S371" s="92"/>
      <c r="T371" s="93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T371" s="18" t="s">
        <v>142</v>
      </c>
      <c r="AU371" s="18" t="s">
        <v>84</v>
      </c>
    </row>
    <row r="372" s="13" customFormat="1">
      <c r="A372" s="13"/>
      <c r="B372" s="239"/>
      <c r="C372" s="240"/>
      <c r="D372" s="232" t="s">
        <v>145</v>
      </c>
      <c r="E372" s="241" t="s">
        <v>1</v>
      </c>
      <c r="F372" s="242" t="s">
        <v>1612</v>
      </c>
      <c r="G372" s="240"/>
      <c r="H372" s="241" t="s">
        <v>1</v>
      </c>
      <c r="I372" s="243"/>
      <c r="J372" s="240"/>
      <c r="K372" s="240"/>
      <c r="L372" s="244"/>
      <c r="M372" s="245"/>
      <c r="N372" s="246"/>
      <c r="O372" s="246"/>
      <c r="P372" s="246"/>
      <c r="Q372" s="246"/>
      <c r="R372" s="246"/>
      <c r="S372" s="246"/>
      <c r="T372" s="247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8" t="s">
        <v>145</v>
      </c>
      <c r="AU372" s="248" t="s">
        <v>84</v>
      </c>
      <c r="AV372" s="13" t="s">
        <v>82</v>
      </c>
      <c r="AW372" s="13" t="s">
        <v>31</v>
      </c>
      <c r="AX372" s="13" t="s">
        <v>74</v>
      </c>
      <c r="AY372" s="248" t="s">
        <v>132</v>
      </c>
    </row>
    <row r="373" s="14" customFormat="1">
      <c r="A373" s="14"/>
      <c r="B373" s="249"/>
      <c r="C373" s="250"/>
      <c r="D373" s="232" t="s">
        <v>145</v>
      </c>
      <c r="E373" s="251" t="s">
        <v>1</v>
      </c>
      <c r="F373" s="252" t="s">
        <v>1689</v>
      </c>
      <c r="G373" s="250"/>
      <c r="H373" s="253">
        <v>367.94</v>
      </c>
      <c r="I373" s="254"/>
      <c r="J373" s="250"/>
      <c r="K373" s="250"/>
      <c r="L373" s="255"/>
      <c r="M373" s="256"/>
      <c r="N373" s="257"/>
      <c r="O373" s="257"/>
      <c r="P373" s="257"/>
      <c r="Q373" s="257"/>
      <c r="R373" s="257"/>
      <c r="S373" s="257"/>
      <c r="T373" s="258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9" t="s">
        <v>145</v>
      </c>
      <c r="AU373" s="259" t="s">
        <v>84</v>
      </c>
      <c r="AV373" s="14" t="s">
        <v>84</v>
      </c>
      <c r="AW373" s="14" t="s">
        <v>31</v>
      </c>
      <c r="AX373" s="14" t="s">
        <v>82</v>
      </c>
      <c r="AY373" s="259" t="s">
        <v>132</v>
      </c>
    </row>
    <row r="374" s="14" customFormat="1">
      <c r="A374" s="14"/>
      <c r="B374" s="249"/>
      <c r="C374" s="250"/>
      <c r="D374" s="232" t="s">
        <v>145</v>
      </c>
      <c r="E374" s="250"/>
      <c r="F374" s="252" t="s">
        <v>1690</v>
      </c>
      <c r="G374" s="250"/>
      <c r="H374" s="253">
        <v>625.49800000000005</v>
      </c>
      <c r="I374" s="254"/>
      <c r="J374" s="250"/>
      <c r="K374" s="250"/>
      <c r="L374" s="255"/>
      <c r="M374" s="256"/>
      <c r="N374" s="257"/>
      <c r="O374" s="257"/>
      <c r="P374" s="257"/>
      <c r="Q374" s="257"/>
      <c r="R374" s="257"/>
      <c r="S374" s="257"/>
      <c r="T374" s="258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9" t="s">
        <v>145</v>
      </c>
      <c r="AU374" s="259" t="s">
        <v>84</v>
      </c>
      <c r="AV374" s="14" t="s">
        <v>84</v>
      </c>
      <c r="AW374" s="14" t="s">
        <v>4</v>
      </c>
      <c r="AX374" s="14" t="s">
        <v>82</v>
      </c>
      <c r="AY374" s="259" t="s">
        <v>132</v>
      </c>
    </row>
    <row r="375" s="2" customFormat="1" ht="33" customHeight="1">
      <c r="A375" s="39"/>
      <c r="B375" s="40"/>
      <c r="C375" s="219" t="s">
        <v>499</v>
      </c>
      <c r="D375" s="219" t="s">
        <v>135</v>
      </c>
      <c r="E375" s="220" t="s">
        <v>362</v>
      </c>
      <c r="F375" s="221" t="s">
        <v>363</v>
      </c>
      <c r="G375" s="222" t="s">
        <v>160</v>
      </c>
      <c r="H375" s="223">
        <v>95.310000000000002</v>
      </c>
      <c r="I375" s="224"/>
      <c r="J375" s="225">
        <f>ROUND(I375*H375,2)</f>
        <v>0</v>
      </c>
      <c r="K375" s="221" t="s">
        <v>139</v>
      </c>
      <c r="L375" s="45"/>
      <c r="M375" s="226" t="s">
        <v>1</v>
      </c>
      <c r="N375" s="227" t="s">
        <v>39</v>
      </c>
      <c r="O375" s="92"/>
      <c r="P375" s="228">
        <f>O375*H375</f>
        <v>0</v>
      </c>
      <c r="Q375" s="228">
        <v>0</v>
      </c>
      <c r="R375" s="228">
        <f>Q375*H375</f>
        <v>0</v>
      </c>
      <c r="S375" s="228">
        <v>0</v>
      </c>
      <c r="T375" s="229">
        <f>S375*H375</f>
        <v>0</v>
      </c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R375" s="230" t="s">
        <v>227</v>
      </c>
      <c r="AT375" s="230" t="s">
        <v>135</v>
      </c>
      <c r="AU375" s="230" t="s">
        <v>84</v>
      </c>
      <c r="AY375" s="18" t="s">
        <v>132</v>
      </c>
      <c r="BE375" s="231">
        <f>IF(N375="základní",J375,0)</f>
        <v>0</v>
      </c>
      <c r="BF375" s="231">
        <f>IF(N375="snížená",J375,0)</f>
        <v>0</v>
      </c>
      <c r="BG375" s="231">
        <f>IF(N375="zákl. přenesená",J375,0)</f>
        <v>0</v>
      </c>
      <c r="BH375" s="231">
        <f>IF(N375="sníž. přenesená",J375,0)</f>
        <v>0</v>
      </c>
      <c r="BI375" s="231">
        <f>IF(N375="nulová",J375,0)</f>
        <v>0</v>
      </c>
      <c r="BJ375" s="18" t="s">
        <v>82</v>
      </c>
      <c r="BK375" s="231">
        <f>ROUND(I375*H375,2)</f>
        <v>0</v>
      </c>
      <c r="BL375" s="18" t="s">
        <v>227</v>
      </c>
      <c r="BM375" s="230" t="s">
        <v>1691</v>
      </c>
    </row>
    <row r="376" s="2" customFormat="1">
      <c r="A376" s="39"/>
      <c r="B376" s="40"/>
      <c r="C376" s="41"/>
      <c r="D376" s="232" t="s">
        <v>142</v>
      </c>
      <c r="E376" s="41"/>
      <c r="F376" s="233" t="s">
        <v>365</v>
      </c>
      <c r="G376" s="41"/>
      <c r="H376" s="41"/>
      <c r="I376" s="234"/>
      <c r="J376" s="41"/>
      <c r="K376" s="41"/>
      <c r="L376" s="45"/>
      <c r="M376" s="235"/>
      <c r="N376" s="236"/>
      <c r="O376" s="92"/>
      <c r="P376" s="92"/>
      <c r="Q376" s="92"/>
      <c r="R376" s="92"/>
      <c r="S376" s="92"/>
      <c r="T376" s="93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T376" s="18" t="s">
        <v>142</v>
      </c>
      <c r="AU376" s="18" t="s">
        <v>84</v>
      </c>
    </row>
    <row r="377" s="2" customFormat="1">
      <c r="A377" s="39"/>
      <c r="B377" s="40"/>
      <c r="C377" s="41"/>
      <c r="D377" s="237" t="s">
        <v>143</v>
      </c>
      <c r="E377" s="41"/>
      <c r="F377" s="238" t="s">
        <v>366</v>
      </c>
      <c r="G377" s="41"/>
      <c r="H377" s="41"/>
      <c r="I377" s="234"/>
      <c r="J377" s="41"/>
      <c r="K377" s="41"/>
      <c r="L377" s="45"/>
      <c r="M377" s="235"/>
      <c r="N377" s="236"/>
      <c r="O377" s="92"/>
      <c r="P377" s="92"/>
      <c r="Q377" s="92"/>
      <c r="R377" s="92"/>
      <c r="S377" s="92"/>
      <c r="T377" s="93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T377" s="18" t="s">
        <v>143</v>
      </c>
      <c r="AU377" s="18" t="s">
        <v>84</v>
      </c>
    </row>
    <row r="378" s="14" customFormat="1">
      <c r="A378" s="14"/>
      <c r="B378" s="249"/>
      <c r="C378" s="250"/>
      <c r="D378" s="232" t="s">
        <v>145</v>
      </c>
      <c r="E378" s="251" t="s">
        <v>1</v>
      </c>
      <c r="F378" s="252" t="s">
        <v>1692</v>
      </c>
      <c r="G378" s="250"/>
      <c r="H378" s="253">
        <v>95.310000000000002</v>
      </c>
      <c r="I378" s="254"/>
      <c r="J378" s="250"/>
      <c r="K378" s="250"/>
      <c r="L378" s="255"/>
      <c r="M378" s="256"/>
      <c r="N378" s="257"/>
      <c r="O378" s="257"/>
      <c r="P378" s="257"/>
      <c r="Q378" s="257"/>
      <c r="R378" s="257"/>
      <c r="S378" s="257"/>
      <c r="T378" s="258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9" t="s">
        <v>145</v>
      </c>
      <c r="AU378" s="259" t="s">
        <v>84</v>
      </c>
      <c r="AV378" s="14" t="s">
        <v>84</v>
      </c>
      <c r="AW378" s="14" t="s">
        <v>31</v>
      </c>
      <c r="AX378" s="14" t="s">
        <v>82</v>
      </c>
      <c r="AY378" s="259" t="s">
        <v>132</v>
      </c>
    </row>
    <row r="379" s="2" customFormat="1" ht="24.15" customHeight="1">
      <c r="A379" s="39"/>
      <c r="B379" s="40"/>
      <c r="C379" s="219" t="s">
        <v>506</v>
      </c>
      <c r="D379" s="219" t="s">
        <v>135</v>
      </c>
      <c r="E379" s="220" t="s">
        <v>368</v>
      </c>
      <c r="F379" s="221" t="s">
        <v>369</v>
      </c>
      <c r="G379" s="222" t="s">
        <v>160</v>
      </c>
      <c r="H379" s="223">
        <v>95.310000000000002</v>
      </c>
      <c r="I379" s="224"/>
      <c r="J379" s="225">
        <f>ROUND(I379*H379,2)</f>
        <v>0</v>
      </c>
      <c r="K379" s="221" t="s">
        <v>139</v>
      </c>
      <c r="L379" s="45"/>
      <c r="M379" s="226" t="s">
        <v>1</v>
      </c>
      <c r="N379" s="227" t="s">
        <v>39</v>
      </c>
      <c r="O379" s="92"/>
      <c r="P379" s="228">
        <f>O379*H379</f>
        <v>0</v>
      </c>
      <c r="Q379" s="228">
        <v>0</v>
      </c>
      <c r="R379" s="228">
        <f>Q379*H379</f>
        <v>0</v>
      </c>
      <c r="S379" s="228">
        <v>0</v>
      </c>
      <c r="T379" s="229">
        <f>S379*H379</f>
        <v>0</v>
      </c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R379" s="230" t="s">
        <v>227</v>
      </c>
      <c r="AT379" s="230" t="s">
        <v>135</v>
      </c>
      <c r="AU379" s="230" t="s">
        <v>84</v>
      </c>
      <c r="AY379" s="18" t="s">
        <v>132</v>
      </c>
      <c r="BE379" s="231">
        <f>IF(N379="základní",J379,0)</f>
        <v>0</v>
      </c>
      <c r="BF379" s="231">
        <f>IF(N379="snížená",J379,0)</f>
        <v>0</v>
      </c>
      <c r="BG379" s="231">
        <f>IF(N379="zákl. přenesená",J379,0)</f>
        <v>0</v>
      </c>
      <c r="BH379" s="231">
        <f>IF(N379="sníž. přenesená",J379,0)</f>
        <v>0</v>
      </c>
      <c r="BI379" s="231">
        <f>IF(N379="nulová",J379,0)</f>
        <v>0</v>
      </c>
      <c r="BJ379" s="18" t="s">
        <v>82</v>
      </c>
      <c r="BK379" s="231">
        <f>ROUND(I379*H379,2)</f>
        <v>0</v>
      </c>
      <c r="BL379" s="18" t="s">
        <v>227</v>
      </c>
      <c r="BM379" s="230" t="s">
        <v>1693</v>
      </c>
    </row>
    <row r="380" s="2" customFormat="1">
      <c r="A380" s="39"/>
      <c r="B380" s="40"/>
      <c r="C380" s="41"/>
      <c r="D380" s="232" t="s">
        <v>142</v>
      </c>
      <c r="E380" s="41"/>
      <c r="F380" s="233" t="s">
        <v>371</v>
      </c>
      <c r="G380" s="41"/>
      <c r="H380" s="41"/>
      <c r="I380" s="234"/>
      <c r="J380" s="41"/>
      <c r="K380" s="41"/>
      <c r="L380" s="45"/>
      <c r="M380" s="235"/>
      <c r="N380" s="236"/>
      <c r="O380" s="92"/>
      <c r="P380" s="92"/>
      <c r="Q380" s="92"/>
      <c r="R380" s="92"/>
      <c r="S380" s="92"/>
      <c r="T380" s="93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T380" s="18" t="s">
        <v>142</v>
      </c>
      <c r="AU380" s="18" t="s">
        <v>84</v>
      </c>
    </row>
    <row r="381" s="2" customFormat="1">
      <c r="A381" s="39"/>
      <c r="B381" s="40"/>
      <c r="C381" s="41"/>
      <c r="D381" s="237" t="s">
        <v>143</v>
      </c>
      <c r="E381" s="41"/>
      <c r="F381" s="238" t="s">
        <v>372</v>
      </c>
      <c r="G381" s="41"/>
      <c r="H381" s="41"/>
      <c r="I381" s="234"/>
      <c r="J381" s="41"/>
      <c r="K381" s="41"/>
      <c r="L381" s="45"/>
      <c r="M381" s="235"/>
      <c r="N381" s="236"/>
      <c r="O381" s="92"/>
      <c r="P381" s="92"/>
      <c r="Q381" s="92"/>
      <c r="R381" s="92"/>
      <c r="S381" s="92"/>
      <c r="T381" s="93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T381" s="18" t="s">
        <v>143</v>
      </c>
      <c r="AU381" s="18" t="s">
        <v>84</v>
      </c>
    </row>
    <row r="382" s="14" customFormat="1">
      <c r="A382" s="14"/>
      <c r="B382" s="249"/>
      <c r="C382" s="250"/>
      <c r="D382" s="232" t="s">
        <v>145</v>
      </c>
      <c r="E382" s="251" t="s">
        <v>1</v>
      </c>
      <c r="F382" s="252" t="s">
        <v>1692</v>
      </c>
      <c r="G382" s="250"/>
      <c r="H382" s="253">
        <v>95.310000000000002</v>
      </c>
      <c r="I382" s="254"/>
      <c r="J382" s="250"/>
      <c r="K382" s="250"/>
      <c r="L382" s="255"/>
      <c r="M382" s="256"/>
      <c r="N382" s="257"/>
      <c r="O382" s="257"/>
      <c r="P382" s="257"/>
      <c r="Q382" s="257"/>
      <c r="R382" s="257"/>
      <c r="S382" s="257"/>
      <c r="T382" s="258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59" t="s">
        <v>145</v>
      </c>
      <c r="AU382" s="259" t="s">
        <v>84</v>
      </c>
      <c r="AV382" s="14" t="s">
        <v>84</v>
      </c>
      <c r="AW382" s="14" t="s">
        <v>31</v>
      </c>
      <c r="AX382" s="14" t="s">
        <v>82</v>
      </c>
      <c r="AY382" s="259" t="s">
        <v>132</v>
      </c>
    </row>
    <row r="383" s="2" customFormat="1" ht="16.5" customHeight="1">
      <c r="A383" s="39"/>
      <c r="B383" s="40"/>
      <c r="C383" s="275" t="s">
        <v>514</v>
      </c>
      <c r="D383" s="275" t="s">
        <v>374</v>
      </c>
      <c r="E383" s="276" t="s">
        <v>375</v>
      </c>
      <c r="F383" s="277" t="s">
        <v>376</v>
      </c>
      <c r="G383" s="278" t="s">
        <v>377</v>
      </c>
      <c r="H383" s="279">
        <v>2.383</v>
      </c>
      <c r="I383" s="280"/>
      <c r="J383" s="281">
        <f>ROUND(I383*H383,2)</f>
        <v>0</v>
      </c>
      <c r="K383" s="277" t="s">
        <v>139</v>
      </c>
      <c r="L383" s="282"/>
      <c r="M383" s="283" t="s">
        <v>1</v>
      </c>
      <c r="N383" s="284" t="s">
        <v>39</v>
      </c>
      <c r="O383" s="92"/>
      <c r="P383" s="228">
        <f>O383*H383</f>
        <v>0</v>
      </c>
      <c r="Q383" s="228">
        <v>0.001</v>
      </c>
      <c r="R383" s="228">
        <f>Q383*H383</f>
        <v>0.0023830000000000001</v>
      </c>
      <c r="S383" s="228">
        <v>0</v>
      </c>
      <c r="T383" s="229">
        <f>S383*H383</f>
        <v>0</v>
      </c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R383" s="230" t="s">
        <v>270</v>
      </c>
      <c r="AT383" s="230" t="s">
        <v>374</v>
      </c>
      <c r="AU383" s="230" t="s">
        <v>84</v>
      </c>
      <c r="AY383" s="18" t="s">
        <v>132</v>
      </c>
      <c r="BE383" s="231">
        <f>IF(N383="základní",J383,0)</f>
        <v>0</v>
      </c>
      <c r="BF383" s="231">
        <f>IF(N383="snížená",J383,0)</f>
        <v>0</v>
      </c>
      <c r="BG383" s="231">
        <f>IF(N383="zákl. přenesená",J383,0)</f>
        <v>0</v>
      </c>
      <c r="BH383" s="231">
        <f>IF(N383="sníž. přenesená",J383,0)</f>
        <v>0</v>
      </c>
      <c r="BI383" s="231">
        <f>IF(N383="nulová",J383,0)</f>
        <v>0</v>
      </c>
      <c r="BJ383" s="18" t="s">
        <v>82</v>
      </c>
      <c r="BK383" s="231">
        <f>ROUND(I383*H383,2)</f>
        <v>0</v>
      </c>
      <c r="BL383" s="18" t="s">
        <v>227</v>
      </c>
      <c r="BM383" s="230" t="s">
        <v>1694</v>
      </c>
    </row>
    <row r="384" s="2" customFormat="1">
      <c r="A384" s="39"/>
      <c r="B384" s="40"/>
      <c r="C384" s="41"/>
      <c r="D384" s="232" t="s">
        <v>142</v>
      </c>
      <c r="E384" s="41"/>
      <c r="F384" s="233" t="s">
        <v>376</v>
      </c>
      <c r="G384" s="41"/>
      <c r="H384" s="41"/>
      <c r="I384" s="234"/>
      <c r="J384" s="41"/>
      <c r="K384" s="41"/>
      <c r="L384" s="45"/>
      <c r="M384" s="235"/>
      <c r="N384" s="236"/>
      <c r="O384" s="92"/>
      <c r="P384" s="92"/>
      <c r="Q384" s="92"/>
      <c r="R384" s="92"/>
      <c r="S384" s="92"/>
      <c r="T384" s="93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T384" s="18" t="s">
        <v>142</v>
      </c>
      <c r="AU384" s="18" t="s">
        <v>84</v>
      </c>
    </row>
    <row r="385" s="14" customFormat="1">
      <c r="A385" s="14"/>
      <c r="B385" s="249"/>
      <c r="C385" s="250"/>
      <c r="D385" s="232" t="s">
        <v>145</v>
      </c>
      <c r="E385" s="251" t="s">
        <v>1</v>
      </c>
      <c r="F385" s="252" t="s">
        <v>1692</v>
      </c>
      <c r="G385" s="250"/>
      <c r="H385" s="253">
        <v>95.310000000000002</v>
      </c>
      <c r="I385" s="254"/>
      <c r="J385" s="250"/>
      <c r="K385" s="250"/>
      <c r="L385" s="255"/>
      <c r="M385" s="256"/>
      <c r="N385" s="257"/>
      <c r="O385" s="257"/>
      <c r="P385" s="257"/>
      <c r="Q385" s="257"/>
      <c r="R385" s="257"/>
      <c r="S385" s="257"/>
      <c r="T385" s="258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9" t="s">
        <v>145</v>
      </c>
      <c r="AU385" s="259" t="s">
        <v>84</v>
      </c>
      <c r="AV385" s="14" t="s">
        <v>84</v>
      </c>
      <c r="AW385" s="14" t="s">
        <v>31</v>
      </c>
      <c r="AX385" s="14" t="s">
        <v>82</v>
      </c>
      <c r="AY385" s="259" t="s">
        <v>132</v>
      </c>
    </row>
    <row r="386" s="14" customFormat="1">
      <c r="A386" s="14"/>
      <c r="B386" s="249"/>
      <c r="C386" s="250"/>
      <c r="D386" s="232" t="s">
        <v>145</v>
      </c>
      <c r="E386" s="250"/>
      <c r="F386" s="252" t="s">
        <v>1695</v>
      </c>
      <c r="G386" s="250"/>
      <c r="H386" s="253">
        <v>2.383</v>
      </c>
      <c r="I386" s="254"/>
      <c r="J386" s="250"/>
      <c r="K386" s="250"/>
      <c r="L386" s="255"/>
      <c r="M386" s="256"/>
      <c r="N386" s="257"/>
      <c r="O386" s="257"/>
      <c r="P386" s="257"/>
      <c r="Q386" s="257"/>
      <c r="R386" s="257"/>
      <c r="S386" s="257"/>
      <c r="T386" s="258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9" t="s">
        <v>145</v>
      </c>
      <c r="AU386" s="259" t="s">
        <v>84</v>
      </c>
      <c r="AV386" s="14" t="s">
        <v>84</v>
      </c>
      <c r="AW386" s="14" t="s">
        <v>4</v>
      </c>
      <c r="AX386" s="14" t="s">
        <v>82</v>
      </c>
      <c r="AY386" s="259" t="s">
        <v>132</v>
      </c>
    </row>
    <row r="387" s="2" customFormat="1" ht="24.15" customHeight="1">
      <c r="A387" s="39"/>
      <c r="B387" s="40"/>
      <c r="C387" s="219" t="s">
        <v>520</v>
      </c>
      <c r="D387" s="219" t="s">
        <v>135</v>
      </c>
      <c r="E387" s="220" t="s">
        <v>381</v>
      </c>
      <c r="F387" s="221" t="s">
        <v>382</v>
      </c>
      <c r="G387" s="222" t="s">
        <v>160</v>
      </c>
      <c r="H387" s="223">
        <v>95.310000000000002</v>
      </c>
      <c r="I387" s="224"/>
      <c r="J387" s="225">
        <f>ROUND(I387*H387,2)</f>
        <v>0</v>
      </c>
      <c r="K387" s="221" t="s">
        <v>139</v>
      </c>
      <c r="L387" s="45"/>
      <c r="M387" s="226" t="s">
        <v>1</v>
      </c>
      <c r="N387" s="227" t="s">
        <v>39</v>
      </c>
      <c r="O387" s="92"/>
      <c r="P387" s="228">
        <f>O387*H387</f>
        <v>0</v>
      </c>
      <c r="Q387" s="228">
        <v>0</v>
      </c>
      <c r="R387" s="228">
        <f>Q387*H387</f>
        <v>0</v>
      </c>
      <c r="S387" s="228">
        <v>0</v>
      </c>
      <c r="T387" s="229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30" t="s">
        <v>227</v>
      </c>
      <c r="AT387" s="230" t="s">
        <v>135</v>
      </c>
      <c r="AU387" s="230" t="s">
        <v>84</v>
      </c>
      <c r="AY387" s="18" t="s">
        <v>132</v>
      </c>
      <c r="BE387" s="231">
        <f>IF(N387="základní",J387,0)</f>
        <v>0</v>
      </c>
      <c r="BF387" s="231">
        <f>IF(N387="snížená",J387,0)</f>
        <v>0</v>
      </c>
      <c r="BG387" s="231">
        <f>IF(N387="zákl. přenesená",J387,0)</f>
        <v>0</v>
      </c>
      <c r="BH387" s="231">
        <f>IF(N387="sníž. přenesená",J387,0)</f>
        <v>0</v>
      </c>
      <c r="BI387" s="231">
        <f>IF(N387="nulová",J387,0)</f>
        <v>0</v>
      </c>
      <c r="BJ387" s="18" t="s">
        <v>82</v>
      </c>
      <c r="BK387" s="231">
        <f>ROUND(I387*H387,2)</f>
        <v>0</v>
      </c>
      <c r="BL387" s="18" t="s">
        <v>227</v>
      </c>
      <c r="BM387" s="230" t="s">
        <v>1696</v>
      </c>
    </row>
    <row r="388" s="2" customFormat="1">
      <c r="A388" s="39"/>
      <c r="B388" s="40"/>
      <c r="C388" s="41"/>
      <c r="D388" s="232" t="s">
        <v>142</v>
      </c>
      <c r="E388" s="41"/>
      <c r="F388" s="233" t="s">
        <v>384</v>
      </c>
      <c r="G388" s="41"/>
      <c r="H388" s="41"/>
      <c r="I388" s="234"/>
      <c r="J388" s="41"/>
      <c r="K388" s="41"/>
      <c r="L388" s="45"/>
      <c r="M388" s="235"/>
      <c r="N388" s="236"/>
      <c r="O388" s="92"/>
      <c r="P388" s="92"/>
      <c r="Q388" s="92"/>
      <c r="R388" s="92"/>
      <c r="S388" s="92"/>
      <c r="T388" s="93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T388" s="18" t="s">
        <v>142</v>
      </c>
      <c r="AU388" s="18" t="s">
        <v>84</v>
      </c>
    </row>
    <row r="389" s="2" customFormat="1">
      <c r="A389" s="39"/>
      <c r="B389" s="40"/>
      <c r="C389" s="41"/>
      <c r="D389" s="237" t="s">
        <v>143</v>
      </c>
      <c r="E389" s="41"/>
      <c r="F389" s="238" t="s">
        <v>385</v>
      </c>
      <c r="G389" s="41"/>
      <c r="H389" s="41"/>
      <c r="I389" s="234"/>
      <c r="J389" s="41"/>
      <c r="K389" s="41"/>
      <c r="L389" s="45"/>
      <c r="M389" s="235"/>
      <c r="N389" s="236"/>
      <c r="O389" s="92"/>
      <c r="P389" s="92"/>
      <c r="Q389" s="92"/>
      <c r="R389" s="92"/>
      <c r="S389" s="92"/>
      <c r="T389" s="93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T389" s="18" t="s">
        <v>143</v>
      </c>
      <c r="AU389" s="18" t="s">
        <v>84</v>
      </c>
    </row>
    <row r="390" s="14" customFormat="1">
      <c r="A390" s="14"/>
      <c r="B390" s="249"/>
      <c r="C390" s="250"/>
      <c r="D390" s="232" t="s">
        <v>145</v>
      </c>
      <c r="E390" s="251" t="s">
        <v>1</v>
      </c>
      <c r="F390" s="252" t="s">
        <v>1692</v>
      </c>
      <c r="G390" s="250"/>
      <c r="H390" s="253">
        <v>95.310000000000002</v>
      </c>
      <c r="I390" s="254"/>
      <c r="J390" s="250"/>
      <c r="K390" s="250"/>
      <c r="L390" s="255"/>
      <c r="M390" s="256"/>
      <c r="N390" s="257"/>
      <c r="O390" s="257"/>
      <c r="P390" s="257"/>
      <c r="Q390" s="257"/>
      <c r="R390" s="257"/>
      <c r="S390" s="257"/>
      <c r="T390" s="258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9" t="s">
        <v>145</v>
      </c>
      <c r="AU390" s="259" t="s">
        <v>84</v>
      </c>
      <c r="AV390" s="14" t="s">
        <v>84</v>
      </c>
      <c r="AW390" s="14" t="s">
        <v>31</v>
      </c>
      <c r="AX390" s="14" t="s">
        <v>82</v>
      </c>
      <c r="AY390" s="259" t="s">
        <v>132</v>
      </c>
    </row>
    <row r="391" s="2" customFormat="1" ht="16.5" customHeight="1">
      <c r="A391" s="39"/>
      <c r="B391" s="40"/>
      <c r="C391" s="219" t="s">
        <v>527</v>
      </c>
      <c r="D391" s="219" t="s">
        <v>135</v>
      </c>
      <c r="E391" s="220" t="s">
        <v>877</v>
      </c>
      <c r="F391" s="221" t="s">
        <v>1697</v>
      </c>
      <c r="G391" s="222" t="s">
        <v>874</v>
      </c>
      <c r="H391" s="223">
        <v>7</v>
      </c>
      <c r="I391" s="224"/>
      <c r="J391" s="225">
        <f>ROUND(I391*H391,2)</f>
        <v>0</v>
      </c>
      <c r="K391" s="221" t="s">
        <v>1</v>
      </c>
      <c r="L391" s="45"/>
      <c r="M391" s="226" t="s">
        <v>1</v>
      </c>
      <c r="N391" s="227" t="s">
        <v>39</v>
      </c>
      <c r="O391" s="92"/>
      <c r="P391" s="228">
        <f>O391*H391</f>
        <v>0</v>
      </c>
      <c r="Q391" s="228">
        <v>0</v>
      </c>
      <c r="R391" s="228">
        <f>Q391*H391</f>
        <v>0</v>
      </c>
      <c r="S391" s="228">
        <v>0</v>
      </c>
      <c r="T391" s="229">
        <f>S391*H391</f>
        <v>0</v>
      </c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R391" s="230" t="s">
        <v>227</v>
      </c>
      <c r="AT391" s="230" t="s">
        <v>135</v>
      </c>
      <c r="AU391" s="230" t="s">
        <v>84</v>
      </c>
      <c r="AY391" s="18" t="s">
        <v>132</v>
      </c>
      <c r="BE391" s="231">
        <f>IF(N391="základní",J391,0)</f>
        <v>0</v>
      </c>
      <c r="BF391" s="231">
        <f>IF(N391="snížená",J391,0)</f>
        <v>0</v>
      </c>
      <c r="BG391" s="231">
        <f>IF(N391="zákl. přenesená",J391,0)</f>
        <v>0</v>
      </c>
      <c r="BH391" s="231">
        <f>IF(N391="sníž. přenesená",J391,0)</f>
        <v>0</v>
      </c>
      <c r="BI391" s="231">
        <f>IF(N391="nulová",J391,0)</f>
        <v>0</v>
      </c>
      <c r="BJ391" s="18" t="s">
        <v>82</v>
      </c>
      <c r="BK391" s="231">
        <f>ROUND(I391*H391,2)</f>
        <v>0</v>
      </c>
      <c r="BL391" s="18" t="s">
        <v>227</v>
      </c>
      <c r="BM391" s="230" t="s">
        <v>1698</v>
      </c>
    </row>
    <row r="392" s="2" customFormat="1">
      <c r="A392" s="39"/>
      <c r="B392" s="40"/>
      <c r="C392" s="41"/>
      <c r="D392" s="232" t="s">
        <v>142</v>
      </c>
      <c r="E392" s="41"/>
      <c r="F392" s="233" t="s">
        <v>1697</v>
      </c>
      <c r="G392" s="41"/>
      <c r="H392" s="41"/>
      <c r="I392" s="234"/>
      <c r="J392" s="41"/>
      <c r="K392" s="41"/>
      <c r="L392" s="45"/>
      <c r="M392" s="235"/>
      <c r="N392" s="236"/>
      <c r="O392" s="92"/>
      <c r="P392" s="92"/>
      <c r="Q392" s="92"/>
      <c r="R392" s="92"/>
      <c r="S392" s="92"/>
      <c r="T392" s="93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T392" s="18" t="s">
        <v>142</v>
      </c>
      <c r="AU392" s="18" t="s">
        <v>84</v>
      </c>
    </row>
    <row r="393" s="13" customFormat="1">
      <c r="A393" s="13"/>
      <c r="B393" s="239"/>
      <c r="C393" s="240"/>
      <c r="D393" s="232" t="s">
        <v>145</v>
      </c>
      <c r="E393" s="241" t="s">
        <v>1</v>
      </c>
      <c r="F393" s="242" t="s">
        <v>1699</v>
      </c>
      <c r="G393" s="240"/>
      <c r="H393" s="241" t="s">
        <v>1</v>
      </c>
      <c r="I393" s="243"/>
      <c r="J393" s="240"/>
      <c r="K393" s="240"/>
      <c r="L393" s="244"/>
      <c r="M393" s="245"/>
      <c r="N393" s="246"/>
      <c r="O393" s="246"/>
      <c r="P393" s="246"/>
      <c r="Q393" s="246"/>
      <c r="R393" s="246"/>
      <c r="S393" s="246"/>
      <c r="T393" s="247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48" t="s">
        <v>145</v>
      </c>
      <c r="AU393" s="248" t="s">
        <v>84</v>
      </c>
      <c r="AV393" s="13" t="s">
        <v>82</v>
      </c>
      <c r="AW393" s="13" t="s">
        <v>31</v>
      </c>
      <c r="AX393" s="13" t="s">
        <v>74</v>
      </c>
      <c r="AY393" s="248" t="s">
        <v>132</v>
      </c>
    </row>
    <row r="394" s="13" customFormat="1">
      <c r="A394" s="13"/>
      <c r="B394" s="239"/>
      <c r="C394" s="240"/>
      <c r="D394" s="232" t="s">
        <v>145</v>
      </c>
      <c r="E394" s="241" t="s">
        <v>1</v>
      </c>
      <c r="F394" s="242" t="s">
        <v>1700</v>
      </c>
      <c r="G394" s="240"/>
      <c r="H394" s="241" t="s">
        <v>1</v>
      </c>
      <c r="I394" s="243"/>
      <c r="J394" s="240"/>
      <c r="K394" s="240"/>
      <c r="L394" s="244"/>
      <c r="M394" s="245"/>
      <c r="N394" s="246"/>
      <c r="O394" s="246"/>
      <c r="P394" s="246"/>
      <c r="Q394" s="246"/>
      <c r="R394" s="246"/>
      <c r="S394" s="246"/>
      <c r="T394" s="247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48" t="s">
        <v>145</v>
      </c>
      <c r="AU394" s="248" t="s">
        <v>84</v>
      </c>
      <c r="AV394" s="13" t="s">
        <v>82</v>
      </c>
      <c r="AW394" s="13" t="s">
        <v>31</v>
      </c>
      <c r="AX394" s="13" t="s">
        <v>74</v>
      </c>
      <c r="AY394" s="248" t="s">
        <v>132</v>
      </c>
    </row>
    <row r="395" s="14" customFormat="1">
      <c r="A395" s="14"/>
      <c r="B395" s="249"/>
      <c r="C395" s="250"/>
      <c r="D395" s="232" t="s">
        <v>145</v>
      </c>
      <c r="E395" s="251" t="s">
        <v>1</v>
      </c>
      <c r="F395" s="252" t="s">
        <v>1701</v>
      </c>
      <c r="G395" s="250"/>
      <c r="H395" s="253">
        <v>7</v>
      </c>
      <c r="I395" s="254"/>
      <c r="J395" s="250"/>
      <c r="K395" s="250"/>
      <c r="L395" s="255"/>
      <c r="M395" s="256"/>
      <c r="N395" s="257"/>
      <c r="O395" s="257"/>
      <c r="P395" s="257"/>
      <c r="Q395" s="257"/>
      <c r="R395" s="257"/>
      <c r="S395" s="257"/>
      <c r="T395" s="258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9" t="s">
        <v>145</v>
      </c>
      <c r="AU395" s="259" t="s">
        <v>84</v>
      </c>
      <c r="AV395" s="14" t="s">
        <v>84</v>
      </c>
      <c r="AW395" s="14" t="s">
        <v>31</v>
      </c>
      <c r="AX395" s="14" t="s">
        <v>82</v>
      </c>
      <c r="AY395" s="259" t="s">
        <v>132</v>
      </c>
    </row>
    <row r="396" s="12" customFormat="1" ht="22.8" customHeight="1">
      <c r="A396" s="12"/>
      <c r="B396" s="203"/>
      <c r="C396" s="204"/>
      <c r="D396" s="205" t="s">
        <v>73</v>
      </c>
      <c r="E396" s="217" t="s">
        <v>84</v>
      </c>
      <c r="F396" s="217" t="s">
        <v>386</v>
      </c>
      <c r="G396" s="204"/>
      <c r="H396" s="204"/>
      <c r="I396" s="207"/>
      <c r="J396" s="218">
        <f>BK396</f>
        <v>0</v>
      </c>
      <c r="K396" s="204"/>
      <c r="L396" s="209"/>
      <c r="M396" s="210"/>
      <c r="N396" s="211"/>
      <c r="O396" s="211"/>
      <c r="P396" s="212">
        <f>SUM(P397:P470)</f>
        <v>0</v>
      </c>
      <c r="Q396" s="211"/>
      <c r="R396" s="212">
        <f>SUM(R397:R470)</f>
        <v>146.57345851999997</v>
      </c>
      <c r="S396" s="211"/>
      <c r="T396" s="213">
        <f>SUM(T397:T470)</f>
        <v>0</v>
      </c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R396" s="214" t="s">
        <v>82</v>
      </c>
      <c r="AT396" s="215" t="s">
        <v>73</v>
      </c>
      <c r="AU396" s="215" t="s">
        <v>82</v>
      </c>
      <c r="AY396" s="214" t="s">
        <v>132</v>
      </c>
      <c r="BK396" s="216">
        <f>SUM(BK397:BK470)</f>
        <v>0</v>
      </c>
    </row>
    <row r="397" s="2" customFormat="1" ht="33" customHeight="1">
      <c r="A397" s="39"/>
      <c r="B397" s="40"/>
      <c r="C397" s="219" t="s">
        <v>532</v>
      </c>
      <c r="D397" s="219" t="s">
        <v>135</v>
      </c>
      <c r="E397" s="220" t="s">
        <v>1702</v>
      </c>
      <c r="F397" s="221" t="s">
        <v>1703</v>
      </c>
      <c r="G397" s="222" t="s">
        <v>160</v>
      </c>
      <c r="H397" s="223">
        <v>1070.26</v>
      </c>
      <c r="I397" s="224"/>
      <c r="J397" s="225">
        <f>ROUND(I397*H397,2)</f>
        <v>0</v>
      </c>
      <c r="K397" s="221" t="s">
        <v>139</v>
      </c>
      <c r="L397" s="45"/>
      <c r="M397" s="226" t="s">
        <v>1</v>
      </c>
      <c r="N397" s="227" t="s">
        <v>39</v>
      </c>
      <c r="O397" s="92"/>
      <c r="P397" s="228">
        <f>O397*H397</f>
        <v>0</v>
      </c>
      <c r="Q397" s="228">
        <v>0.00031</v>
      </c>
      <c r="R397" s="228">
        <f>Q397*H397</f>
        <v>0.33178059999999998</v>
      </c>
      <c r="S397" s="228">
        <v>0</v>
      </c>
      <c r="T397" s="229">
        <f>S397*H397</f>
        <v>0</v>
      </c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R397" s="230" t="s">
        <v>227</v>
      </c>
      <c r="AT397" s="230" t="s">
        <v>135</v>
      </c>
      <c r="AU397" s="230" t="s">
        <v>84</v>
      </c>
      <c r="AY397" s="18" t="s">
        <v>132</v>
      </c>
      <c r="BE397" s="231">
        <f>IF(N397="základní",J397,0)</f>
        <v>0</v>
      </c>
      <c r="BF397" s="231">
        <f>IF(N397="snížená",J397,0)</f>
        <v>0</v>
      </c>
      <c r="BG397" s="231">
        <f>IF(N397="zákl. přenesená",J397,0)</f>
        <v>0</v>
      </c>
      <c r="BH397" s="231">
        <f>IF(N397="sníž. přenesená",J397,0)</f>
        <v>0</v>
      </c>
      <c r="BI397" s="231">
        <f>IF(N397="nulová",J397,0)</f>
        <v>0</v>
      </c>
      <c r="BJ397" s="18" t="s">
        <v>82</v>
      </c>
      <c r="BK397" s="231">
        <f>ROUND(I397*H397,2)</f>
        <v>0</v>
      </c>
      <c r="BL397" s="18" t="s">
        <v>227</v>
      </c>
      <c r="BM397" s="230" t="s">
        <v>1704</v>
      </c>
    </row>
    <row r="398" s="2" customFormat="1">
      <c r="A398" s="39"/>
      <c r="B398" s="40"/>
      <c r="C398" s="41"/>
      <c r="D398" s="232" t="s">
        <v>142</v>
      </c>
      <c r="E398" s="41"/>
      <c r="F398" s="233" t="s">
        <v>1705</v>
      </c>
      <c r="G398" s="41"/>
      <c r="H398" s="41"/>
      <c r="I398" s="234"/>
      <c r="J398" s="41"/>
      <c r="K398" s="41"/>
      <c r="L398" s="45"/>
      <c r="M398" s="235"/>
      <c r="N398" s="236"/>
      <c r="O398" s="92"/>
      <c r="P398" s="92"/>
      <c r="Q398" s="92"/>
      <c r="R398" s="92"/>
      <c r="S398" s="92"/>
      <c r="T398" s="93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T398" s="18" t="s">
        <v>142</v>
      </c>
      <c r="AU398" s="18" t="s">
        <v>84</v>
      </c>
    </row>
    <row r="399" s="2" customFormat="1">
      <c r="A399" s="39"/>
      <c r="B399" s="40"/>
      <c r="C399" s="41"/>
      <c r="D399" s="237" t="s">
        <v>143</v>
      </c>
      <c r="E399" s="41"/>
      <c r="F399" s="238" t="s">
        <v>1706</v>
      </c>
      <c r="G399" s="41"/>
      <c r="H399" s="41"/>
      <c r="I399" s="234"/>
      <c r="J399" s="41"/>
      <c r="K399" s="41"/>
      <c r="L399" s="45"/>
      <c r="M399" s="235"/>
      <c r="N399" s="236"/>
      <c r="O399" s="92"/>
      <c r="P399" s="92"/>
      <c r="Q399" s="92"/>
      <c r="R399" s="92"/>
      <c r="S399" s="92"/>
      <c r="T399" s="93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T399" s="18" t="s">
        <v>143</v>
      </c>
      <c r="AU399" s="18" t="s">
        <v>84</v>
      </c>
    </row>
    <row r="400" s="13" customFormat="1">
      <c r="A400" s="13"/>
      <c r="B400" s="239"/>
      <c r="C400" s="240"/>
      <c r="D400" s="232" t="s">
        <v>145</v>
      </c>
      <c r="E400" s="241" t="s">
        <v>1</v>
      </c>
      <c r="F400" s="242" t="s">
        <v>1707</v>
      </c>
      <c r="G400" s="240"/>
      <c r="H400" s="241" t="s">
        <v>1</v>
      </c>
      <c r="I400" s="243"/>
      <c r="J400" s="240"/>
      <c r="K400" s="240"/>
      <c r="L400" s="244"/>
      <c r="M400" s="245"/>
      <c r="N400" s="246"/>
      <c r="O400" s="246"/>
      <c r="P400" s="246"/>
      <c r="Q400" s="246"/>
      <c r="R400" s="246"/>
      <c r="S400" s="246"/>
      <c r="T400" s="247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48" t="s">
        <v>145</v>
      </c>
      <c r="AU400" s="248" t="s">
        <v>84</v>
      </c>
      <c r="AV400" s="13" t="s">
        <v>82</v>
      </c>
      <c r="AW400" s="13" t="s">
        <v>31</v>
      </c>
      <c r="AX400" s="13" t="s">
        <v>74</v>
      </c>
      <c r="AY400" s="248" t="s">
        <v>132</v>
      </c>
    </row>
    <row r="401" s="14" customFormat="1">
      <c r="A401" s="14"/>
      <c r="B401" s="249"/>
      <c r="C401" s="250"/>
      <c r="D401" s="232" t="s">
        <v>145</v>
      </c>
      <c r="E401" s="251" t="s">
        <v>1</v>
      </c>
      <c r="F401" s="252" t="s">
        <v>1708</v>
      </c>
      <c r="G401" s="250"/>
      <c r="H401" s="253">
        <v>104.3</v>
      </c>
      <c r="I401" s="254"/>
      <c r="J401" s="250"/>
      <c r="K401" s="250"/>
      <c r="L401" s="255"/>
      <c r="M401" s="256"/>
      <c r="N401" s="257"/>
      <c r="O401" s="257"/>
      <c r="P401" s="257"/>
      <c r="Q401" s="257"/>
      <c r="R401" s="257"/>
      <c r="S401" s="257"/>
      <c r="T401" s="258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59" t="s">
        <v>145</v>
      </c>
      <c r="AU401" s="259" t="s">
        <v>84</v>
      </c>
      <c r="AV401" s="14" t="s">
        <v>84</v>
      </c>
      <c r="AW401" s="14" t="s">
        <v>31</v>
      </c>
      <c r="AX401" s="14" t="s">
        <v>74</v>
      </c>
      <c r="AY401" s="259" t="s">
        <v>132</v>
      </c>
    </row>
    <row r="402" s="14" customFormat="1">
      <c r="A402" s="14"/>
      <c r="B402" s="249"/>
      <c r="C402" s="250"/>
      <c r="D402" s="232" t="s">
        <v>145</v>
      </c>
      <c r="E402" s="251" t="s">
        <v>1</v>
      </c>
      <c r="F402" s="252" t="s">
        <v>1709</v>
      </c>
      <c r="G402" s="250"/>
      <c r="H402" s="253">
        <v>965.96000000000004</v>
      </c>
      <c r="I402" s="254"/>
      <c r="J402" s="250"/>
      <c r="K402" s="250"/>
      <c r="L402" s="255"/>
      <c r="M402" s="256"/>
      <c r="N402" s="257"/>
      <c r="O402" s="257"/>
      <c r="P402" s="257"/>
      <c r="Q402" s="257"/>
      <c r="R402" s="257"/>
      <c r="S402" s="257"/>
      <c r="T402" s="258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9" t="s">
        <v>145</v>
      </c>
      <c r="AU402" s="259" t="s">
        <v>84</v>
      </c>
      <c r="AV402" s="14" t="s">
        <v>84</v>
      </c>
      <c r="AW402" s="14" t="s">
        <v>31</v>
      </c>
      <c r="AX402" s="14" t="s">
        <v>74</v>
      </c>
      <c r="AY402" s="259" t="s">
        <v>132</v>
      </c>
    </row>
    <row r="403" s="15" customFormat="1">
      <c r="A403" s="15"/>
      <c r="B403" s="264"/>
      <c r="C403" s="265"/>
      <c r="D403" s="232" t="s">
        <v>145</v>
      </c>
      <c r="E403" s="266" t="s">
        <v>1</v>
      </c>
      <c r="F403" s="267" t="s">
        <v>251</v>
      </c>
      <c r="G403" s="265"/>
      <c r="H403" s="268">
        <v>1070.26</v>
      </c>
      <c r="I403" s="269"/>
      <c r="J403" s="265"/>
      <c r="K403" s="265"/>
      <c r="L403" s="270"/>
      <c r="M403" s="271"/>
      <c r="N403" s="272"/>
      <c r="O403" s="272"/>
      <c r="P403" s="272"/>
      <c r="Q403" s="272"/>
      <c r="R403" s="272"/>
      <c r="S403" s="272"/>
      <c r="T403" s="273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T403" s="274" t="s">
        <v>145</v>
      </c>
      <c r="AU403" s="274" t="s">
        <v>84</v>
      </c>
      <c r="AV403" s="15" t="s">
        <v>227</v>
      </c>
      <c r="AW403" s="15" t="s">
        <v>31</v>
      </c>
      <c r="AX403" s="15" t="s">
        <v>82</v>
      </c>
      <c r="AY403" s="274" t="s">
        <v>132</v>
      </c>
    </row>
    <row r="404" s="2" customFormat="1" ht="37.8" customHeight="1">
      <c r="A404" s="39"/>
      <c r="B404" s="40"/>
      <c r="C404" s="219" t="s">
        <v>537</v>
      </c>
      <c r="D404" s="219" t="s">
        <v>135</v>
      </c>
      <c r="E404" s="220" t="s">
        <v>1710</v>
      </c>
      <c r="F404" s="221" t="s">
        <v>1711</v>
      </c>
      <c r="G404" s="222" t="s">
        <v>171</v>
      </c>
      <c r="H404" s="223">
        <v>183.90000000000001</v>
      </c>
      <c r="I404" s="224"/>
      <c r="J404" s="225">
        <f>ROUND(I404*H404,2)</f>
        <v>0</v>
      </c>
      <c r="K404" s="221" t="s">
        <v>139</v>
      </c>
      <c r="L404" s="45"/>
      <c r="M404" s="226" t="s">
        <v>1</v>
      </c>
      <c r="N404" s="227" t="s">
        <v>39</v>
      </c>
      <c r="O404" s="92"/>
      <c r="P404" s="228">
        <f>O404*H404</f>
        <v>0</v>
      </c>
      <c r="Q404" s="228">
        <v>0.20449000000000001</v>
      </c>
      <c r="R404" s="228">
        <f>Q404*H404</f>
        <v>37.605710999999999</v>
      </c>
      <c r="S404" s="228">
        <v>0</v>
      </c>
      <c r="T404" s="229">
        <f>S404*H404</f>
        <v>0</v>
      </c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R404" s="230" t="s">
        <v>227</v>
      </c>
      <c r="AT404" s="230" t="s">
        <v>135</v>
      </c>
      <c r="AU404" s="230" t="s">
        <v>84</v>
      </c>
      <c r="AY404" s="18" t="s">
        <v>132</v>
      </c>
      <c r="BE404" s="231">
        <f>IF(N404="základní",J404,0)</f>
        <v>0</v>
      </c>
      <c r="BF404" s="231">
        <f>IF(N404="snížená",J404,0)</f>
        <v>0</v>
      </c>
      <c r="BG404" s="231">
        <f>IF(N404="zákl. přenesená",J404,0)</f>
        <v>0</v>
      </c>
      <c r="BH404" s="231">
        <f>IF(N404="sníž. přenesená",J404,0)</f>
        <v>0</v>
      </c>
      <c r="BI404" s="231">
        <f>IF(N404="nulová",J404,0)</f>
        <v>0</v>
      </c>
      <c r="BJ404" s="18" t="s">
        <v>82</v>
      </c>
      <c r="BK404" s="231">
        <f>ROUND(I404*H404,2)</f>
        <v>0</v>
      </c>
      <c r="BL404" s="18" t="s">
        <v>227</v>
      </c>
      <c r="BM404" s="230" t="s">
        <v>1712</v>
      </c>
    </row>
    <row r="405" s="2" customFormat="1">
      <c r="A405" s="39"/>
      <c r="B405" s="40"/>
      <c r="C405" s="41"/>
      <c r="D405" s="232" t="s">
        <v>142</v>
      </c>
      <c r="E405" s="41"/>
      <c r="F405" s="233" t="s">
        <v>1713</v>
      </c>
      <c r="G405" s="41"/>
      <c r="H405" s="41"/>
      <c r="I405" s="234"/>
      <c r="J405" s="41"/>
      <c r="K405" s="41"/>
      <c r="L405" s="45"/>
      <c r="M405" s="235"/>
      <c r="N405" s="236"/>
      <c r="O405" s="92"/>
      <c r="P405" s="92"/>
      <c r="Q405" s="92"/>
      <c r="R405" s="92"/>
      <c r="S405" s="92"/>
      <c r="T405" s="93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T405" s="18" t="s">
        <v>142</v>
      </c>
      <c r="AU405" s="18" t="s">
        <v>84</v>
      </c>
    </row>
    <row r="406" s="2" customFormat="1">
      <c r="A406" s="39"/>
      <c r="B406" s="40"/>
      <c r="C406" s="41"/>
      <c r="D406" s="237" t="s">
        <v>143</v>
      </c>
      <c r="E406" s="41"/>
      <c r="F406" s="238" t="s">
        <v>1714</v>
      </c>
      <c r="G406" s="41"/>
      <c r="H406" s="41"/>
      <c r="I406" s="234"/>
      <c r="J406" s="41"/>
      <c r="K406" s="41"/>
      <c r="L406" s="45"/>
      <c r="M406" s="235"/>
      <c r="N406" s="236"/>
      <c r="O406" s="92"/>
      <c r="P406" s="92"/>
      <c r="Q406" s="92"/>
      <c r="R406" s="92"/>
      <c r="S406" s="92"/>
      <c r="T406" s="93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T406" s="18" t="s">
        <v>143</v>
      </c>
      <c r="AU406" s="18" t="s">
        <v>84</v>
      </c>
    </row>
    <row r="407" s="13" customFormat="1">
      <c r="A407" s="13"/>
      <c r="B407" s="239"/>
      <c r="C407" s="240"/>
      <c r="D407" s="232" t="s">
        <v>145</v>
      </c>
      <c r="E407" s="241" t="s">
        <v>1</v>
      </c>
      <c r="F407" s="242" t="s">
        <v>1592</v>
      </c>
      <c r="G407" s="240"/>
      <c r="H407" s="241" t="s">
        <v>1</v>
      </c>
      <c r="I407" s="243"/>
      <c r="J407" s="240"/>
      <c r="K407" s="240"/>
      <c r="L407" s="244"/>
      <c r="M407" s="245"/>
      <c r="N407" s="246"/>
      <c r="O407" s="246"/>
      <c r="P407" s="246"/>
      <c r="Q407" s="246"/>
      <c r="R407" s="246"/>
      <c r="S407" s="246"/>
      <c r="T407" s="247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48" t="s">
        <v>145</v>
      </c>
      <c r="AU407" s="248" t="s">
        <v>84</v>
      </c>
      <c r="AV407" s="13" t="s">
        <v>82</v>
      </c>
      <c r="AW407" s="13" t="s">
        <v>31</v>
      </c>
      <c r="AX407" s="13" t="s">
        <v>74</v>
      </c>
      <c r="AY407" s="248" t="s">
        <v>132</v>
      </c>
    </row>
    <row r="408" s="14" customFormat="1">
      <c r="A408" s="14"/>
      <c r="B408" s="249"/>
      <c r="C408" s="250"/>
      <c r="D408" s="232" t="s">
        <v>145</v>
      </c>
      <c r="E408" s="251" t="s">
        <v>1</v>
      </c>
      <c r="F408" s="252" t="s">
        <v>1715</v>
      </c>
      <c r="G408" s="250"/>
      <c r="H408" s="253">
        <v>183.90000000000001</v>
      </c>
      <c r="I408" s="254"/>
      <c r="J408" s="250"/>
      <c r="K408" s="250"/>
      <c r="L408" s="255"/>
      <c r="M408" s="256"/>
      <c r="N408" s="257"/>
      <c r="O408" s="257"/>
      <c r="P408" s="257"/>
      <c r="Q408" s="257"/>
      <c r="R408" s="257"/>
      <c r="S408" s="257"/>
      <c r="T408" s="258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59" t="s">
        <v>145</v>
      </c>
      <c r="AU408" s="259" t="s">
        <v>84</v>
      </c>
      <c r="AV408" s="14" t="s">
        <v>84</v>
      </c>
      <c r="AW408" s="14" t="s">
        <v>31</v>
      </c>
      <c r="AX408" s="14" t="s">
        <v>82</v>
      </c>
      <c r="AY408" s="259" t="s">
        <v>132</v>
      </c>
    </row>
    <row r="409" s="2" customFormat="1" ht="37.8" customHeight="1">
      <c r="A409" s="39"/>
      <c r="B409" s="40"/>
      <c r="C409" s="219" t="s">
        <v>544</v>
      </c>
      <c r="D409" s="219" t="s">
        <v>135</v>
      </c>
      <c r="E409" s="220" t="s">
        <v>1716</v>
      </c>
      <c r="F409" s="221" t="s">
        <v>1717</v>
      </c>
      <c r="G409" s="222" t="s">
        <v>171</v>
      </c>
      <c r="H409" s="223">
        <v>74.5</v>
      </c>
      <c r="I409" s="224"/>
      <c r="J409" s="225">
        <f>ROUND(I409*H409,2)</f>
        <v>0</v>
      </c>
      <c r="K409" s="221" t="s">
        <v>139</v>
      </c>
      <c r="L409" s="45"/>
      <c r="M409" s="226" t="s">
        <v>1</v>
      </c>
      <c r="N409" s="227" t="s">
        <v>39</v>
      </c>
      <c r="O409" s="92"/>
      <c r="P409" s="228">
        <f>O409*H409</f>
        <v>0</v>
      </c>
      <c r="Q409" s="228">
        <v>0.28736</v>
      </c>
      <c r="R409" s="228">
        <f>Q409*H409</f>
        <v>21.40832</v>
      </c>
      <c r="S409" s="228">
        <v>0</v>
      </c>
      <c r="T409" s="229">
        <f>S409*H409</f>
        <v>0</v>
      </c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R409" s="230" t="s">
        <v>227</v>
      </c>
      <c r="AT409" s="230" t="s">
        <v>135</v>
      </c>
      <c r="AU409" s="230" t="s">
        <v>84</v>
      </c>
      <c r="AY409" s="18" t="s">
        <v>132</v>
      </c>
      <c r="BE409" s="231">
        <f>IF(N409="základní",J409,0)</f>
        <v>0</v>
      </c>
      <c r="BF409" s="231">
        <f>IF(N409="snížená",J409,0)</f>
        <v>0</v>
      </c>
      <c r="BG409" s="231">
        <f>IF(N409="zákl. přenesená",J409,0)</f>
        <v>0</v>
      </c>
      <c r="BH409" s="231">
        <f>IF(N409="sníž. přenesená",J409,0)</f>
        <v>0</v>
      </c>
      <c r="BI409" s="231">
        <f>IF(N409="nulová",J409,0)</f>
        <v>0</v>
      </c>
      <c r="BJ409" s="18" t="s">
        <v>82</v>
      </c>
      <c r="BK409" s="231">
        <f>ROUND(I409*H409,2)</f>
        <v>0</v>
      </c>
      <c r="BL409" s="18" t="s">
        <v>227</v>
      </c>
      <c r="BM409" s="230" t="s">
        <v>1718</v>
      </c>
    </row>
    <row r="410" s="2" customFormat="1">
      <c r="A410" s="39"/>
      <c r="B410" s="40"/>
      <c r="C410" s="41"/>
      <c r="D410" s="232" t="s">
        <v>142</v>
      </c>
      <c r="E410" s="41"/>
      <c r="F410" s="233" t="s">
        <v>1719</v>
      </c>
      <c r="G410" s="41"/>
      <c r="H410" s="41"/>
      <c r="I410" s="234"/>
      <c r="J410" s="41"/>
      <c r="K410" s="41"/>
      <c r="L410" s="45"/>
      <c r="M410" s="235"/>
      <c r="N410" s="236"/>
      <c r="O410" s="92"/>
      <c r="P410" s="92"/>
      <c r="Q410" s="92"/>
      <c r="R410" s="92"/>
      <c r="S410" s="92"/>
      <c r="T410" s="93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T410" s="18" t="s">
        <v>142</v>
      </c>
      <c r="AU410" s="18" t="s">
        <v>84</v>
      </c>
    </row>
    <row r="411" s="2" customFormat="1">
      <c r="A411" s="39"/>
      <c r="B411" s="40"/>
      <c r="C411" s="41"/>
      <c r="D411" s="237" t="s">
        <v>143</v>
      </c>
      <c r="E411" s="41"/>
      <c r="F411" s="238" t="s">
        <v>1720</v>
      </c>
      <c r="G411" s="41"/>
      <c r="H411" s="41"/>
      <c r="I411" s="234"/>
      <c r="J411" s="41"/>
      <c r="K411" s="41"/>
      <c r="L411" s="45"/>
      <c r="M411" s="235"/>
      <c r="N411" s="236"/>
      <c r="O411" s="92"/>
      <c r="P411" s="92"/>
      <c r="Q411" s="92"/>
      <c r="R411" s="92"/>
      <c r="S411" s="92"/>
      <c r="T411" s="93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T411" s="18" t="s">
        <v>143</v>
      </c>
      <c r="AU411" s="18" t="s">
        <v>84</v>
      </c>
    </row>
    <row r="412" s="13" customFormat="1">
      <c r="A412" s="13"/>
      <c r="B412" s="239"/>
      <c r="C412" s="240"/>
      <c r="D412" s="232" t="s">
        <v>145</v>
      </c>
      <c r="E412" s="241" t="s">
        <v>1</v>
      </c>
      <c r="F412" s="242" t="s">
        <v>1592</v>
      </c>
      <c r="G412" s="240"/>
      <c r="H412" s="241" t="s">
        <v>1</v>
      </c>
      <c r="I412" s="243"/>
      <c r="J412" s="240"/>
      <c r="K412" s="240"/>
      <c r="L412" s="244"/>
      <c r="M412" s="245"/>
      <c r="N412" s="246"/>
      <c r="O412" s="246"/>
      <c r="P412" s="246"/>
      <c r="Q412" s="246"/>
      <c r="R412" s="246"/>
      <c r="S412" s="246"/>
      <c r="T412" s="247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48" t="s">
        <v>145</v>
      </c>
      <c r="AU412" s="248" t="s">
        <v>84</v>
      </c>
      <c r="AV412" s="13" t="s">
        <v>82</v>
      </c>
      <c r="AW412" s="13" t="s">
        <v>31</v>
      </c>
      <c r="AX412" s="13" t="s">
        <v>74</v>
      </c>
      <c r="AY412" s="248" t="s">
        <v>132</v>
      </c>
    </row>
    <row r="413" s="14" customFormat="1">
      <c r="A413" s="14"/>
      <c r="B413" s="249"/>
      <c r="C413" s="250"/>
      <c r="D413" s="232" t="s">
        <v>145</v>
      </c>
      <c r="E413" s="251" t="s">
        <v>1</v>
      </c>
      <c r="F413" s="252" t="s">
        <v>1721</v>
      </c>
      <c r="G413" s="250"/>
      <c r="H413" s="253">
        <v>74.5</v>
      </c>
      <c r="I413" s="254"/>
      <c r="J413" s="250"/>
      <c r="K413" s="250"/>
      <c r="L413" s="255"/>
      <c r="M413" s="256"/>
      <c r="N413" s="257"/>
      <c r="O413" s="257"/>
      <c r="P413" s="257"/>
      <c r="Q413" s="257"/>
      <c r="R413" s="257"/>
      <c r="S413" s="257"/>
      <c r="T413" s="258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9" t="s">
        <v>145</v>
      </c>
      <c r="AU413" s="259" t="s">
        <v>84</v>
      </c>
      <c r="AV413" s="14" t="s">
        <v>84</v>
      </c>
      <c r="AW413" s="14" t="s">
        <v>31</v>
      </c>
      <c r="AX413" s="14" t="s">
        <v>82</v>
      </c>
      <c r="AY413" s="259" t="s">
        <v>132</v>
      </c>
    </row>
    <row r="414" s="2" customFormat="1" ht="24.15" customHeight="1">
      <c r="A414" s="39"/>
      <c r="B414" s="40"/>
      <c r="C414" s="219" t="s">
        <v>552</v>
      </c>
      <c r="D414" s="219" t="s">
        <v>135</v>
      </c>
      <c r="E414" s="220" t="s">
        <v>1722</v>
      </c>
      <c r="F414" s="221" t="s">
        <v>1723</v>
      </c>
      <c r="G414" s="222" t="s">
        <v>160</v>
      </c>
      <c r="H414" s="223">
        <v>393.31200000000001</v>
      </c>
      <c r="I414" s="224"/>
      <c r="J414" s="225">
        <f>ROUND(I414*H414,2)</f>
        <v>0</v>
      </c>
      <c r="K414" s="221" t="s">
        <v>139</v>
      </c>
      <c r="L414" s="45"/>
      <c r="M414" s="226" t="s">
        <v>1</v>
      </c>
      <c r="N414" s="227" t="s">
        <v>39</v>
      </c>
      <c r="O414" s="92"/>
      <c r="P414" s="228">
        <f>O414*H414</f>
        <v>0</v>
      </c>
      <c r="Q414" s="228">
        <v>0.00022000000000000001</v>
      </c>
      <c r="R414" s="228">
        <f>Q414*H414</f>
        <v>0.086528640000000004</v>
      </c>
      <c r="S414" s="228">
        <v>0</v>
      </c>
      <c r="T414" s="229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30" t="s">
        <v>227</v>
      </c>
      <c r="AT414" s="230" t="s">
        <v>135</v>
      </c>
      <c r="AU414" s="230" t="s">
        <v>84</v>
      </c>
      <c r="AY414" s="18" t="s">
        <v>132</v>
      </c>
      <c r="BE414" s="231">
        <f>IF(N414="základní",J414,0)</f>
        <v>0</v>
      </c>
      <c r="BF414" s="231">
        <f>IF(N414="snížená",J414,0)</f>
        <v>0</v>
      </c>
      <c r="BG414" s="231">
        <f>IF(N414="zákl. přenesená",J414,0)</f>
        <v>0</v>
      </c>
      <c r="BH414" s="231">
        <f>IF(N414="sníž. přenesená",J414,0)</f>
        <v>0</v>
      </c>
      <c r="BI414" s="231">
        <f>IF(N414="nulová",J414,0)</f>
        <v>0</v>
      </c>
      <c r="BJ414" s="18" t="s">
        <v>82</v>
      </c>
      <c r="BK414" s="231">
        <f>ROUND(I414*H414,2)</f>
        <v>0</v>
      </c>
      <c r="BL414" s="18" t="s">
        <v>227</v>
      </c>
      <c r="BM414" s="230" t="s">
        <v>1724</v>
      </c>
    </row>
    <row r="415" s="2" customFormat="1">
      <c r="A415" s="39"/>
      <c r="B415" s="40"/>
      <c r="C415" s="41"/>
      <c r="D415" s="232" t="s">
        <v>142</v>
      </c>
      <c r="E415" s="41"/>
      <c r="F415" s="233" t="s">
        <v>1725</v>
      </c>
      <c r="G415" s="41"/>
      <c r="H415" s="41"/>
      <c r="I415" s="234"/>
      <c r="J415" s="41"/>
      <c r="K415" s="41"/>
      <c r="L415" s="45"/>
      <c r="M415" s="235"/>
      <c r="N415" s="236"/>
      <c r="O415" s="92"/>
      <c r="P415" s="92"/>
      <c r="Q415" s="92"/>
      <c r="R415" s="92"/>
      <c r="S415" s="92"/>
      <c r="T415" s="93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T415" s="18" t="s">
        <v>142</v>
      </c>
      <c r="AU415" s="18" t="s">
        <v>84</v>
      </c>
    </row>
    <row r="416" s="2" customFormat="1">
      <c r="A416" s="39"/>
      <c r="B416" s="40"/>
      <c r="C416" s="41"/>
      <c r="D416" s="237" t="s">
        <v>143</v>
      </c>
      <c r="E416" s="41"/>
      <c r="F416" s="238" t="s">
        <v>1726</v>
      </c>
      <c r="G416" s="41"/>
      <c r="H416" s="41"/>
      <c r="I416" s="234"/>
      <c r="J416" s="41"/>
      <c r="K416" s="41"/>
      <c r="L416" s="45"/>
      <c r="M416" s="235"/>
      <c r="N416" s="236"/>
      <c r="O416" s="92"/>
      <c r="P416" s="92"/>
      <c r="Q416" s="92"/>
      <c r="R416" s="92"/>
      <c r="S416" s="92"/>
      <c r="T416" s="93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T416" s="18" t="s">
        <v>143</v>
      </c>
      <c r="AU416" s="18" t="s">
        <v>84</v>
      </c>
    </row>
    <row r="417" s="13" customFormat="1">
      <c r="A417" s="13"/>
      <c r="B417" s="239"/>
      <c r="C417" s="240"/>
      <c r="D417" s="232" t="s">
        <v>145</v>
      </c>
      <c r="E417" s="241" t="s">
        <v>1</v>
      </c>
      <c r="F417" s="242" t="s">
        <v>1727</v>
      </c>
      <c r="G417" s="240"/>
      <c r="H417" s="241" t="s">
        <v>1</v>
      </c>
      <c r="I417" s="243"/>
      <c r="J417" s="240"/>
      <c r="K417" s="240"/>
      <c r="L417" s="244"/>
      <c r="M417" s="245"/>
      <c r="N417" s="246"/>
      <c r="O417" s="246"/>
      <c r="P417" s="246"/>
      <c r="Q417" s="246"/>
      <c r="R417" s="246"/>
      <c r="S417" s="246"/>
      <c r="T417" s="247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48" t="s">
        <v>145</v>
      </c>
      <c r="AU417" s="248" t="s">
        <v>84</v>
      </c>
      <c r="AV417" s="13" t="s">
        <v>82</v>
      </c>
      <c r="AW417" s="13" t="s">
        <v>31</v>
      </c>
      <c r="AX417" s="13" t="s">
        <v>74</v>
      </c>
      <c r="AY417" s="248" t="s">
        <v>132</v>
      </c>
    </row>
    <row r="418" s="14" customFormat="1">
      <c r="A418" s="14"/>
      <c r="B418" s="249"/>
      <c r="C418" s="250"/>
      <c r="D418" s="232" t="s">
        <v>145</v>
      </c>
      <c r="E418" s="251" t="s">
        <v>1</v>
      </c>
      <c r="F418" s="252" t="s">
        <v>1728</v>
      </c>
      <c r="G418" s="250"/>
      <c r="H418" s="253">
        <v>327.70999999999998</v>
      </c>
      <c r="I418" s="254"/>
      <c r="J418" s="250"/>
      <c r="K418" s="250"/>
      <c r="L418" s="255"/>
      <c r="M418" s="256"/>
      <c r="N418" s="257"/>
      <c r="O418" s="257"/>
      <c r="P418" s="257"/>
      <c r="Q418" s="257"/>
      <c r="R418" s="257"/>
      <c r="S418" s="257"/>
      <c r="T418" s="258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59" t="s">
        <v>145</v>
      </c>
      <c r="AU418" s="259" t="s">
        <v>84</v>
      </c>
      <c r="AV418" s="14" t="s">
        <v>84</v>
      </c>
      <c r="AW418" s="14" t="s">
        <v>31</v>
      </c>
      <c r="AX418" s="14" t="s">
        <v>74</v>
      </c>
      <c r="AY418" s="259" t="s">
        <v>132</v>
      </c>
    </row>
    <row r="419" s="14" customFormat="1">
      <c r="A419" s="14"/>
      <c r="B419" s="249"/>
      <c r="C419" s="250"/>
      <c r="D419" s="232" t="s">
        <v>145</v>
      </c>
      <c r="E419" s="251" t="s">
        <v>1</v>
      </c>
      <c r="F419" s="252" t="s">
        <v>1729</v>
      </c>
      <c r="G419" s="250"/>
      <c r="H419" s="253">
        <v>57.283000000000001</v>
      </c>
      <c r="I419" s="254"/>
      <c r="J419" s="250"/>
      <c r="K419" s="250"/>
      <c r="L419" s="255"/>
      <c r="M419" s="256"/>
      <c r="N419" s="257"/>
      <c r="O419" s="257"/>
      <c r="P419" s="257"/>
      <c r="Q419" s="257"/>
      <c r="R419" s="257"/>
      <c r="S419" s="257"/>
      <c r="T419" s="258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59" t="s">
        <v>145</v>
      </c>
      <c r="AU419" s="259" t="s">
        <v>84</v>
      </c>
      <c r="AV419" s="14" t="s">
        <v>84</v>
      </c>
      <c r="AW419" s="14" t="s">
        <v>31</v>
      </c>
      <c r="AX419" s="14" t="s">
        <v>74</v>
      </c>
      <c r="AY419" s="259" t="s">
        <v>132</v>
      </c>
    </row>
    <row r="420" s="14" customFormat="1">
      <c r="A420" s="14"/>
      <c r="B420" s="249"/>
      <c r="C420" s="250"/>
      <c r="D420" s="232" t="s">
        <v>145</v>
      </c>
      <c r="E420" s="251" t="s">
        <v>1</v>
      </c>
      <c r="F420" s="252" t="s">
        <v>1730</v>
      </c>
      <c r="G420" s="250"/>
      <c r="H420" s="253">
        <v>8.3190000000000008</v>
      </c>
      <c r="I420" s="254"/>
      <c r="J420" s="250"/>
      <c r="K420" s="250"/>
      <c r="L420" s="255"/>
      <c r="M420" s="256"/>
      <c r="N420" s="257"/>
      <c r="O420" s="257"/>
      <c r="P420" s="257"/>
      <c r="Q420" s="257"/>
      <c r="R420" s="257"/>
      <c r="S420" s="257"/>
      <c r="T420" s="258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59" t="s">
        <v>145</v>
      </c>
      <c r="AU420" s="259" t="s">
        <v>84</v>
      </c>
      <c r="AV420" s="14" t="s">
        <v>84</v>
      </c>
      <c r="AW420" s="14" t="s">
        <v>31</v>
      </c>
      <c r="AX420" s="14" t="s">
        <v>74</v>
      </c>
      <c r="AY420" s="259" t="s">
        <v>132</v>
      </c>
    </row>
    <row r="421" s="15" customFormat="1">
      <c r="A421" s="15"/>
      <c r="B421" s="264"/>
      <c r="C421" s="265"/>
      <c r="D421" s="232" t="s">
        <v>145</v>
      </c>
      <c r="E421" s="266" t="s">
        <v>1</v>
      </c>
      <c r="F421" s="267" t="s">
        <v>251</v>
      </c>
      <c r="G421" s="265"/>
      <c r="H421" s="268">
        <v>393.31200000000001</v>
      </c>
      <c r="I421" s="269"/>
      <c r="J421" s="265"/>
      <c r="K421" s="265"/>
      <c r="L421" s="270"/>
      <c r="M421" s="271"/>
      <c r="N421" s="272"/>
      <c r="O421" s="272"/>
      <c r="P421" s="272"/>
      <c r="Q421" s="272"/>
      <c r="R421" s="272"/>
      <c r="S421" s="272"/>
      <c r="T421" s="273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T421" s="274" t="s">
        <v>145</v>
      </c>
      <c r="AU421" s="274" t="s">
        <v>84</v>
      </c>
      <c r="AV421" s="15" t="s">
        <v>227</v>
      </c>
      <c r="AW421" s="15" t="s">
        <v>31</v>
      </c>
      <c r="AX421" s="15" t="s">
        <v>82</v>
      </c>
      <c r="AY421" s="274" t="s">
        <v>132</v>
      </c>
    </row>
    <row r="422" s="2" customFormat="1" ht="24.15" customHeight="1">
      <c r="A422" s="39"/>
      <c r="B422" s="40"/>
      <c r="C422" s="275" t="s">
        <v>561</v>
      </c>
      <c r="D422" s="275" t="s">
        <v>374</v>
      </c>
      <c r="E422" s="276" t="s">
        <v>395</v>
      </c>
      <c r="F422" s="277" t="s">
        <v>396</v>
      </c>
      <c r="G422" s="278" t="s">
        <v>160</v>
      </c>
      <c r="H422" s="279">
        <v>465.87799999999999</v>
      </c>
      <c r="I422" s="280"/>
      <c r="J422" s="281">
        <f>ROUND(I422*H422,2)</f>
        <v>0</v>
      </c>
      <c r="K422" s="277" t="s">
        <v>139</v>
      </c>
      <c r="L422" s="282"/>
      <c r="M422" s="283" t="s">
        <v>1</v>
      </c>
      <c r="N422" s="284" t="s">
        <v>39</v>
      </c>
      <c r="O422" s="92"/>
      <c r="P422" s="228">
        <f>O422*H422</f>
        <v>0</v>
      </c>
      <c r="Q422" s="228">
        <v>0.00029999999999999997</v>
      </c>
      <c r="R422" s="228">
        <f>Q422*H422</f>
        <v>0.13976339999999998</v>
      </c>
      <c r="S422" s="228">
        <v>0</v>
      </c>
      <c r="T422" s="229">
        <f>S422*H422</f>
        <v>0</v>
      </c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R422" s="230" t="s">
        <v>270</v>
      </c>
      <c r="AT422" s="230" t="s">
        <v>374</v>
      </c>
      <c r="AU422" s="230" t="s">
        <v>84</v>
      </c>
      <c r="AY422" s="18" t="s">
        <v>132</v>
      </c>
      <c r="BE422" s="231">
        <f>IF(N422="základní",J422,0)</f>
        <v>0</v>
      </c>
      <c r="BF422" s="231">
        <f>IF(N422="snížená",J422,0)</f>
        <v>0</v>
      </c>
      <c r="BG422" s="231">
        <f>IF(N422="zákl. přenesená",J422,0)</f>
        <v>0</v>
      </c>
      <c r="BH422" s="231">
        <f>IF(N422="sníž. přenesená",J422,0)</f>
        <v>0</v>
      </c>
      <c r="BI422" s="231">
        <f>IF(N422="nulová",J422,0)</f>
        <v>0</v>
      </c>
      <c r="BJ422" s="18" t="s">
        <v>82</v>
      </c>
      <c r="BK422" s="231">
        <f>ROUND(I422*H422,2)</f>
        <v>0</v>
      </c>
      <c r="BL422" s="18" t="s">
        <v>227</v>
      </c>
      <c r="BM422" s="230" t="s">
        <v>1731</v>
      </c>
    </row>
    <row r="423" s="2" customFormat="1">
      <c r="A423" s="39"/>
      <c r="B423" s="40"/>
      <c r="C423" s="41"/>
      <c r="D423" s="232" t="s">
        <v>142</v>
      </c>
      <c r="E423" s="41"/>
      <c r="F423" s="233" t="s">
        <v>396</v>
      </c>
      <c r="G423" s="41"/>
      <c r="H423" s="41"/>
      <c r="I423" s="234"/>
      <c r="J423" s="41"/>
      <c r="K423" s="41"/>
      <c r="L423" s="45"/>
      <c r="M423" s="235"/>
      <c r="N423" s="236"/>
      <c r="O423" s="92"/>
      <c r="P423" s="92"/>
      <c r="Q423" s="92"/>
      <c r="R423" s="92"/>
      <c r="S423" s="92"/>
      <c r="T423" s="93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T423" s="18" t="s">
        <v>142</v>
      </c>
      <c r="AU423" s="18" t="s">
        <v>84</v>
      </c>
    </row>
    <row r="424" s="13" customFormat="1">
      <c r="A424" s="13"/>
      <c r="B424" s="239"/>
      <c r="C424" s="240"/>
      <c r="D424" s="232" t="s">
        <v>145</v>
      </c>
      <c r="E424" s="241" t="s">
        <v>1</v>
      </c>
      <c r="F424" s="242" t="s">
        <v>1707</v>
      </c>
      <c r="G424" s="240"/>
      <c r="H424" s="241" t="s">
        <v>1</v>
      </c>
      <c r="I424" s="243"/>
      <c r="J424" s="240"/>
      <c r="K424" s="240"/>
      <c r="L424" s="244"/>
      <c r="M424" s="245"/>
      <c r="N424" s="246"/>
      <c r="O424" s="246"/>
      <c r="P424" s="246"/>
      <c r="Q424" s="246"/>
      <c r="R424" s="246"/>
      <c r="S424" s="246"/>
      <c r="T424" s="247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48" t="s">
        <v>145</v>
      </c>
      <c r="AU424" s="248" t="s">
        <v>84</v>
      </c>
      <c r="AV424" s="13" t="s">
        <v>82</v>
      </c>
      <c r="AW424" s="13" t="s">
        <v>31</v>
      </c>
      <c r="AX424" s="13" t="s">
        <v>74</v>
      </c>
      <c r="AY424" s="248" t="s">
        <v>132</v>
      </c>
    </row>
    <row r="425" s="14" customFormat="1">
      <c r="A425" s="14"/>
      <c r="B425" s="249"/>
      <c r="C425" s="250"/>
      <c r="D425" s="232" t="s">
        <v>145</v>
      </c>
      <c r="E425" s="251" t="s">
        <v>1</v>
      </c>
      <c r="F425" s="252" t="s">
        <v>1728</v>
      </c>
      <c r="G425" s="250"/>
      <c r="H425" s="253">
        <v>327.70999999999998</v>
      </c>
      <c r="I425" s="254"/>
      <c r="J425" s="250"/>
      <c r="K425" s="250"/>
      <c r="L425" s="255"/>
      <c r="M425" s="256"/>
      <c r="N425" s="257"/>
      <c r="O425" s="257"/>
      <c r="P425" s="257"/>
      <c r="Q425" s="257"/>
      <c r="R425" s="257"/>
      <c r="S425" s="257"/>
      <c r="T425" s="258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59" t="s">
        <v>145</v>
      </c>
      <c r="AU425" s="259" t="s">
        <v>84</v>
      </c>
      <c r="AV425" s="14" t="s">
        <v>84</v>
      </c>
      <c r="AW425" s="14" t="s">
        <v>31</v>
      </c>
      <c r="AX425" s="14" t="s">
        <v>74</v>
      </c>
      <c r="AY425" s="259" t="s">
        <v>132</v>
      </c>
    </row>
    <row r="426" s="14" customFormat="1">
      <c r="A426" s="14"/>
      <c r="B426" s="249"/>
      <c r="C426" s="250"/>
      <c r="D426" s="232" t="s">
        <v>145</v>
      </c>
      <c r="E426" s="251" t="s">
        <v>1</v>
      </c>
      <c r="F426" s="252" t="s">
        <v>1729</v>
      </c>
      <c r="G426" s="250"/>
      <c r="H426" s="253">
        <v>57.283000000000001</v>
      </c>
      <c r="I426" s="254"/>
      <c r="J426" s="250"/>
      <c r="K426" s="250"/>
      <c r="L426" s="255"/>
      <c r="M426" s="256"/>
      <c r="N426" s="257"/>
      <c r="O426" s="257"/>
      <c r="P426" s="257"/>
      <c r="Q426" s="257"/>
      <c r="R426" s="257"/>
      <c r="S426" s="257"/>
      <c r="T426" s="258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59" t="s">
        <v>145</v>
      </c>
      <c r="AU426" s="259" t="s">
        <v>84</v>
      </c>
      <c r="AV426" s="14" t="s">
        <v>84</v>
      </c>
      <c r="AW426" s="14" t="s">
        <v>31</v>
      </c>
      <c r="AX426" s="14" t="s">
        <v>74</v>
      </c>
      <c r="AY426" s="259" t="s">
        <v>132</v>
      </c>
    </row>
    <row r="427" s="14" customFormat="1">
      <c r="A427" s="14"/>
      <c r="B427" s="249"/>
      <c r="C427" s="250"/>
      <c r="D427" s="232" t="s">
        <v>145</v>
      </c>
      <c r="E427" s="251" t="s">
        <v>1</v>
      </c>
      <c r="F427" s="252" t="s">
        <v>1730</v>
      </c>
      <c r="G427" s="250"/>
      <c r="H427" s="253">
        <v>8.3190000000000008</v>
      </c>
      <c r="I427" s="254"/>
      <c r="J427" s="250"/>
      <c r="K427" s="250"/>
      <c r="L427" s="255"/>
      <c r="M427" s="256"/>
      <c r="N427" s="257"/>
      <c r="O427" s="257"/>
      <c r="P427" s="257"/>
      <c r="Q427" s="257"/>
      <c r="R427" s="257"/>
      <c r="S427" s="257"/>
      <c r="T427" s="258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59" t="s">
        <v>145</v>
      </c>
      <c r="AU427" s="259" t="s">
        <v>84</v>
      </c>
      <c r="AV427" s="14" t="s">
        <v>84</v>
      </c>
      <c r="AW427" s="14" t="s">
        <v>31</v>
      </c>
      <c r="AX427" s="14" t="s">
        <v>74</v>
      </c>
      <c r="AY427" s="259" t="s">
        <v>132</v>
      </c>
    </row>
    <row r="428" s="15" customFormat="1">
      <c r="A428" s="15"/>
      <c r="B428" s="264"/>
      <c r="C428" s="265"/>
      <c r="D428" s="232" t="s">
        <v>145</v>
      </c>
      <c r="E428" s="266" t="s">
        <v>1</v>
      </c>
      <c r="F428" s="267" t="s">
        <v>251</v>
      </c>
      <c r="G428" s="265"/>
      <c r="H428" s="268">
        <v>393.31200000000001</v>
      </c>
      <c r="I428" s="269"/>
      <c r="J428" s="265"/>
      <c r="K428" s="265"/>
      <c r="L428" s="270"/>
      <c r="M428" s="271"/>
      <c r="N428" s="272"/>
      <c r="O428" s="272"/>
      <c r="P428" s="272"/>
      <c r="Q428" s="272"/>
      <c r="R428" s="272"/>
      <c r="S428" s="272"/>
      <c r="T428" s="273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T428" s="274" t="s">
        <v>145</v>
      </c>
      <c r="AU428" s="274" t="s">
        <v>84</v>
      </c>
      <c r="AV428" s="15" t="s">
        <v>227</v>
      </c>
      <c r="AW428" s="15" t="s">
        <v>31</v>
      </c>
      <c r="AX428" s="15" t="s">
        <v>82</v>
      </c>
      <c r="AY428" s="274" t="s">
        <v>132</v>
      </c>
    </row>
    <row r="429" s="14" customFormat="1">
      <c r="A429" s="14"/>
      <c r="B429" s="249"/>
      <c r="C429" s="250"/>
      <c r="D429" s="232" t="s">
        <v>145</v>
      </c>
      <c r="E429" s="250"/>
      <c r="F429" s="252" t="s">
        <v>1732</v>
      </c>
      <c r="G429" s="250"/>
      <c r="H429" s="253">
        <v>465.87799999999999</v>
      </c>
      <c r="I429" s="254"/>
      <c r="J429" s="250"/>
      <c r="K429" s="250"/>
      <c r="L429" s="255"/>
      <c r="M429" s="256"/>
      <c r="N429" s="257"/>
      <c r="O429" s="257"/>
      <c r="P429" s="257"/>
      <c r="Q429" s="257"/>
      <c r="R429" s="257"/>
      <c r="S429" s="257"/>
      <c r="T429" s="258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59" t="s">
        <v>145</v>
      </c>
      <c r="AU429" s="259" t="s">
        <v>84</v>
      </c>
      <c r="AV429" s="14" t="s">
        <v>84</v>
      </c>
      <c r="AW429" s="14" t="s">
        <v>4</v>
      </c>
      <c r="AX429" s="14" t="s">
        <v>82</v>
      </c>
      <c r="AY429" s="259" t="s">
        <v>132</v>
      </c>
    </row>
    <row r="430" s="2" customFormat="1" ht="24.15" customHeight="1">
      <c r="A430" s="39"/>
      <c r="B430" s="40"/>
      <c r="C430" s="219" t="s">
        <v>567</v>
      </c>
      <c r="D430" s="219" t="s">
        <v>135</v>
      </c>
      <c r="E430" s="220" t="s">
        <v>1733</v>
      </c>
      <c r="F430" s="221" t="s">
        <v>1734</v>
      </c>
      <c r="G430" s="222" t="s">
        <v>171</v>
      </c>
      <c r="H430" s="223">
        <v>420</v>
      </c>
      <c r="I430" s="224"/>
      <c r="J430" s="225">
        <f>ROUND(I430*H430,2)</f>
        <v>0</v>
      </c>
      <c r="K430" s="221" t="s">
        <v>139</v>
      </c>
      <c r="L430" s="45"/>
      <c r="M430" s="226" t="s">
        <v>1</v>
      </c>
      <c r="N430" s="227" t="s">
        <v>39</v>
      </c>
      <c r="O430" s="92"/>
      <c r="P430" s="228">
        <f>O430*H430</f>
        <v>0</v>
      </c>
      <c r="Q430" s="228">
        <v>0.00040000000000000002</v>
      </c>
      <c r="R430" s="228">
        <f>Q430*H430</f>
        <v>0.16800000000000001</v>
      </c>
      <c r="S430" s="228">
        <v>0</v>
      </c>
      <c r="T430" s="229">
        <f>S430*H430</f>
        <v>0</v>
      </c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R430" s="230" t="s">
        <v>227</v>
      </c>
      <c r="AT430" s="230" t="s">
        <v>135</v>
      </c>
      <c r="AU430" s="230" t="s">
        <v>84</v>
      </c>
      <c r="AY430" s="18" t="s">
        <v>132</v>
      </c>
      <c r="BE430" s="231">
        <f>IF(N430="základní",J430,0)</f>
        <v>0</v>
      </c>
      <c r="BF430" s="231">
        <f>IF(N430="snížená",J430,0)</f>
        <v>0</v>
      </c>
      <c r="BG430" s="231">
        <f>IF(N430="zákl. přenesená",J430,0)</f>
        <v>0</v>
      </c>
      <c r="BH430" s="231">
        <f>IF(N430="sníž. přenesená",J430,0)</f>
        <v>0</v>
      </c>
      <c r="BI430" s="231">
        <f>IF(N430="nulová",J430,0)</f>
        <v>0</v>
      </c>
      <c r="BJ430" s="18" t="s">
        <v>82</v>
      </c>
      <c r="BK430" s="231">
        <f>ROUND(I430*H430,2)</f>
        <v>0</v>
      </c>
      <c r="BL430" s="18" t="s">
        <v>227</v>
      </c>
      <c r="BM430" s="230" t="s">
        <v>1735</v>
      </c>
    </row>
    <row r="431" s="2" customFormat="1">
      <c r="A431" s="39"/>
      <c r="B431" s="40"/>
      <c r="C431" s="41"/>
      <c r="D431" s="232" t="s">
        <v>142</v>
      </c>
      <c r="E431" s="41"/>
      <c r="F431" s="233" t="s">
        <v>1736</v>
      </c>
      <c r="G431" s="41"/>
      <c r="H431" s="41"/>
      <c r="I431" s="234"/>
      <c r="J431" s="41"/>
      <c r="K431" s="41"/>
      <c r="L431" s="45"/>
      <c r="M431" s="235"/>
      <c r="N431" s="236"/>
      <c r="O431" s="92"/>
      <c r="P431" s="92"/>
      <c r="Q431" s="92"/>
      <c r="R431" s="92"/>
      <c r="S431" s="92"/>
      <c r="T431" s="93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T431" s="18" t="s">
        <v>142</v>
      </c>
      <c r="AU431" s="18" t="s">
        <v>84</v>
      </c>
    </row>
    <row r="432" s="2" customFormat="1">
      <c r="A432" s="39"/>
      <c r="B432" s="40"/>
      <c r="C432" s="41"/>
      <c r="D432" s="237" t="s">
        <v>143</v>
      </c>
      <c r="E432" s="41"/>
      <c r="F432" s="238" t="s">
        <v>1737</v>
      </c>
      <c r="G432" s="41"/>
      <c r="H432" s="41"/>
      <c r="I432" s="234"/>
      <c r="J432" s="41"/>
      <c r="K432" s="41"/>
      <c r="L432" s="45"/>
      <c r="M432" s="235"/>
      <c r="N432" s="236"/>
      <c r="O432" s="92"/>
      <c r="P432" s="92"/>
      <c r="Q432" s="92"/>
      <c r="R432" s="92"/>
      <c r="S432" s="92"/>
      <c r="T432" s="93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T432" s="18" t="s">
        <v>143</v>
      </c>
      <c r="AU432" s="18" t="s">
        <v>84</v>
      </c>
    </row>
    <row r="433" s="14" customFormat="1">
      <c r="A433" s="14"/>
      <c r="B433" s="249"/>
      <c r="C433" s="250"/>
      <c r="D433" s="232" t="s">
        <v>145</v>
      </c>
      <c r="E433" s="251" t="s">
        <v>1</v>
      </c>
      <c r="F433" s="252" t="s">
        <v>1444</v>
      </c>
      <c r="G433" s="250"/>
      <c r="H433" s="253">
        <v>420</v>
      </c>
      <c r="I433" s="254"/>
      <c r="J433" s="250"/>
      <c r="K433" s="250"/>
      <c r="L433" s="255"/>
      <c r="M433" s="256"/>
      <c r="N433" s="257"/>
      <c r="O433" s="257"/>
      <c r="P433" s="257"/>
      <c r="Q433" s="257"/>
      <c r="R433" s="257"/>
      <c r="S433" s="257"/>
      <c r="T433" s="258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59" t="s">
        <v>145</v>
      </c>
      <c r="AU433" s="259" t="s">
        <v>84</v>
      </c>
      <c r="AV433" s="14" t="s">
        <v>84</v>
      </c>
      <c r="AW433" s="14" t="s">
        <v>31</v>
      </c>
      <c r="AX433" s="14" t="s">
        <v>82</v>
      </c>
      <c r="AY433" s="259" t="s">
        <v>132</v>
      </c>
    </row>
    <row r="434" s="2" customFormat="1" ht="24.15" customHeight="1">
      <c r="A434" s="39"/>
      <c r="B434" s="40"/>
      <c r="C434" s="219" t="s">
        <v>574</v>
      </c>
      <c r="D434" s="219" t="s">
        <v>135</v>
      </c>
      <c r="E434" s="220" t="s">
        <v>1738</v>
      </c>
      <c r="F434" s="221" t="s">
        <v>1739</v>
      </c>
      <c r="G434" s="222" t="s">
        <v>177</v>
      </c>
      <c r="H434" s="223">
        <v>33.225999999999999</v>
      </c>
      <c r="I434" s="224"/>
      <c r="J434" s="225">
        <f>ROUND(I434*H434,2)</f>
        <v>0</v>
      </c>
      <c r="K434" s="221" t="s">
        <v>139</v>
      </c>
      <c r="L434" s="45"/>
      <c r="M434" s="226" t="s">
        <v>1</v>
      </c>
      <c r="N434" s="227" t="s">
        <v>39</v>
      </c>
      <c r="O434" s="92"/>
      <c r="P434" s="228">
        <f>O434*H434</f>
        <v>0</v>
      </c>
      <c r="Q434" s="228">
        <v>2.5018699999999998</v>
      </c>
      <c r="R434" s="228">
        <f>Q434*H434</f>
        <v>83.127132619999998</v>
      </c>
      <c r="S434" s="228">
        <v>0</v>
      </c>
      <c r="T434" s="229">
        <f>S434*H434</f>
        <v>0</v>
      </c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R434" s="230" t="s">
        <v>227</v>
      </c>
      <c r="AT434" s="230" t="s">
        <v>135</v>
      </c>
      <c r="AU434" s="230" t="s">
        <v>84</v>
      </c>
      <c r="AY434" s="18" t="s">
        <v>132</v>
      </c>
      <c r="BE434" s="231">
        <f>IF(N434="základní",J434,0)</f>
        <v>0</v>
      </c>
      <c r="BF434" s="231">
        <f>IF(N434="snížená",J434,0)</f>
        <v>0</v>
      </c>
      <c r="BG434" s="231">
        <f>IF(N434="zákl. přenesená",J434,0)</f>
        <v>0</v>
      </c>
      <c r="BH434" s="231">
        <f>IF(N434="sníž. přenesená",J434,0)</f>
        <v>0</v>
      </c>
      <c r="BI434" s="231">
        <f>IF(N434="nulová",J434,0)</f>
        <v>0</v>
      </c>
      <c r="BJ434" s="18" t="s">
        <v>82</v>
      </c>
      <c r="BK434" s="231">
        <f>ROUND(I434*H434,2)</f>
        <v>0</v>
      </c>
      <c r="BL434" s="18" t="s">
        <v>227</v>
      </c>
      <c r="BM434" s="230" t="s">
        <v>1740</v>
      </c>
    </row>
    <row r="435" s="2" customFormat="1">
      <c r="A435" s="39"/>
      <c r="B435" s="40"/>
      <c r="C435" s="41"/>
      <c r="D435" s="232" t="s">
        <v>142</v>
      </c>
      <c r="E435" s="41"/>
      <c r="F435" s="233" t="s">
        <v>1741</v>
      </c>
      <c r="G435" s="41"/>
      <c r="H435" s="41"/>
      <c r="I435" s="234"/>
      <c r="J435" s="41"/>
      <c r="K435" s="41"/>
      <c r="L435" s="45"/>
      <c r="M435" s="235"/>
      <c r="N435" s="236"/>
      <c r="O435" s="92"/>
      <c r="P435" s="92"/>
      <c r="Q435" s="92"/>
      <c r="R435" s="92"/>
      <c r="S435" s="92"/>
      <c r="T435" s="93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T435" s="18" t="s">
        <v>142</v>
      </c>
      <c r="AU435" s="18" t="s">
        <v>84</v>
      </c>
    </row>
    <row r="436" s="2" customFormat="1">
      <c r="A436" s="39"/>
      <c r="B436" s="40"/>
      <c r="C436" s="41"/>
      <c r="D436" s="237" t="s">
        <v>143</v>
      </c>
      <c r="E436" s="41"/>
      <c r="F436" s="238" t="s">
        <v>1742</v>
      </c>
      <c r="G436" s="41"/>
      <c r="H436" s="41"/>
      <c r="I436" s="234"/>
      <c r="J436" s="41"/>
      <c r="K436" s="41"/>
      <c r="L436" s="45"/>
      <c r="M436" s="235"/>
      <c r="N436" s="236"/>
      <c r="O436" s="92"/>
      <c r="P436" s="92"/>
      <c r="Q436" s="92"/>
      <c r="R436" s="92"/>
      <c r="S436" s="92"/>
      <c r="T436" s="93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T436" s="18" t="s">
        <v>143</v>
      </c>
      <c r="AU436" s="18" t="s">
        <v>84</v>
      </c>
    </row>
    <row r="437" s="13" customFormat="1">
      <c r="A437" s="13"/>
      <c r="B437" s="239"/>
      <c r="C437" s="240"/>
      <c r="D437" s="232" t="s">
        <v>145</v>
      </c>
      <c r="E437" s="241" t="s">
        <v>1</v>
      </c>
      <c r="F437" s="242" t="s">
        <v>1727</v>
      </c>
      <c r="G437" s="240"/>
      <c r="H437" s="241" t="s">
        <v>1</v>
      </c>
      <c r="I437" s="243"/>
      <c r="J437" s="240"/>
      <c r="K437" s="240"/>
      <c r="L437" s="244"/>
      <c r="M437" s="245"/>
      <c r="N437" s="246"/>
      <c r="O437" s="246"/>
      <c r="P437" s="246"/>
      <c r="Q437" s="246"/>
      <c r="R437" s="246"/>
      <c r="S437" s="246"/>
      <c r="T437" s="247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248" t="s">
        <v>145</v>
      </c>
      <c r="AU437" s="248" t="s">
        <v>84</v>
      </c>
      <c r="AV437" s="13" t="s">
        <v>82</v>
      </c>
      <c r="AW437" s="13" t="s">
        <v>31</v>
      </c>
      <c r="AX437" s="13" t="s">
        <v>74</v>
      </c>
      <c r="AY437" s="248" t="s">
        <v>132</v>
      </c>
    </row>
    <row r="438" s="14" customFormat="1">
      <c r="A438" s="14"/>
      <c r="B438" s="249"/>
      <c r="C438" s="250"/>
      <c r="D438" s="232" t="s">
        <v>145</v>
      </c>
      <c r="E438" s="251" t="s">
        <v>1</v>
      </c>
      <c r="F438" s="252" t="s">
        <v>1743</v>
      </c>
      <c r="G438" s="250"/>
      <c r="H438" s="253">
        <v>28.751000000000001</v>
      </c>
      <c r="I438" s="254"/>
      <c r="J438" s="250"/>
      <c r="K438" s="250"/>
      <c r="L438" s="255"/>
      <c r="M438" s="256"/>
      <c r="N438" s="257"/>
      <c r="O438" s="257"/>
      <c r="P438" s="257"/>
      <c r="Q438" s="257"/>
      <c r="R438" s="257"/>
      <c r="S438" s="257"/>
      <c r="T438" s="258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59" t="s">
        <v>145</v>
      </c>
      <c r="AU438" s="259" t="s">
        <v>84</v>
      </c>
      <c r="AV438" s="14" t="s">
        <v>84</v>
      </c>
      <c r="AW438" s="14" t="s">
        <v>31</v>
      </c>
      <c r="AX438" s="14" t="s">
        <v>74</v>
      </c>
      <c r="AY438" s="259" t="s">
        <v>132</v>
      </c>
    </row>
    <row r="439" s="14" customFormat="1">
      <c r="A439" s="14"/>
      <c r="B439" s="249"/>
      <c r="C439" s="250"/>
      <c r="D439" s="232" t="s">
        <v>145</v>
      </c>
      <c r="E439" s="251" t="s">
        <v>1</v>
      </c>
      <c r="F439" s="252" t="s">
        <v>1744</v>
      </c>
      <c r="G439" s="250"/>
      <c r="H439" s="253">
        <v>4.4749999999999996</v>
      </c>
      <c r="I439" s="254"/>
      <c r="J439" s="250"/>
      <c r="K439" s="250"/>
      <c r="L439" s="255"/>
      <c r="M439" s="256"/>
      <c r="N439" s="257"/>
      <c r="O439" s="257"/>
      <c r="P439" s="257"/>
      <c r="Q439" s="257"/>
      <c r="R439" s="257"/>
      <c r="S439" s="257"/>
      <c r="T439" s="258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59" t="s">
        <v>145</v>
      </c>
      <c r="AU439" s="259" t="s">
        <v>84</v>
      </c>
      <c r="AV439" s="14" t="s">
        <v>84</v>
      </c>
      <c r="AW439" s="14" t="s">
        <v>31</v>
      </c>
      <c r="AX439" s="14" t="s">
        <v>74</v>
      </c>
      <c r="AY439" s="259" t="s">
        <v>132</v>
      </c>
    </row>
    <row r="440" s="15" customFormat="1">
      <c r="A440" s="15"/>
      <c r="B440" s="264"/>
      <c r="C440" s="265"/>
      <c r="D440" s="232" t="s">
        <v>145</v>
      </c>
      <c r="E440" s="266" t="s">
        <v>1</v>
      </c>
      <c r="F440" s="267" t="s">
        <v>251</v>
      </c>
      <c r="G440" s="265"/>
      <c r="H440" s="268">
        <v>33.225999999999999</v>
      </c>
      <c r="I440" s="269"/>
      <c r="J440" s="265"/>
      <c r="K440" s="265"/>
      <c r="L440" s="270"/>
      <c r="M440" s="271"/>
      <c r="N440" s="272"/>
      <c r="O440" s="272"/>
      <c r="P440" s="272"/>
      <c r="Q440" s="272"/>
      <c r="R440" s="272"/>
      <c r="S440" s="272"/>
      <c r="T440" s="273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T440" s="274" t="s">
        <v>145</v>
      </c>
      <c r="AU440" s="274" t="s">
        <v>84</v>
      </c>
      <c r="AV440" s="15" t="s">
        <v>227</v>
      </c>
      <c r="AW440" s="15" t="s">
        <v>31</v>
      </c>
      <c r="AX440" s="15" t="s">
        <v>82</v>
      </c>
      <c r="AY440" s="274" t="s">
        <v>132</v>
      </c>
    </row>
    <row r="441" s="2" customFormat="1" ht="16.5" customHeight="1">
      <c r="A441" s="39"/>
      <c r="B441" s="40"/>
      <c r="C441" s="219" t="s">
        <v>586</v>
      </c>
      <c r="D441" s="219" t="s">
        <v>135</v>
      </c>
      <c r="E441" s="220" t="s">
        <v>1745</v>
      </c>
      <c r="F441" s="221" t="s">
        <v>1746</v>
      </c>
      <c r="G441" s="222" t="s">
        <v>160</v>
      </c>
      <c r="H441" s="223">
        <v>15.154999999999999</v>
      </c>
      <c r="I441" s="224"/>
      <c r="J441" s="225">
        <f>ROUND(I441*H441,2)</f>
        <v>0</v>
      </c>
      <c r="K441" s="221" t="s">
        <v>139</v>
      </c>
      <c r="L441" s="45"/>
      <c r="M441" s="226" t="s">
        <v>1</v>
      </c>
      <c r="N441" s="227" t="s">
        <v>39</v>
      </c>
      <c r="O441" s="92"/>
      <c r="P441" s="228">
        <f>O441*H441</f>
        <v>0</v>
      </c>
      <c r="Q441" s="228">
        <v>0.00247</v>
      </c>
      <c r="R441" s="228">
        <f>Q441*H441</f>
        <v>0.037432849999999997</v>
      </c>
      <c r="S441" s="228">
        <v>0</v>
      </c>
      <c r="T441" s="229">
        <f>S441*H441</f>
        <v>0</v>
      </c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R441" s="230" t="s">
        <v>227</v>
      </c>
      <c r="AT441" s="230" t="s">
        <v>135</v>
      </c>
      <c r="AU441" s="230" t="s">
        <v>84</v>
      </c>
      <c r="AY441" s="18" t="s">
        <v>132</v>
      </c>
      <c r="BE441" s="231">
        <f>IF(N441="základní",J441,0)</f>
        <v>0</v>
      </c>
      <c r="BF441" s="231">
        <f>IF(N441="snížená",J441,0)</f>
        <v>0</v>
      </c>
      <c r="BG441" s="231">
        <f>IF(N441="zákl. přenesená",J441,0)</f>
        <v>0</v>
      </c>
      <c r="BH441" s="231">
        <f>IF(N441="sníž. přenesená",J441,0)</f>
        <v>0</v>
      </c>
      <c r="BI441" s="231">
        <f>IF(N441="nulová",J441,0)</f>
        <v>0</v>
      </c>
      <c r="BJ441" s="18" t="s">
        <v>82</v>
      </c>
      <c r="BK441" s="231">
        <f>ROUND(I441*H441,2)</f>
        <v>0</v>
      </c>
      <c r="BL441" s="18" t="s">
        <v>227</v>
      </c>
      <c r="BM441" s="230" t="s">
        <v>1747</v>
      </c>
    </row>
    <row r="442" s="2" customFormat="1">
      <c r="A442" s="39"/>
      <c r="B442" s="40"/>
      <c r="C442" s="41"/>
      <c r="D442" s="232" t="s">
        <v>142</v>
      </c>
      <c r="E442" s="41"/>
      <c r="F442" s="233" t="s">
        <v>1748</v>
      </c>
      <c r="G442" s="41"/>
      <c r="H442" s="41"/>
      <c r="I442" s="234"/>
      <c r="J442" s="41"/>
      <c r="K442" s="41"/>
      <c r="L442" s="45"/>
      <c r="M442" s="235"/>
      <c r="N442" s="236"/>
      <c r="O442" s="92"/>
      <c r="P442" s="92"/>
      <c r="Q442" s="92"/>
      <c r="R442" s="92"/>
      <c r="S442" s="92"/>
      <c r="T442" s="93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T442" s="18" t="s">
        <v>142</v>
      </c>
      <c r="AU442" s="18" t="s">
        <v>84</v>
      </c>
    </row>
    <row r="443" s="2" customFormat="1">
      <c r="A443" s="39"/>
      <c r="B443" s="40"/>
      <c r="C443" s="41"/>
      <c r="D443" s="237" t="s">
        <v>143</v>
      </c>
      <c r="E443" s="41"/>
      <c r="F443" s="238" t="s">
        <v>1749</v>
      </c>
      <c r="G443" s="41"/>
      <c r="H443" s="41"/>
      <c r="I443" s="234"/>
      <c r="J443" s="41"/>
      <c r="K443" s="41"/>
      <c r="L443" s="45"/>
      <c r="M443" s="235"/>
      <c r="N443" s="236"/>
      <c r="O443" s="92"/>
      <c r="P443" s="92"/>
      <c r="Q443" s="92"/>
      <c r="R443" s="92"/>
      <c r="S443" s="92"/>
      <c r="T443" s="93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T443" s="18" t="s">
        <v>143</v>
      </c>
      <c r="AU443" s="18" t="s">
        <v>84</v>
      </c>
    </row>
    <row r="444" s="13" customFormat="1">
      <c r="A444" s="13"/>
      <c r="B444" s="239"/>
      <c r="C444" s="240"/>
      <c r="D444" s="232" t="s">
        <v>145</v>
      </c>
      <c r="E444" s="241" t="s">
        <v>1</v>
      </c>
      <c r="F444" s="242" t="s">
        <v>1727</v>
      </c>
      <c r="G444" s="240"/>
      <c r="H444" s="241" t="s">
        <v>1</v>
      </c>
      <c r="I444" s="243"/>
      <c r="J444" s="240"/>
      <c r="K444" s="240"/>
      <c r="L444" s="244"/>
      <c r="M444" s="245"/>
      <c r="N444" s="246"/>
      <c r="O444" s="246"/>
      <c r="P444" s="246"/>
      <c r="Q444" s="246"/>
      <c r="R444" s="246"/>
      <c r="S444" s="246"/>
      <c r="T444" s="247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48" t="s">
        <v>145</v>
      </c>
      <c r="AU444" s="248" t="s">
        <v>84</v>
      </c>
      <c r="AV444" s="13" t="s">
        <v>82</v>
      </c>
      <c r="AW444" s="13" t="s">
        <v>31</v>
      </c>
      <c r="AX444" s="13" t="s">
        <v>74</v>
      </c>
      <c r="AY444" s="248" t="s">
        <v>132</v>
      </c>
    </row>
    <row r="445" s="14" customFormat="1">
      <c r="A445" s="14"/>
      <c r="B445" s="249"/>
      <c r="C445" s="250"/>
      <c r="D445" s="232" t="s">
        <v>145</v>
      </c>
      <c r="E445" s="251" t="s">
        <v>1</v>
      </c>
      <c r="F445" s="252" t="s">
        <v>1750</v>
      </c>
      <c r="G445" s="250"/>
      <c r="H445" s="253">
        <v>10.92</v>
      </c>
      <c r="I445" s="254"/>
      <c r="J445" s="250"/>
      <c r="K445" s="250"/>
      <c r="L445" s="255"/>
      <c r="M445" s="256"/>
      <c r="N445" s="257"/>
      <c r="O445" s="257"/>
      <c r="P445" s="257"/>
      <c r="Q445" s="257"/>
      <c r="R445" s="257"/>
      <c r="S445" s="257"/>
      <c r="T445" s="258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59" t="s">
        <v>145</v>
      </c>
      <c r="AU445" s="259" t="s">
        <v>84</v>
      </c>
      <c r="AV445" s="14" t="s">
        <v>84</v>
      </c>
      <c r="AW445" s="14" t="s">
        <v>31</v>
      </c>
      <c r="AX445" s="14" t="s">
        <v>74</v>
      </c>
      <c r="AY445" s="259" t="s">
        <v>132</v>
      </c>
    </row>
    <row r="446" s="14" customFormat="1">
      <c r="A446" s="14"/>
      <c r="B446" s="249"/>
      <c r="C446" s="250"/>
      <c r="D446" s="232" t="s">
        <v>145</v>
      </c>
      <c r="E446" s="251" t="s">
        <v>1</v>
      </c>
      <c r="F446" s="252" t="s">
        <v>1751</v>
      </c>
      <c r="G446" s="250"/>
      <c r="H446" s="253">
        <v>4.2350000000000003</v>
      </c>
      <c r="I446" s="254"/>
      <c r="J446" s="250"/>
      <c r="K446" s="250"/>
      <c r="L446" s="255"/>
      <c r="M446" s="256"/>
      <c r="N446" s="257"/>
      <c r="O446" s="257"/>
      <c r="P446" s="257"/>
      <c r="Q446" s="257"/>
      <c r="R446" s="257"/>
      <c r="S446" s="257"/>
      <c r="T446" s="258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59" t="s">
        <v>145</v>
      </c>
      <c r="AU446" s="259" t="s">
        <v>84</v>
      </c>
      <c r="AV446" s="14" t="s">
        <v>84</v>
      </c>
      <c r="AW446" s="14" t="s">
        <v>31</v>
      </c>
      <c r="AX446" s="14" t="s">
        <v>74</v>
      </c>
      <c r="AY446" s="259" t="s">
        <v>132</v>
      </c>
    </row>
    <row r="447" s="15" customFormat="1">
      <c r="A447" s="15"/>
      <c r="B447" s="264"/>
      <c r="C447" s="265"/>
      <c r="D447" s="232" t="s">
        <v>145</v>
      </c>
      <c r="E447" s="266" t="s">
        <v>1</v>
      </c>
      <c r="F447" s="267" t="s">
        <v>251</v>
      </c>
      <c r="G447" s="265"/>
      <c r="H447" s="268">
        <v>15.154999999999999</v>
      </c>
      <c r="I447" s="269"/>
      <c r="J447" s="265"/>
      <c r="K447" s="265"/>
      <c r="L447" s="270"/>
      <c r="M447" s="271"/>
      <c r="N447" s="272"/>
      <c r="O447" s="272"/>
      <c r="P447" s="272"/>
      <c r="Q447" s="272"/>
      <c r="R447" s="272"/>
      <c r="S447" s="272"/>
      <c r="T447" s="273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T447" s="274" t="s">
        <v>145</v>
      </c>
      <c r="AU447" s="274" t="s">
        <v>84</v>
      </c>
      <c r="AV447" s="15" t="s">
        <v>227</v>
      </c>
      <c r="AW447" s="15" t="s">
        <v>31</v>
      </c>
      <c r="AX447" s="15" t="s">
        <v>82</v>
      </c>
      <c r="AY447" s="274" t="s">
        <v>132</v>
      </c>
    </row>
    <row r="448" s="2" customFormat="1" ht="16.5" customHeight="1">
      <c r="A448" s="39"/>
      <c r="B448" s="40"/>
      <c r="C448" s="219" t="s">
        <v>597</v>
      </c>
      <c r="D448" s="219" t="s">
        <v>135</v>
      </c>
      <c r="E448" s="220" t="s">
        <v>1752</v>
      </c>
      <c r="F448" s="221" t="s">
        <v>1753</v>
      </c>
      <c r="G448" s="222" t="s">
        <v>160</v>
      </c>
      <c r="H448" s="223">
        <v>15.154999999999999</v>
      </c>
      <c r="I448" s="224"/>
      <c r="J448" s="225">
        <f>ROUND(I448*H448,2)</f>
        <v>0</v>
      </c>
      <c r="K448" s="221" t="s">
        <v>139</v>
      </c>
      <c r="L448" s="45"/>
      <c r="M448" s="226" t="s">
        <v>1</v>
      </c>
      <c r="N448" s="227" t="s">
        <v>39</v>
      </c>
      <c r="O448" s="92"/>
      <c r="P448" s="228">
        <f>O448*H448</f>
        <v>0</v>
      </c>
      <c r="Q448" s="228">
        <v>0</v>
      </c>
      <c r="R448" s="228">
        <f>Q448*H448</f>
        <v>0</v>
      </c>
      <c r="S448" s="228">
        <v>0</v>
      </c>
      <c r="T448" s="229">
        <f>S448*H448</f>
        <v>0</v>
      </c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R448" s="230" t="s">
        <v>227</v>
      </c>
      <c r="AT448" s="230" t="s">
        <v>135</v>
      </c>
      <c r="AU448" s="230" t="s">
        <v>84</v>
      </c>
      <c r="AY448" s="18" t="s">
        <v>132</v>
      </c>
      <c r="BE448" s="231">
        <f>IF(N448="základní",J448,0)</f>
        <v>0</v>
      </c>
      <c r="BF448" s="231">
        <f>IF(N448="snížená",J448,0)</f>
        <v>0</v>
      </c>
      <c r="BG448" s="231">
        <f>IF(N448="zákl. přenesená",J448,0)</f>
        <v>0</v>
      </c>
      <c r="BH448" s="231">
        <f>IF(N448="sníž. přenesená",J448,0)</f>
        <v>0</v>
      </c>
      <c r="BI448" s="231">
        <f>IF(N448="nulová",J448,0)</f>
        <v>0</v>
      </c>
      <c r="BJ448" s="18" t="s">
        <v>82</v>
      </c>
      <c r="BK448" s="231">
        <f>ROUND(I448*H448,2)</f>
        <v>0</v>
      </c>
      <c r="BL448" s="18" t="s">
        <v>227</v>
      </c>
      <c r="BM448" s="230" t="s">
        <v>1754</v>
      </c>
    </row>
    <row r="449" s="2" customFormat="1">
      <c r="A449" s="39"/>
      <c r="B449" s="40"/>
      <c r="C449" s="41"/>
      <c r="D449" s="232" t="s">
        <v>142</v>
      </c>
      <c r="E449" s="41"/>
      <c r="F449" s="233" t="s">
        <v>1755</v>
      </c>
      <c r="G449" s="41"/>
      <c r="H449" s="41"/>
      <c r="I449" s="234"/>
      <c r="J449" s="41"/>
      <c r="K449" s="41"/>
      <c r="L449" s="45"/>
      <c r="M449" s="235"/>
      <c r="N449" s="236"/>
      <c r="O449" s="92"/>
      <c r="P449" s="92"/>
      <c r="Q449" s="92"/>
      <c r="R449" s="92"/>
      <c r="S449" s="92"/>
      <c r="T449" s="93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T449" s="18" t="s">
        <v>142</v>
      </c>
      <c r="AU449" s="18" t="s">
        <v>84</v>
      </c>
    </row>
    <row r="450" s="2" customFormat="1">
      <c r="A450" s="39"/>
      <c r="B450" s="40"/>
      <c r="C450" s="41"/>
      <c r="D450" s="237" t="s">
        <v>143</v>
      </c>
      <c r="E450" s="41"/>
      <c r="F450" s="238" t="s">
        <v>1756</v>
      </c>
      <c r="G450" s="41"/>
      <c r="H450" s="41"/>
      <c r="I450" s="234"/>
      <c r="J450" s="41"/>
      <c r="K450" s="41"/>
      <c r="L450" s="45"/>
      <c r="M450" s="235"/>
      <c r="N450" s="236"/>
      <c r="O450" s="92"/>
      <c r="P450" s="92"/>
      <c r="Q450" s="92"/>
      <c r="R450" s="92"/>
      <c r="S450" s="92"/>
      <c r="T450" s="93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T450" s="18" t="s">
        <v>143</v>
      </c>
      <c r="AU450" s="18" t="s">
        <v>84</v>
      </c>
    </row>
    <row r="451" s="2" customFormat="1" ht="16.5" customHeight="1">
      <c r="A451" s="39"/>
      <c r="B451" s="40"/>
      <c r="C451" s="219" t="s">
        <v>605</v>
      </c>
      <c r="D451" s="219" t="s">
        <v>135</v>
      </c>
      <c r="E451" s="220" t="s">
        <v>1757</v>
      </c>
      <c r="F451" s="221" t="s">
        <v>1758</v>
      </c>
      <c r="G451" s="222" t="s">
        <v>333</v>
      </c>
      <c r="H451" s="223">
        <v>3.4329999999999998</v>
      </c>
      <c r="I451" s="224"/>
      <c r="J451" s="225">
        <f>ROUND(I451*H451,2)</f>
        <v>0</v>
      </c>
      <c r="K451" s="221" t="s">
        <v>139</v>
      </c>
      <c r="L451" s="45"/>
      <c r="M451" s="226" t="s">
        <v>1</v>
      </c>
      <c r="N451" s="227" t="s">
        <v>39</v>
      </c>
      <c r="O451" s="92"/>
      <c r="P451" s="228">
        <f>O451*H451</f>
        <v>0</v>
      </c>
      <c r="Q451" s="228">
        <v>1.06277</v>
      </c>
      <c r="R451" s="228">
        <f>Q451*H451</f>
        <v>3.6484894099999998</v>
      </c>
      <c r="S451" s="228">
        <v>0</v>
      </c>
      <c r="T451" s="229">
        <f>S451*H451</f>
        <v>0</v>
      </c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R451" s="230" t="s">
        <v>227</v>
      </c>
      <c r="AT451" s="230" t="s">
        <v>135</v>
      </c>
      <c r="AU451" s="230" t="s">
        <v>84</v>
      </c>
      <c r="AY451" s="18" t="s">
        <v>132</v>
      </c>
      <c r="BE451" s="231">
        <f>IF(N451="základní",J451,0)</f>
        <v>0</v>
      </c>
      <c r="BF451" s="231">
        <f>IF(N451="snížená",J451,0)</f>
        <v>0</v>
      </c>
      <c r="BG451" s="231">
        <f>IF(N451="zákl. přenesená",J451,0)</f>
        <v>0</v>
      </c>
      <c r="BH451" s="231">
        <f>IF(N451="sníž. přenesená",J451,0)</f>
        <v>0</v>
      </c>
      <c r="BI451" s="231">
        <f>IF(N451="nulová",J451,0)</f>
        <v>0</v>
      </c>
      <c r="BJ451" s="18" t="s">
        <v>82</v>
      </c>
      <c r="BK451" s="231">
        <f>ROUND(I451*H451,2)</f>
        <v>0</v>
      </c>
      <c r="BL451" s="18" t="s">
        <v>227</v>
      </c>
      <c r="BM451" s="230" t="s">
        <v>1759</v>
      </c>
    </row>
    <row r="452" s="2" customFormat="1">
      <c r="A452" s="39"/>
      <c r="B452" s="40"/>
      <c r="C452" s="41"/>
      <c r="D452" s="232" t="s">
        <v>142</v>
      </c>
      <c r="E452" s="41"/>
      <c r="F452" s="233" t="s">
        <v>1760</v>
      </c>
      <c r="G452" s="41"/>
      <c r="H452" s="41"/>
      <c r="I452" s="234"/>
      <c r="J452" s="41"/>
      <c r="K452" s="41"/>
      <c r="L452" s="45"/>
      <c r="M452" s="235"/>
      <c r="N452" s="236"/>
      <c r="O452" s="92"/>
      <c r="P452" s="92"/>
      <c r="Q452" s="92"/>
      <c r="R452" s="92"/>
      <c r="S452" s="92"/>
      <c r="T452" s="93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T452" s="18" t="s">
        <v>142</v>
      </c>
      <c r="AU452" s="18" t="s">
        <v>84</v>
      </c>
    </row>
    <row r="453" s="2" customFormat="1">
      <c r="A453" s="39"/>
      <c r="B453" s="40"/>
      <c r="C453" s="41"/>
      <c r="D453" s="237" t="s">
        <v>143</v>
      </c>
      <c r="E453" s="41"/>
      <c r="F453" s="238" t="s">
        <v>1761</v>
      </c>
      <c r="G453" s="41"/>
      <c r="H453" s="41"/>
      <c r="I453" s="234"/>
      <c r="J453" s="41"/>
      <c r="K453" s="41"/>
      <c r="L453" s="45"/>
      <c r="M453" s="235"/>
      <c r="N453" s="236"/>
      <c r="O453" s="92"/>
      <c r="P453" s="92"/>
      <c r="Q453" s="92"/>
      <c r="R453" s="92"/>
      <c r="S453" s="92"/>
      <c r="T453" s="93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T453" s="18" t="s">
        <v>143</v>
      </c>
      <c r="AU453" s="18" t="s">
        <v>84</v>
      </c>
    </row>
    <row r="454" s="13" customFormat="1">
      <c r="A454" s="13"/>
      <c r="B454" s="239"/>
      <c r="C454" s="240"/>
      <c r="D454" s="232" t="s">
        <v>145</v>
      </c>
      <c r="E454" s="241" t="s">
        <v>1</v>
      </c>
      <c r="F454" s="242" t="s">
        <v>1727</v>
      </c>
      <c r="G454" s="240"/>
      <c r="H454" s="241" t="s">
        <v>1</v>
      </c>
      <c r="I454" s="243"/>
      <c r="J454" s="240"/>
      <c r="K454" s="240"/>
      <c r="L454" s="244"/>
      <c r="M454" s="245"/>
      <c r="N454" s="246"/>
      <c r="O454" s="246"/>
      <c r="P454" s="246"/>
      <c r="Q454" s="246"/>
      <c r="R454" s="246"/>
      <c r="S454" s="246"/>
      <c r="T454" s="247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48" t="s">
        <v>145</v>
      </c>
      <c r="AU454" s="248" t="s">
        <v>84</v>
      </c>
      <c r="AV454" s="13" t="s">
        <v>82</v>
      </c>
      <c r="AW454" s="13" t="s">
        <v>31</v>
      </c>
      <c r="AX454" s="13" t="s">
        <v>74</v>
      </c>
      <c r="AY454" s="248" t="s">
        <v>132</v>
      </c>
    </row>
    <row r="455" s="14" customFormat="1">
      <c r="A455" s="14"/>
      <c r="B455" s="249"/>
      <c r="C455" s="250"/>
      <c r="D455" s="232" t="s">
        <v>145</v>
      </c>
      <c r="E455" s="251" t="s">
        <v>1</v>
      </c>
      <c r="F455" s="252" t="s">
        <v>1762</v>
      </c>
      <c r="G455" s="250"/>
      <c r="H455" s="253">
        <v>2.8380000000000001</v>
      </c>
      <c r="I455" s="254"/>
      <c r="J455" s="250"/>
      <c r="K455" s="250"/>
      <c r="L455" s="255"/>
      <c r="M455" s="256"/>
      <c r="N455" s="257"/>
      <c r="O455" s="257"/>
      <c r="P455" s="257"/>
      <c r="Q455" s="257"/>
      <c r="R455" s="257"/>
      <c r="S455" s="257"/>
      <c r="T455" s="258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59" t="s">
        <v>145</v>
      </c>
      <c r="AU455" s="259" t="s">
        <v>84</v>
      </c>
      <c r="AV455" s="14" t="s">
        <v>84</v>
      </c>
      <c r="AW455" s="14" t="s">
        <v>31</v>
      </c>
      <c r="AX455" s="14" t="s">
        <v>74</v>
      </c>
      <c r="AY455" s="259" t="s">
        <v>132</v>
      </c>
    </row>
    <row r="456" s="14" customFormat="1">
      <c r="A456" s="14"/>
      <c r="B456" s="249"/>
      <c r="C456" s="250"/>
      <c r="D456" s="232" t="s">
        <v>145</v>
      </c>
      <c r="E456" s="251" t="s">
        <v>1</v>
      </c>
      <c r="F456" s="252" t="s">
        <v>1763</v>
      </c>
      <c r="G456" s="250"/>
      <c r="H456" s="253">
        <v>0.28299999999999997</v>
      </c>
      <c r="I456" s="254"/>
      <c r="J456" s="250"/>
      <c r="K456" s="250"/>
      <c r="L456" s="255"/>
      <c r="M456" s="256"/>
      <c r="N456" s="257"/>
      <c r="O456" s="257"/>
      <c r="P456" s="257"/>
      <c r="Q456" s="257"/>
      <c r="R456" s="257"/>
      <c r="S456" s="257"/>
      <c r="T456" s="258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T456" s="259" t="s">
        <v>145</v>
      </c>
      <c r="AU456" s="259" t="s">
        <v>84</v>
      </c>
      <c r="AV456" s="14" t="s">
        <v>84</v>
      </c>
      <c r="AW456" s="14" t="s">
        <v>31</v>
      </c>
      <c r="AX456" s="14" t="s">
        <v>74</v>
      </c>
      <c r="AY456" s="259" t="s">
        <v>132</v>
      </c>
    </row>
    <row r="457" s="15" customFormat="1">
      <c r="A457" s="15"/>
      <c r="B457" s="264"/>
      <c r="C457" s="265"/>
      <c r="D457" s="232" t="s">
        <v>145</v>
      </c>
      <c r="E457" s="266" t="s">
        <v>1</v>
      </c>
      <c r="F457" s="267" t="s">
        <v>251</v>
      </c>
      <c r="G457" s="265"/>
      <c r="H457" s="268">
        <v>3.121</v>
      </c>
      <c r="I457" s="269"/>
      <c r="J457" s="265"/>
      <c r="K457" s="265"/>
      <c r="L457" s="270"/>
      <c r="M457" s="271"/>
      <c r="N457" s="272"/>
      <c r="O457" s="272"/>
      <c r="P457" s="272"/>
      <c r="Q457" s="272"/>
      <c r="R457" s="272"/>
      <c r="S457" s="272"/>
      <c r="T457" s="273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T457" s="274" t="s">
        <v>145</v>
      </c>
      <c r="AU457" s="274" t="s">
        <v>84</v>
      </c>
      <c r="AV457" s="15" t="s">
        <v>227</v>
      </c>
      <c r="AW457" s="15" t="s">
        <v>31</v>
      </c>
      <c r="AX457" s="15" t="s">
        <v>82</v>
      </c>
      <c r="AY457" s="274" t="s">
        <v>132</v>
      </c>
    </row>
    <row r="458" s="14" customFormat="1">
      <c r="A458" s="14"/>
      <c r="B458" s="249"/>
      <c r="C458" s="250"/>
      <c r="D458" s="232" t="s">
        <v>145</v>
      </c>
      <c r="E458" s="250"/>
      <c r="F458" s="252" t="s">
        <v>1764</v>
      </c>
      <c r="G458" s="250"/>
      <c r="H458" s="253">
        <v>3.4329999999999998</v>
      </c>
      <c r="I458" s="254"/>
      <c r="J458" s="250"/>
      <c r="K458" s="250"/>
      <c r="L458" s="255"/>
      <c r="M458" s="256"/>
      <c r="N458" s="257"/>
      <c r="O458" s="257"/>
      <c r="P458" s="257"/>
      <c r="Q458" s="257"/>
      <c r="R458" s="257"/>
      <c r="S458" s="257"/>
      <c r="T458" s="258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59" t="s">
        <v>145</v>
      </c>
      <c r="AU458" s="259" t="s">
        <v>84</v>
      </c>
      <c r="AV458" s="14" t="s">
        <v>84</v>
      </c>
      <c r="AW458" s="14" t="s">
        <v>4</v>
      </c>
      <c r="AX458" s="14" t="s">
        <v>82</v>
      </c>
      <c r="AY458" s="259" t="s">
        <v>132</v>
      </c>
    </row>
    <row r="459" s="2" customFormat="1" ht="24.15" customHeight="1">
      <c r="A459" s="39"/>
      <c r="B459" s="40"/>
      <c r="C459" s="219" t="s">
        <v>611</v>
      </c>
      <c r="D459" s="219" t="s">
        <v>135</v>
      </c>
      <c r="E459" s="220" t="s">
        <v>1765</v>
      </c>
      <c r="F459" s="221" t="s">
        <v>1766</v>
      </c>
      <c r="G459" s="222" t="s">
        <v>1457</v>
      </c>
      <c r="H459" s="223">
        <v>70</v>
      </c>
      <c r="I459" s="224"/>
      <c r="J459" s="225">
        <f>ROUND(I459*H459,2)</f>
        <v>0</v>
      </c>
      <c r="K459" s="221" t="s">
        <v>139</v>
      </c>
      <c r="L459" s="45"/>
      <c r="M459" s="226" t="s">
        <v>1</v>
      </c>
      <c r="N459" s="227" t="s">
        <v>39</v>
      </c>
      <c r="O459" s="92"/>
      <c r="P459" s="228">
        <f>O459*H459</f>
        <v>0</v>
      </c>
      <c r="Q459" s="228">
        <v>0.00029</v>
      </c>
      <c r="R459" s="228">
        <f>Q459*H459</f>
        <v>0.020299999999999999</v>
      </c>
      <c r="S459" s="228">
        <v>0</v>
      </c>
      <c r="T459" s="229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30" t="s">
        <v>227</v>
      </c>
      <c r="AT459" s="230" t="s">
        <v>135</v>
      </c>
      <c r="AU459" s="230" t="s">
        <v>84</v>
      </c>
      <c r="AY459" s="18" t="s">
        <v>132</v>
      </c>
      <c r="BE459" s="231">
        <f>IF(N459="základní",J459,0)</f>
        <v>0</v>
      </c>
      <c r="BF459" s="231">
        <f>IF(N459="snížená",J459,0)</f>
        <v>0</v>
      </c>
      <c r="BG459" s="231">
        <f>IF(N459="zákl. přenesená",J459,0)</f>
        <v>0</v>
      </c>
      <c r="BH459" s="231">
        <f>IF(N459="sníž. přenesená",J459,0)</f>
        <v>0</v>
      </c>
      <c r="BI459" s="231">
        <f>IF(N459="nulová",J459,0)</f>
        <v>0</v>
      </c>
      <c r="BJ459" s="18" t="s">
        <v>82</v>
      </c>
      <c r="BK459" s="231">
        <f>ROUND(I459*H459,2)</f>
        <v>0</v>
      </c>
      <c r="BL459" s="18" t="s">
        <v>227</v>
      </c>
      <c r="BM459" s="230" t="s">
        <v>1767</v>
      </c>
    </row>
    <row r="460" s="2" customFormat="1">
      <c r="A460" s="39"/>
      <c r="B460" s="40"/>
      <c r="C460" s="41"/>
      <c r="D460" s="232" t="s">
        <v>142</v>
      </c>
      <c r="E460" s="41"/>
      <c r="F460" s="233" t="s">
        <v>1768</v>
      </c>
      <c r="G460" s="41"/>
      <c r="H460" s="41"/>
      <c r="I460" s="234"/>
      <c r="J460" s="41"/>
      <c r="K460" s="41"/>
      <c r="L460" s="45"/>
      <c r="M460" s="235"/>
      <c r="N460" s="236"/>
      <c r="O460" s="92"/>
      <c r="P460" s="92"/>
      <c r="Q460" s="92"/>
      <c r="R460" s="92"/>
      <c r="S460" s="92"/>
      <c r="T460" s="93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T460" s="18" t="s">
        <v>142</v>
      </c>
      <c r="AU460" s="18" t="s">
        <v>84</v>
      </c>
    </row>
    <row r="461" s="2" customFormat="1">
      <c r="A461" s="39"/>
      <c r="B461" s="40"/>
      <c r="C461" s="41"/>
      <c r="D461" s="237" t="s">
        <v>143</v>
      </c>
      <c r="E461" s="41"/>
      <c r="F461" s="238" t="s">
        <v>1769</v>
      </c>
      <c r="G461" s="41"/>
      <c r="H461" s="41"/>
      <c r="I461" s="234"/>
      <c r="J461" s="41"/>
      <c r="K461" s="41"/>
      <c r="L461" s="45"/>
      <c r="M461" s="235"/>
      <c r="N461" s="236"/>
      <c r="O461" s="92"/>
      <c r="P461" s="92"/>
      <c r="Q461" s="92"/>
      <c r="R461" s="92"/>
      <c r="S461" s="92"/>
      <c r="T461" s="93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T461" s="18" t="s">
        <v>143</v>
      </c>
      <c r="AU461" s="18" t="s">
        <v>84</v>
      </c>
    </row>
    <row r="462" s="14" customFormat="1">
      <c r="A462" s="14"/>
      <c r="B462" s="249"/>
      <c r="C462" s="250"/>
      <c r="D462" s="232" t="s">
        <v>145</v>
      </c>
      <c r="E462" s="251" t="s">
        <v>1</v>
      </c>
      <c r="F462" s="252" t="s">
        <v>1770</v>
      </c>
      <c r="G462" s="250"/>
      <c r="H462" s="253">
        <v>70</v>
      </c>
      <c r="I462" s="254"/>
      <c r="J462" s="250"/>
      <c r="K462" s="250"/>
      <c r="L462" s="255"/>
      <c r="M462" s="256"/>
      <c r="N462" s="257"/>
      <c r="O462" s="257"/>
      <c r="P462" s="257"/>
      <c r="Q462" s="257"/>
      <c r="R462" s="257"/>
      <c r="S462" s="257"/>
      <c r="T462" s="258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59" t="s">
        <v>145</v>
      </c>
      <c r="AU462" s="259" t="s">
        <v>84</v>
      </c>
      <c r="AV462" s="14" t="s">
        <v>84</v>
      </c>
      <c r="AW462" s="14" t="s">
        <v>31</v>
      </c>
      <c r="AX462" s="14" t="s">
        <v>82</v>
      </c>
      <c r="AY462" s="259" t="s">
        <v>132</v>
      </c>
    </row>
    <row r="463" s="2" customFormat="1" ht="16.5" customHeight="1">
      <c r="A463" s="39"/>
      <c r="B463" s="40"/>
      <c r="C463" s="275" t="s">
        <v>616</v>
      </c>
      <c r="D463" s="275" t="s">
        <v>374</v>
      </c>
      <c r="E463" s="276" t="s">
        <v>1771</v>
      </c>
      <c r="F463" s="277" t="s">
        <v>1772</v>
      </c>
      <c r="G463" s="278" t="s">
        <v>138</v>
      </c>
      <c r="H463" s="279">
        <v>1</v>
      </c>
      <c r="I463" s="280"/>
      <c r="J463" s="281">
        <f>ROUND(I463*H463,2)</f>
        <v>0</v>
      </c>
      <c r="K463" s="277" t="s">
        <v>1</v>
      </c>
      <c r="L463" s="282"/>
      <c r="M463" s="283" t="s">
        <v>1</v>
      </c>
      <c r="N463" s="284" t="s">
        <v>39</v>
      </c>
      <c r="O463" s="92"/>
      <c r="P463" s="228">
        <f>O463*H463</f>
        <v>0</v>
      </c>
      <c r="Q463" s="228">
        <v>0</v>
      </c>
      <c r="R463" s="228">
        <f>Q463*H463</f>
        <v>0</v>
      </c>
      <c r="S463" s="228">
        <v>0</v>
      </c>
      <c r="T463" s="229">
        <f>S463*H463</f>
        <v>0</v>
      </c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R463" s="230" t="s">
        <v>270</v>
      </c>
      <c r="AT463" s="230" t="s">
        <v>374</v>
      </c>
      <c r="AU463" s="230" t="s">
        <v>84</v>
      </c>
      <c r="AY463" s="18" t="s">
        <v>132</v>
      </c>
      <c r="BE463" s="231">
        <f>IF(N463="základní",J463,0)</f>
        <v>0</v>
      </c>
      <c r="BF463" s="231">
        <f>IF(N463="snížená",J463,0)</f>
        <v>0</v>
      </c>
      <c r="BG463" s="231">
        <f>IF(N463="zákl. přenesená",J463,0)</f>
        <v>0</v>
      </c>
      <c r="BH463" s="231">
        <f>IF(N463="sníž. přenesená",J463,0)</f>
        <v>0</v>
      </c>
      <c r="BI463" s="231">
        <f>IF(N463="nulová",J463,0)</f>
        <v>0</v>
      </c>
      <c r="BJ463" s="18" t="s">
        <v>82</v>
      </c>
      <c r="BK463" s="231">
        <f>ROUND(I463*H463,2)</f>
        <v>0</v>
      </c>
      <c r="BL463" s="18" t="s">
        <v>227</v>
      </c>
      <c r="BM463" s="230" t="s">
        <v>1773</v>
      </c>
    </row>
    <row r="464" s="2" customFormat="1">
      <c r="A464" s="39"/>
      <c r="B464" s="40"/>
      <c r="C464" s="41"/>
      <c r="D464" s="232" t="s">
        <v>142</v>
      </c>
      <c r="E464" s="41"/>
      <c r="F464" s="233" t="s">
        <v>1772</v>
      </c>
      <c r="G464" s="41"/>
      <c r="H464" s="41"/>
      <c r="I464" s="234"/>
      <c r="J464" s="41"/>
      <c r="K464" s="41"/>
      <c r="L464" s="45"/>
      <c r="M464" s="235"/>
      <c r="N464" s="236"/>
      <c r="O464" s="92"/>
      <c r="P464" s="92"/>
      <c r="Q464" s="92"/>
      <c r="R464" s="92"/>
      <c r="S464" s="92"/>
      <c r="T464" s="93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T464" s="18" t="s">
        <v>142</v>
      </c>
      <c r="AU464" s="18" t="s">
        <v>84</v>
      </c>
    </row>
    <row r="465" s="13" customFormat="1">
      <c r="A465" s="13"/>
      <c r="B465" s="239"/>
      <c r="C465" s="240"/>
      <c r="D465" s="232" t="s">
        <v>145</v>
      </c>
      <c r="E465" s="241" t="s">
        <v>1</v>
      </c>
      <c r="F465" s="242" t="s">
        <v>1774</v>
      </c>
      <c r="G465" s="240"/>
      <c r="H465" s="241" t="s">
        <v>1</v>
      </c>
      <c r="I465" s="243"/>
      <c r="J465" s="240"/>
      <c r="K465" s="240"/>
      <c r="L465" s="244"/>
      <c r="M465" s="245"/>
      <c r="N465" s="246"/>
      <c r="O465" s="246"/>
      <c r="P465" s="246"/>
      <c r="Q465" s="246"/>
      <c r="R465" s="246"/>
      <c r="S465" s="246"/>
      <c r="T465" s="247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248" t="s">
        <v>145</v>
      </c>
      <c r="AU465" s="248" t="s">
        <v>84</v>
      </c>
      <c r="AV465" s="13" t="s">
        <v>82</v>
      </c>
      <c r="AW465" s="13" t="s">
        <v>31</v>
      </c>
      <c r="AX465" s="13" t="s">
        <v>74</v>
      </c>
      <c r="AY465" s="248" t="s">
        <v>132</v>
      </c>
    </row>
    <row r="466" s="14" customFormat="1">
      <c r="A466" s="14"/>
      <c r="B466" s="249"/>
      <c r="C466" s="250"/>
      <c r="D466" s="232" t="s">
        <v>145</v>
      </c>
      <c r="E466" s="251" t="s">
        <v>1</v>
      </c>
      <c r="F466" s="252" t="s">
        <v>82</v>
      </c>
      <c r="G466" s="250"/>
      <c r="H466" s="253">
        <v>1</v>
      </c>
      <c r="I466" s="254"/>
      <c r="J466" s="250"/>
      <c r="K466" s="250"/>
      <c r="L466" s="255"/>
      <c r="M466" s="256"/>
      <c r="N466" s="257"/>
      <c r="O466" s="257"/>
      <c r="P466" s="257"/>
      <c r="Q466" s="257"/>
      <c r="R466" s="257"/>
      <c r="S466" s="257"/>
      <c r="T466" s="258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59" t="s">
        <v>145</v>
      </c>
      <c r="AU466" s="259" t="s">
        <v>84</v>
      </c>
      <c r="AV466" s="14" t="s">
        <v>84</v>
      </c>
      <c r="AW466" s="14" t="s">
        <v>31</v>
      </c>
      <c r="AX466" s="14" t="s">
        <v>82</v>
      </c>
      <c r="AY466" s="259" t="s">
        <v>132</v>
      </c>
    </row>
    <row r="467" s="2" customFormat="1" ht="16.5" customHeight="1">
      <c r="A467" s="39"/>
      <c r="B467" s="40"/>
      <c r="C467" s="219" t="s">
        <v>623</v>
      </c>
      <c r="D467" s="219" t="s">
        <v>135</v>
      </c>
      <c r="E467" s="220" t="s">
        <v>1775</v>
      </c>
      <c r="F467" s="221" t="s">
        <v>1776</v>
      </c>
      <c r="G467" s="222" t="s">
        <v>138</v>
      </c>
      <c r="H467" s="223">
        <v>1</v>
      </c>
      <c r="I467" s="224"/>
      <c r="J467" s="225">
        <f>ROUND(I467*H467,2)</f>
        <v>0</v>
      </c>
      <c r="K467" s="221" t="s">
        <v>1</v>
      </c>
      <c r="L467" s="45"/>
      <c r="M467" s="226" t="s">
        <v>1</v>
      </c>
      <c r="N467" s="227" t="s">
        <v>39</v>
      </c>
      <c r="O467" s="92"/>
      <c r="P467" s="228">
        <f>O467*H467</f>
        <v>0</v>
      </c>
      <c r="Q467" s="228">
        <v>0</v>
      </c>
      <c r="R467" s="228">
        <f>Q467*H467</f>
        <v>0</v>
      </c>
      <c r="S467" s="228">
        <v>0</v>
      </c>
      <c r="T467" s="229">
        <f>S467*H467</f>
        <v>0</v>
      </c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R467" s="230" t="s">
        <v>227</v>
      </c>
      <c r="AT467" s="230" t="s">
        <v>135</v>
      </c>
      <c r="AU467" s="230" t="s">
        <v>84</v>
      </c>
      <c r="AY467" s="18" t="s">
        <v>132</v>
      </c>
      <c r="BE467" s="231">
        <f>IF(N467="základní",J467,0)</f>
        <v>0</v>
      </c>
      <c r="BF467" s="231">
        <f>IF(N467="snížená",J467,0)</f>
        <v>0</v>
      </c>
      <c r="BG467" s="231">
        <f>IF(N467="zákl. přenesená",J467,0)</f>
        <v>0</v>
      </c>
      <c r="BH467" s="231">
        <f>IF(N467="sníž. přenesená",J467,0)</f>
        <v>0</v>
      </c>
      <c r="BI467" s="231">
        <f>IF(N467="nulová",J467,0)</f>
        <v>0</v>
      </c>
      <c r="BJ467" s="18" t="s">
        <v>82</v>
      </c>
      <c r="BK467" s="231">
        <f>ROUND(I467*H467,2)</f>
        <v>0</v>
      </c>
      <c r="BL467" s="18" t="s">
        <v>227</v>
      </c>
      <c r="BM467" s="230" t="s">
        <v>1777</v>
      </c>
    </row>
    <row r="468" s="2" customFormat="1">
      <c r="A468" s="39"/>
      <c r="B468" s="40"/>
      <c r="C468" s="41"/>
      <c r="D468" s="232" t="s">
        <v>142</v>
      </c>
      <c r="E468" s="41"/>
      <c r="F468" s="233" t="s">
        <v>1776</v>
      </c>
      <c r="G468" s="41"/>
      <c r="H468" s="41"/>
      <c r="I468" s="234"/>
      <c r="J468" s="41"/>
      <c r="K468" s="41"/>
      <c r="L468" s="45"/>
      <c r="M468" s="235"/>
      <c r="N468" s="236"/>
      <c r="O468" s="92"/>
      <c r="P468" s="92"/>
      <c r="Q468" s="92"/>
      <c r="R468" s="92"/>
      <c r="S468" s="92"/>
      <c r="T468" s="93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T468" s="18" t="s">
        <v>142</v>
      </c>
      <c r="AU468" s="18" t="s">
        <v>84</v>
      </c>
    </row>
    <row r="469" s="13" customFormat="1">
      <c r="A469" s="13"/>
      <c r="B469" s="239"/>
      <c r="C469" s="240"/>
      <c r="D469" s="232" t="s">
        <v>145</v>
      </c>
      <c r="E469" s="241" t="s">
        <v>1</v>
      </c>
      <c r="F469" s="242" t="s">
        <v>1778</v>
      </c>
      <c r="G469" s="240"/>
      <c r="H469" s="241" t="s">
        <v>1</v>
      </c>
      <c r="I469" s="243"/>
      <c r="J469" s="240"/>
      <c r="K469" s="240"/>
      <c r="L469" s="244"/>
      <c r="M469" s="245"/>
      <c r="N469" s="246"/>
      <c r="O469" s="246"/>
      <c r="P469" s="246"/>
      <c r="Q469" s="246"/>
      <c r="R469" s="246"/>
      <c r="S469" s="246"/>
      <c r="T469" s="247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48" t="s">
        <v>145</v>
      </c>
      <c r="AU469" s="248" t="s">
        <v>84</v>
      </c>
      <c r="AV469" s="13" t="s">
        <v>82</v>
      </c>
      <c r="AW469" s="13" t="s">
        <v>31</v>
      </c>
      <c r="AX469" s="13" t="s">
        <v>74</v>
      </c>
      <c r="AY469" s="248" t="s">
        <v>132</v>
      </c>
    </row>
    <row r="470" s="14" customFormat="1">
      <c r="A470" s="14"/>
      <c r="B470" s="249"/>
      <c r="C470" s="250"/>
      <c r="D470" s="232" t="s">
        <v>145</v>
      </c>
      <c r="E470" s="251" t="s">
        <v>1</v>
      </c>
      <c r="F470" s="252" t="s">
        <v>82</v>
      </c>
      <c r="G470" s="250"/>
      <c r="H470" s="253">
        <v>1</v>
      </c>
      <c r="I470" s="254"/>
      <c r="J470" s="250"/>
      <c r="K470" s="250"/>
      <c r="L470" s="255"/>
      <c r="M470" s="256"/>
      <c r="N470" s="257"/>
      <c r="O470" s="257"/>
      <c r="P470" s="257"/>
      <c r="Q470" s="257"/>
      <c r="R470" s="257"/>
      <c r="S470" s="257"/>
      <c r="T470" s="258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59" t="s">
        <v>145</v>
      </c>
      <c r="AU470" s="259" t="s">
        <v>84</v>
      </c>
      <c r="AV470" s="14" t="s">
        <v>84</v>
      </c>
      <c r="AW470" s="14" t="s">
        <v>31</v>
      </c>
      <c r="AX470" s="14" t="s">
        <v>82</v>
      </c>
      <c r="AY470" s="259" t="s">
        <v>132</v>
      </c>
    </row>
    <row r="471" s="12" customFormat="1" ht="22.8" customHeight="1">
      <c r="A471" s="12"/>
      <c r="B471" s="203"/>
      <c r="C471" s="204"/>
      <c r="D471" s="205" t="s">
        <v>73</v>
      </c>
      <c r="E471" s="217" t="s">
        <v>153</v>
      </c>
      <c r="F471" s="217" t="s">
        <v>1779</v>
      </c>
      <c r="G471" s="204"/>
      <c r="H471" s="204"/>
      <c r="I471" s="207"/>
      <c r="J471" s="218">
        <f>BK471</f>
        <v>0</v>
      </c>
      <c r="K471" s="204"/>
      <c r="L471" s="209"/>
      <c r="M471" s="210"/>
      <c r="N471" s="211"/>
      <c r="O471" s="211"/>
      <c r="P471" s="212">
        <f>SUM(P472:P477)</f>
        <v>0</v>
      </c>
      <c r="Q471" s="211"/>
      <c r="R471" s="212">
        <f>SUM(R472:R477)</f>
        <v>0</v>
      </c>
      <c r="S471" s="211"/>
      <c r="T471" s="213">
        <f>SUM(T472:T477)</f>
        <v>0</v>
      </c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R471" s="214" t="s">
        <v>82</v>
      </c>
      <c r="AT471" s="215" t="s">
        <v>73</v>
      </c>
      <c r="AU471" s="215" t="s">
        <v>82</v>
      </c>
      <c r="AY471" s="214" t="s">
        <v>132</v>
      </c>
      <c r="BK471" s="216">
        <f>SUM(BK472:BK477)</f>
        <v>0</v>
      </c>
    </row>
    <row r="472" s="2" customFormat="1" ht="21.75" customHeight="1">
      <c r="A472" s="39"/>
      <c r="B472" s="40"/>
      <c r="C472" s="219" t="s">
        <v>630</v>
      </c>
      <c r="D472" s="219" t="s">
        <v>135</v>
      </c>
      <c r="E472" s="220" t="s">
        <v>1780</v>
      </c>
      <c r="F472" s="221" t="s">
        <v>1781</v>
      </c>
      <c r="G472" s="222" t="s">
        <v>171</v>
      </c>
      <c r="H472" s="223">
        <v>594.89999999999998</v>
      </c>
      <c r="I472" s="224"/>
      <c r="J472" s="225">
        <f>ROUND(I472*H472,2)</f>
        <v>0</v>
      </c>
      <c r="K472" s="221" t="s">
        <v>139</v>
      </c>
      <c r="L472" s="45"/>
      <c r="M472" s="226" t="s">
        <v>1</v>
      </c>
      <c r="N472" s="227" t="s">
        <v>39</v>
      </c>
      <c r="O472" s="92"/>
      <c r="P472" s="228">
        <f>O472*H472</f>
        <v>0</v>
      </c>
      <c r="Q472" s="228">
        <v>0</v>
      </c>
      <c r="R472" s="228">
        <f>Q472*H472</f>
        <v>0</v>
      </c>
      <c r="S472" s="228">
        <v>0</v>
      </c>
      <c r="T472" s="229">
        <f>S472*H472</f>
        <v>0</v>
      </c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R472" s="230" t="s">
        <v>227</v>
      </c>
      <c r="AT472" s="230" t="s">
        <v>135</v>
      </c>
      <c r="AU472" s="230" t="s">
        <v>84</v>
      </c>
      <c r="AY472" s="18" t="s">
        <v>132</v>
      </c>
      <c r="BE472" s="231">
        <f>IF(N472="základní",J472,0)</f>
        <v>0</v>
      </c>
      <c r="BF472" s="231">
        <f>IF(N472="snížená",J472,0)</f>
        <v>0</v>
      </c>
      <c r="BG472" s="231">
        <f>IF(N472="zákl. přenesená",J472,0)</f>
        <v>0</v>
      </c>
      <c r="BH472" s="231">
        <f>IF(N472="sníž. přenesená",J472,0)</f>
        <v>0</v>
      </c>
      <c r="BI472" s="231">
        <f>IF(N472="nulová",J472,0)</f>
        <v>0</v>
      </c>
      <c r="BJ472" s="18" t="s">
        <v>82</v>
      </c>
      <c r="BK472" s="231">
        <f>ROUND(I472*H472,2)</f>
        <v>0</v>
      </c>
      <c r="BL472" s="18" t="s">
        <v>227</v>
      </c>
      <c r="BM472" s="230" t="s">
        <v>1782</v>
      </c>
    </row>
    <row r="473" s="2" customFormat="1">
      <c r="A473" s="39"/>
      <c r="B473" s="40"/>
      <c r="C473" s="41"/>
      <c r="D473" s="232" t="s">
        <v>142</v>
      </c>
      <c r="E473" s="41"/>
      <c r="F473" s="233" t="s">
        <v>1783</v>
      </c>
      <c r="G473" s="41"/>
      <c r="H473" s="41"/>
      <c r="I473" s="234"/>
      <c r="J473" s="41"/>
      <c r="K473" s="41"/>
      <c r="L473" s="45"/>
      <c r="M473" s="235"/>
      <c r="N473" s="236"/>
      <c r="O473" s="92"/>
      <c r="P473" s="92"/>
      <c r="Q473" s="92"/>
      <c r="R473" s="92"/>
      <c r="S473" s="92"/>
      <c r="T473" s="93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T473" s="18" t="s">
        <v>142</v>
      </c>
      <c r="AU473" s="18" t="s">
        <v>84</v>
      </c>
    </row>
    <row r="474" s="2" customFormat="1">
      <c r="A474" s="39"/>
      <c r="B474" s="40"/>
      <c r="C474" s="41"/>
      <c r="D474" s="237" t="s">
        <v>143</v>
      </c>
      <c r="E474" s="41"/>
      <c r="F474" s="238" t="s">
        <v>1784</v>
      </c>
      <c r="G474" s="41"/>
      <c r="H474" s="41"/>
      <c r="I474" s="234"/>
      <c r="J474" s="41"/>
      <c r="K474" s="41"/>
      <c r="L474" s="45"/>
      <c r="M474" s="235"/>
      <c r="N474" s="236"/>
      <c r="O474" s="92"/>
      <c r="P474" s="92"/>
      <c r="Q474" s="92"/>
      <c r="R474" s="92"/>
      <c r="S474" s="92"/>
      <c r="T474" s="93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T474" s="18" t="s">
        <v>143</v>
      </c>
      <c r="AU474" s="18" t="s">
        <v>84</v>
      </c>
    </row>
    <row r="475" s="14" customFormat="1">
      <c r="A475" s="14"/>
      <c r="B475" s="249"/>
      <c r="C475" s="250"/>
      <c r="D475" s="232" t="s">
        <v>145</v>
      </c>
      <c r="E475" s="251" t="s">
        <v>1</v>
      </c>
      <c r="F475" s="252" t="s">
        <v>1785</v>
      </c>
      <c r="G475" s="250"/>
      <c r="H475" s="253">
        <v>366.80000000000001</v>
      </c>
      <c r="I475" s="254"/>
      <c r="J475" s="250"/>
      <c r="K475" s="250"/>
      <c r="L475" s="255"/>
      <c r="M475" s="256"/>
      <c r="N475" s="257"/>
      <c r="O475" s="257"/>
      <c r="P475" s="257"/>
      <c r="Q475" s="257"/>
      <c r="R475" s="257"/>
      <c r="S475" s="257"/>
      <c r="T475" s="258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59" t="s">
        <v>145</v>
      </c>
      <c r="AU475" s="259" t="s">
        <v>84</v>
      </c>
      <c r="AV475" s="14" t="s">
        <v>84</v>
      </c>
      <c r="AW475" s="14" t="s">
        <v>31</v>
      </c>
      <c r="AX475" s="14" t="s">
        <v>74</v>
      </c>
      <c r="AY475" s="259" t="s">
        <v>132</v>
      </c>
    </row>
    <row r="476" s="14" customFormat="1">
      <c r="A476" s="14"/>
      <c r="B476" s="249"/>
      <c r="C476" s="250"/>
      <c r="D476" s="232" t="s">
        <v>145</v>
      </c>
      <c r="E476" s="251" t="s">
        <v>1</v>
      </c>
      <c r="F476" s="252" t="s">
        <v>1786</v>
      </c>
      <c r="G476" s="250"/>
      <c r="H476" s="253">
        <v>228.09999999999999</v>
      </c>
      <c r="I476" s="254"/>
      <c r="J476" s="250"/>
      <c r="K476" s="250"/>
      <c r="L476" s="255"/>
      <c r="M476" s="256"/>
      <c r="N476" s="257"/>
      <c r="O476" s="257"/>
      <c r="P476" s="257"/>
      <c r="Q476" s="257"/>
      <c r="R476" s="257"/>
      <c r="S476" s="257"/>
      <c r="T476" s="258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59" t="s">
        <v>145</v>
      </c>
      <c r="AU476" s="259" t="s">
        <v>84</v>
      </c>
      <c r="AV476" s="14" t="s">
        <v>84</v>
      </c>
      <c r="AW476" s="14" t="s">
        <v>31</v>
      </c>
      <c r="AX476" s="14" t="s">
        <v>74</v>
      </c>
      <c r="AY476" s="259" t="s">
        <v>132</v>
      </c>
    </row>
    <row r="477" s="15" customFormat="1">
      <c r="A477" s="15"/>
      <c r="B477" s="264"/>
      <c r="C477" s="265"/>
      <c r="D477" s="232" t="s">
        <v>145</v>
      </c>
      <c r="E477" s="266" t="s">
        <v>1</v>
      </c>
      <c r="F477" s="267" t="s">
        <v>251</v>
      </c>
      <c r="G477" s="265"/>
      <c r="H477" s="268">
        <v>594.89999999999998</v>
      </c>
      <c r="I477" s="269"/>
      <c r="J477" s="265"/>
      <c r="K477" s="265"/>
      <c r="L477" s="270"/>
      <c r="M477" s="271"/>
      <c r="N477" s="272"/>
      <c r="O477" s="272"/>
      <c r="P477" s="272"/>
      <c r="Q477" s="272"/>
      <c r="R477" s="272"/>
      <c r="S477" s="272"/>
      <c r="T477" s="273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T477" s="274" t="s">
        <v>145</v>
      </c>
      <c r="AU477" s="274" t="s">
        <v>84</v>
      </c>
      <c r="AV477" s="15" t="s">
        <v>227</v>
      </c>
      <c r="AW477" s="15" t="s">
        <v>31</v>
      </c>
      <c r="AX477" s="15" t="s">
        <v>82</v>
      </c>
      <c r="AY477" s="274" t="s">
        <v>132</v>
      </c>
    </row>
    <row r="478" s="12" customFormat="1" ht="22.8" customHeight="1">
      <c r="A478" s="12"/>
      <c r="B478" s="203"/>
      <c r="C478" s="204"/>
      <c r="D478" s="205" t="s">
        <v>73</v>
      </c>
      <c r="E478" s="217" t="s">
        <v>227</v>
      </c>
      <c r="F478" s="217" t="s">
        <v>837</v>
      </c>
      <c r="G478" s="204"/>
      <c r="H478" s="204"/>
      <c r="I478" s="207"/>
      <c r="J478" s="218">
        <f>BK478</f>
        <v>0</v>
      </c>
      <c r="K478" s="204"/>
      <c r="L478" s="209"/>
      <c r="M478" s="210"/>
      <c r="N478" s="211"/>
      <c r="O478" s="211"/>
      <c r="P478" s="212">
        <f>SUM(P479:P557)</f>
        <v>0</v>
      </c>
      <c r="Q478" s="211"/>
      <c r="R478" s="212">
        <f>SUM(R479:R557)</f>
        <v>9.0733665800000018</v>
      </c>
      <c r="S478" s="211"/>
      <c r="T478" s="213">
        <f>SUM(T479:T557)</f>
        <v>0</v>
      </c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R478" s="214" t="s">
        <v>82</v>
      </c>
      <c r="AT478" s="215" t="s">
        <v>73</v>
      </c>
      <c r="AU478" s="215" t="s">
        <v>82</v>
      </c>
      <c r="AY478" s="214" t="s">
        <v>132</v>
      </c>
      <c r="BK478" s="216">
        <f>SUM(BK479:BK557)</f>
        <v>0</v>
      </c>
    </row>
    <row r="479" s="2" customFormat="1" ht="24.15" customHeight="1">
      <c r="A479" s="39"/>
      <c r="B479" s="40"/>
      <c r="C479" s="219" t="s">
        <v>639</v>
      </c>
      <c r="D479" s="219" t="s">
        <v>135</v>
      </c>
      <c r="E479" s="220" t="s">
        <v>1787</v>
      </c>
      <c r="F479" s="221" t="s">
        <v>1788</v>
      </c>
      <c r="G479" s="222" t="s">
        <v>177</v>
      </c>
      <c r="H479" s="223">
        <v>156.57300000000001</v>
      </c>
      <c r="I479" s="224"/>
      <c r="J479" s="225">
        <f>ROUND(I479*H479,2)</f>
        <v>0</v>
      </c>
      <c r="K479" s="221" t="s">
        <v>1</v>
      </c>
      <c r="L479" s="45"/>
      <c r="M479" s="226" t="s">
        <v>1</v>
      </c>
      <c r="N479" s="227" t="s">
        <v>39</v>
      </c>
      <c r="O479" s="92"/>
      <c r="P479" s="228">
        <f>O479*H479</f>
        <v>0</v>
      </c>
      <c r="Q479" s="228">
        <v>0</v>
      </c>
      <c r="R479" s="228">
        <f>Q479*H479</f>
        <v>0</v>
      </c>
      <c r="S479" s="228">
        <v>0</v>
      </c>
      <c r="T479" s="229">
        <f>S479*H479</f>
        <v>0</v>
      </c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R479" s="230" t="s">
        <v>227</v>
      </c>
      <c r="AT479" s="230" t="s">
        <v>135</v>
      </c>
      <c r="AU479" s="230" t="s">
        <v>84</v>
      </c>
      <c r="AY479" s="18" t="s">
        <v>132</v>
      </c>
      <c r="BE479" s="231">
        <f>IF(N479="základní",J479,0)</f>
        <v>0</v>
      </c>
      <c r="BF479" s="231">
        <f>IF(N479="snížená",J479,0)</f>
        <v>0</v>
      </c>
      <c r="BG479" s="231">
        <f>IF(N479="zákl. přenesená",J479,0)</f>
        <v>0</v>
      </c>
      <c r="BH479" s="231">
        <f>IF(N479="sníž. přenesená",J479,0)</f>
        <v>0</v>
      </c>
      <c r="BI479" s="231">
        <f>IF(N479="nulová",J479,0)</f>
        <v>0</v>
      </c>
      <c r="BJ479" s="18" t="s">
        <v>82</v>
      </c>
      <c r="BK479" s="231">
        <f>ROUND(I479*H479,2)</f>
        <v>0</v>
      </c>
      <c r="BL479" s="18" t="s">
        <v>227</v>
      </c>
      <c r="BM479" s="230" t="s">
        <v>1789</v>
      </c>
    </row>
    <row r="480" s="2" customFormat="1">
      <c r="A480" s="39"/>
      <c r="B480" s="40"/>
      <c r="C480" s="41"/>
      <c r="D480" s="232" t="s">
        <v>142</v>
      </c>
      <c r="E480" s="41"/>
      <c r="F480" s="233" t="s">
        <v>1790</v>
      </c>
      <c r="G480" s="41"/>
      <c r="H480" s="41"/>
      <c r="I480" s="234"/>
      <c r="J480" s="41"/>
      <c r="K480" s="41"/>
      <c r="L480" s="45"/>
      <c r="M480" s="235"/>
      <c r="N480" s="236"/>
      <c r="O480" s="92"/>
      <c r="P480" s="92"/>
      <c r="Q480" s="92"/>
      <c r="R480" s="92"/>
      <c r="S480" s="92"/>
      <c r="T480" s="93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T480" s="18" t="s">
        <v>142</v>
      </c>
      <c r="AU480" s="18" t="s">
        <v>84</v>
      </c>
    </row>
    <row r="481" s="13" customFormat="1">
      <c r="A481" s="13"/>
      <c r="B481" s="239"/>
      <c r="C481" s="240"/>
      <c r="D481" s="232" t="s">
        <v>145</v>
      </c>
      <c r="E481" s="241" t="s">
        <v>1</v>
      </c>
      <c r="F481" s="242" t="s">
        <v>1663</v>
      </c>
      <c r="G481" s="240"/>
      <c r="H481" s="241" t="s">
        <v>1</v>
      </c>
      <c r="I481" s="243"/>
      <c r="J481" s="240"/>
      <c r="K481" s="240"/>
      <c r="L481" s="244"/>
      <c r="M481" s="245"/>
      <c r="N481" s="246"/>
      <c r="O481" s="246"/>
      <c r="P481" s="246"/>
      <c r="Q481" s="246"/>
      <c r="R481" s="246"/>
      <c r="S481" s="246"/>
      <c r="T481" s="247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48" t="s">
        <v>145</v>
      </c>
      <c r="AU481" s="248" t="s">
        <v>84</v>
      </c>
      <c r="AV481" s="13" t="s">
        <v>82</v>
      </c>
      <c r="AW481" s="13" t="s">
        <v>31</v>
      </c>
      <c r="AX481" s="13" t="s">
        <v>74</v>
      </c>
      <c r="AY481" s="248" t="s">
        <v>132</v>
      </c>
    </row>
    <row r="482" s="14" customFormat="1">
      <c r="A482" s="14"/>
      <c r="B482" s="249"/>
      <c r="C482" s="250"/>
      <c r="D482" s="232" t="s">
        <v>145</v>
      </c>
      <c r="E482" s="251" t="s">
        <v>1</v>
      </c>
      <c r="F482" s="252" t="s">
        <v>1791</v>
      </c>
      <c r="G482" s="250"/>
      <c r="H482" s="253">
        <v>72.242999999999995</v>
      </c>
      <c r="I482" s="254"/>
      <c r="J482" s="250"/>
      <c r="K482" s="250"/>
      <c r="L482" s="255"/>
      <c r="M482" s="256"/>
      <c r="N482" s="257"/>
      <c r="O482" s="257"/>
      <c r="P482" s="257"/>
      <c r="Q482" s="257"/>
      <c r="R482" s="257"/>
      <c r="S482" s="257"/>
      <c r="T482" s="258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59" t="s">
        <v>145</v>
      </c>
      <c r="AU482" s="259" t="s">
        <v>84</v>
      </c>
      <c r="AV482" s="14" t="s">
        <v>84</v>
      </c>
      <c r="AW482" s="14" t="s">
        <v>31</v>
      </c>
      <c r="AX482" s="14" t="s">
        <v>74</v>
      </c>
      <c r="AY482" s="259" t="s">
        <v>132</v>
      </c>
    </row>
    <row r="483" s="14" customFormat="1">
      <c r="A483" s="14"/>
      <c r="B483" s="249"/>
      <c r="C483" s="250"/>
      <c r="D483" s="232" t="s">
        <v>145</v>
      </c>
      <c r="E483" s="251" t="s">
        <v>1</v>
      </c>
      <c r="F483" s="252" t="s">
        <v>1792</v>
      </c>
      <c r="G483" s="250"/>
      <c r="H483" s="253">
        <v>84.329999999999998</v>
      </c>
      <c r="I483" s="254"/>
      <c r="J483" s="250"/>
      <c r="K483" s="250"/>
      <c r="L483" s="255"/>
      <c r="M483" s="256"/>
      <c r="N483" s="257"/>
      <c r="O483" s="257"/>
      <c r="P483" s="257"/>
      <c r="Q483" s="257"/>
      <c r="R483" s="257"/>
      <c r="S483" s="257"/>
      <c r="T483" s="258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59" t="s">
        <v>145</v>
      </c>
      <c r="AU483" s="259" t="s">
        <v>84</v>
      </c>
      <c r="AV483" s="14" t="s">
        <v>84</v>
      </c>
      <c r="AW483" s="14" t="s">
        <v>31</v>
      </c>
      <c r="AX483" s="14" t="s">
        <v>74</v>
      </c>
      <c r="AY483" s="259" t="s">
        <v>132</v>
      </c>
    </row>
    <row r="484" s="15" customFormat="1">
      <c r="A484" s="15"/>
      <c r="B484" s="264"/>
      <c r="C484" s="265"/>
      <c r="D484" s="232" t="s">
        <v>145</v>
      </c>
      <c r="E484" s="266" t="s">
        <v>1</v>
      </c>
      <c r="F484" s="267" t="s">
        <v>251</v>
      </c>
      <c r="G484" s="265"/>
      <c r="H484" s="268">
        <v>156.57300000000001</v>
      </c>
      <c r="I484" s="269"/>
      <c r="J484" s="265"/>
      <c r="K484" s="265"/>
      <c r="L484" s="270"/>
      <c r="M484" s="271"/>
      <c r="N484" s="272"/>
      <c r="O484" s="272"/>
      <c r="P484" s="272"/>
      <c r="Q484" s="272"/>
      <c r="R484" s="272"/>
      <c r="S484" s="272"/>
      <c r="T484" s="273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T484" s="274" t="s">
        <v>145</v>
      </c>
      <c r="AU484" s="274" t="s">
        <v>84</v>
      </c>
      <c r="AV484" s="15" t="s">
        <v>227</v>
      </c>
      <c r="AW484" s="15" t="s">
        <v>31</v>
      </c>
      <c r="AX484" s="15" t="s">
        <v>82</v>
      </c>
      <c r="AY484" s="274" t="s">
        <v>132</v>
      </c>
    </row>
    <row r="485" s="2" customFormat="1" ht="16.5" customHeight="1">
      <c r="A485" s="39"/>
      <c r="B485" s="40"/>
      <c r="C485" s="219" t="s">
        <v>653</v>
      </c>
      <c r="D485" s="219" t="s">
        <v>135</v>
      </c>
      <c r="E485" s="220" t="s">
        <v>1793</v>
      </c>
      <c r="F485" s="221" t="s">
        <v>1794</v>
      </c>
      <c r="G485" s="222" t="s">
        <v>177</v>
      </c>
      <c r="H485" s="223">
        <v>65.099999999999994</v>
      </c>
      <c r="I485" s="224"/>
      <c r="J485" s="225">
        <f>ROUND(I485*H485,2)</f>
        <v>0</v>
      </c>
      <c r="K485" s="221" t="s">
        <v>139</v>
      </c>
      <c r="L485" s="45"/>
      <c r="M485" s="226" t="s">
        <v>1</v>
      </c>
      <c r="N485" s="227" t="s">
        <v>39</v>
      </c>
      <c r="O485" s="92"/>
      <c r="P485" s="228">
        <f>O485*H485</f>
        <v>0</v>
      </c>
      <c r="Q485" s="228">
        <v>0</v>
      </c>
      <c r="R485" s="228">
        <f>Q485*H485</f>
        <v>0</v>
      </c>
      <c r="S485" s="228">
        <v>0</v>
      </c>
      <c r="T485" s="229">
        <f>S485*H485</f>
        <v>0</v>
      </c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R485" s="230" t="s">
        <v>227</v>
      </c>
      <c r="AT485" s="230" t="s">
        <v>135</v>
      </c>
      <c r="AU485" s="230" t="s">
        <v>84</v>
      </c>
      <c r="AY485" s="18" t="s">
        <v>132</v>
      </c>
      <c r="BE485" s="231">
        <f>IF(N485="základní",J485,0)</f>
        <v>0</v>
      </c>
      <c r="BF485" s="231">
        <f>IF(N485="snížená",J485,0)</f>
        <v>0</v>
      </c>
      <c r="BG485" s="231">
        <f>IF(N485="zákl. přenesená",J485,0)</f>
        <v>0</v>
      </c>
      <c r="BH485" s="231">
        <f>IF(N485="sníž. přenesená",J485,0)</f>
        <v>0</v>
      </c>
      <c r="BI485" s="231">
        <f>IF(N485="nulová",J485,0)</f>
        <v>0</v>
      </c>
      <c r="BJ485" s="18" t="s">
        <v>82</v>
      </c>
      <c r="BK485" s="231">
        <f>ROUND(I485*H485,2)</f>
        <v>0</v>
      </c>
      <c r="BL485" s="18" t="s">
        <v>227</v>
      </c>
      <c r="BM485" s="230" t="s">
        <v>1795</v>
      </c>
    </row>
    <row r="486" s="2" customFormat="1">
      <c r="A486" s="39"/>
      <c r="B486" s="40"/>
      <c r="C486" s="41"/>
      <c r="D486" s="232" t="s">
        <v>142</v>
      </c>
      <c r="E486" s="41"/>
      <c r="F486" s="233" t="s">
        <v>1796</v>
      </c>
      <c r="G486" s="41"/>
      <c r="H486" s="41"/>
      <c r="I486" s="234"/>
      <c r="J486" s="41"/>
      <c r="K486" s="41"/>
      <c r="L486" s="45"/>
      <c r="M486" s="235"/>
      <c r="N486" s="236"/>
      <c r="O486" s="92"/>
      <c r="P486" s="92"/>
      <c r="Q486" s="92"/>
      <c r="R486" s="92"/>
      <c r="S486" s="92"/>
      <c r="T486" s="93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T486" s="18" t="s">
        <v>142</v>
      </c>
      <c r="AU486" s="18" t="s">
        <v>84</v>
      </c>
    </row>
    <row r="487" s="2" customFormat="1">
      <c r="A487" s="39"/>
      <c r="B487" s="40"/>
      <c r="C487" s="41"/>
      <c r="D487" s="237" t="s">
        <v>143</v>
      </c>
      <c r="E487" s="41"/>
      <c r="F487" s="238" t="s">
        <v>1797</v>
      </c>
      <c r="G487" s="41"/>
      <c r="H487" s="41"/>
      <c r="I487" s="234"/>
      <c r="J487" s="41"/>
      <c r="K487" s="41"/>
      <c r="L487" s="45"/>
      <c r="M487" s="235"/>
      <c r="N487" s="236"/>
      <c r="O487" s="92"/>
      <c r="P487" s="92"/>
      <c r="Q487" s="92"/>
      <c r="R487" s="92"/>
      <c r="S487" s="92"/>
      <c r="T487" s="93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T487" s="18" t="s">
        <v>143</v>
      </c>
      <c r="AU487" s="18" t="s">
        <v>84</v>
      </c>
    </row>
    <row r="488" s="13" customFormat="1">
      <c r="A488" s="13"/>
      <c r="B488" s="239"/>
      <c r="C488" s="240"/>
      <c r="D488" s="232" t="s">
        <v>145</v>
      </c>
      <c r="E488" s="241" t="s">
        <v>1</v>
      </c>
      <c r="F488" s="242" t="s">
        <v>1612</v>
      </c>
      <c r="G488" s="240"/>
      <c r="H488" s="241" t="s">
        <v>1</v>
      </c>
      <c r="I488" s="243"/>
      <c r="J488" s="240"/>
      <c r="K488" s="240"/>
      <c r="L488" s="244"/>
      <c r="M488" s="245"/>
      <c r="N488" s="246"/>
      <c r="O488" s="246"/>
      <c r="P488" s="246"/>
      <c r="Q488" s="246"/>
      <c r="R488" s="246"/>
      <c r="S488" s="246"/>
      <c r="T488" s="247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248" t="s">
        <v>145</v>
      </c>
      <c r="AU488" s="248" t="s">
        <v>84</v>
      </c>
      <c r="AV488" s="13" t="s">
        <v>82</v>
      </c>
      <c r="AW488" s="13" t="s">
        <v>31</v>
      </c>
      <c r="AX488" s="13" t="s">
        <v>74</v>
      </c>
      <c r="AY488" s="248" t="s">
        <v>132</v>
      </c>
    </row>
    <row r="489" s="14" customFormat="1">
      <c r="A489" s="14"/>
      <c r="B489" s="249"/>
      <c r="C489" s="250"/>
      <c r="D489" s="232" t="s">
        <v>145</v>
      </c>
      <c r="E489" s="251" t="s">
        <v>1</v>
      </c>
      <c r="F489" s="252" t="s">
        <v>1798</v>
      </c>
      <c r="G489" s="250"/>
      <c r="H489" s="253">
        <v>65.099999999999994</v>
      </c>
      <c r="I489" s="254"/>
      <c r="J489" s="250"/>
      <c r="K489" s="250"/>
      <c r="L489" s="255"/>
      <c r="M489" s="256"/>
      <c r="N489" s="257"/>
      <c r="O489" s="257"/>
      <c r="P489" s="257"/>
      <c r="Q489" s="257"/>
      <c r="R489" s="257"/>
      <c r="S489" s="257"/>
      <c r="T489" s="258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T489" s="259" t="s">
        <v>145</v>
      </c>
      <c r="AU489" s="259" t="s">
        <v>84</v>
      </c>
      <c r="AV489" s="14" t="s">
        <v>84</v>
      </c>
      <c r="AW489" s="14" t="s">
        <v>31</v>
      </c>
      <c r="AX489" s="14" t="s">
        <v>82</v>
      </c>
      <c r="AY489" s="259" t="s">
        <v>132</v>
      </c>
    </row>
    <row r="490" s="2" customFormat="1" ht="21.75" customHeight="1">
      <c r="A490" s="39"/>
      <c r="B490" s="40"/>
      <c r="C490" s="219" t="s">
        <v>663</v>
      </c>
      <c r="D490" s="219" t="s">
        <v>135</v>
      </c>
      <c r="E490" s="220" t="s">
        <v>1799</v>
      </c>
      <c r="F490" s="221" t="s">
        <v>1800</v>
      </c>
      <c r="G490" s="222" t="s">
        <v>874</v>
      </c>
      <c r="H490" s="223">
        <v>21</v>
      </c>
      <c r="I490" s="224"/>
      <c r="J490" s="225">
        <f>ROUND(I490*H490,2)</f>
        <v>0</v>
      </c>
      <c r="K490" s="221" t="s">
        <v>139</v>
      </c>
      <c r="L490" s="45"/>
      <c r="M490" s="226" t="s">
        <v>1</v>
      </c>
      <c r="N490" s="227" t="s">
        <v>39</v>
      </c>
      <c r="O490" s="92"/>
      <c r="P490" s="228">
        <f>O490*H490</f>
        <v>0</v>
      </c>
      <c r="Q490" s="228">
        <v>0.22394</v>
      </c>
      <c r="R490" s="228">
        <f>Q490*H490</f>
        <v>4.7027400000000004</v>
      </c>
      <c r="S490" s="228">
        <v>0</v>
      </c>
      <c r="T490" s="229">
        <f>S490*H490</f>
        <v>0</v>
      </c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R490" s="230" t="s">
        <v>227</v>
      </c>
      <c r="AT490" s="230" t="s">
        <v>135</v>
      </c>
      <c r="AU490" s="230" t="s">
        <v>84</v>
      </c>
      <c r="AY490" s="18" t="s">
        <v>132</v>
      </c>
      <c r="BE490" s="231">
        <f>IF(N490="základní",J490,0)</f>
        <v>0</v>
      </c>
      <c r="BF490" s="231">
        <f>IF(N490="snížená",J490,0)</f>
        <v>0</v>
      </c>
      <c r="BG490" s="231">
        <f>IF(N490="zákl. přenesená",J490,0)</f>
        <v>0</v>
      </c>
      <c r="BH490" s="231">
        <f>IF(N490="sníž. přenesená",J490,0)</f>
        <v>0</v>
      </c>
      <c r="BI490" s="231">
        <f>IF(N490="nulová",J490,0)</f>
        <v>0</v>
      </c>
      <c r="BJ490" s="18" t="s">
        <v>82</v>
      </c>
      <c r="BK490" s="231">
        <f>ROUND(I490*H490,2)</f>
        <v>0</v>
      </c>
      <c r="BL490" s="18" t="s">
        <v>227</v>
      </c>
      <c r="BM490" s="230" t="s">
        <v>1801</v>
      </c>
    </row>
    <row r="491" s="2" customFormat="1">
      <c r="A491" s="39"/>
      <c r="B491" s="40"/>
      <c r="C491" s="41"/>
      <c r="D491" s="232" t="s">
        <v>142</v>
      </c>
      <c r="E491" s="41"/>
      <c r="F491" s="233" t="s">
        <v>1802</v>
      </c>
      <c r="G491" s="41"/>
      <c r="H491" s="41"/>
      <c r="I491" s="234"/>
      <c r="J491" s="41"/>
      <c r="K491" s="41"/>
      <c r="L491" s="45"/>
      <c r="M491" s="235"/>
      <c r="N491" s="236"/>
      <c r="O491" s="92"/>
      <c r="P491" s="92"/>
      <c r="Q491" s="92"/>
      <c r="R491" s="92"/>
      <c r="S491" s="92"/>
      <c r="T491" s="93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T491" s="18" t="s">
        <v>142</v>
      </c>
      <c r="AU491" s="18" t="s">
        <v>84</v>
      </c>
    </row>
    <row r="492" s="2" customFormat="1">
      <c r="A492" s="39"/>
      <c r="B492" s="40"/>
      <c r="C492" s="41"/>
      <c r="D492" s="237" t="s">
        <v>143</v>
      </c>
      <c r="E492" s="41"/>
      <c r="F492" s="238" t="s">
        <v>1803</v>
      </c>
      <c r="G492" s="41"/>
      <c r="H492" s="41"/>
      <c r="I492" s="234"/>
      <c r="J492" s="41"/>
      <c r="K492" s="41"/>
      <c r="L492" s="45"/>
      <c r="M492" s="235"/>
      <c r="N492" s="236"/>
      <c r="O492" s="92"/>
      <c r="P492" s="92"/>
      <c r="Q492" s="92"/>
      <c r="R492" s="92"/>
      <c r="S492" s="92"/>
      <c r="T492" s="93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T492" s="18" t="s">
        <v>143</v>
      </c>
      <c r="AU492" s="18" t="s">
        <v>84</v>
      </c>
    </row>
    <row r="493" s="13" customFormat="1">
      <c r="A493" s="13"/>
      <c r="B493" s="239"/>
      <c r="C493" s="240"/>
      <c r="D493" s="232" t="s">
        <v>145</v>
      </c>
      <c r="E493" s="241" t="s">
        <v>1</v>
      </c>
      <c r="F493" s="242" t="s">
        <v>1804</v>
      </c>
      <c r="G493" s="240"/>
      <c r="H493" s="241" t="s">
        <v>1</v>
      </c>
      <c r="I493" s="243"/>
      <c r="J493" s="240"/>
      <c r="K493" s="240"/>
      <c r="L493" s="244"/>
      <c r="M493" s="245"/>
      <c r="N493" s="246"/>
      <c r="O493" s="246"/>
      <c r="P493" s="246"/>
      <c r="Q493" s="246"/>
      <c r="R493" s="246"/>
      <c r="S493" s="246"/>
      <c r="T493" s="247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48" t="s">
        <v>145</v>
      </c>
      <c r="AU493" s="248" t="s">
        <v>84</v>
      </c>
      <c r="AV493" s="13" t="s">
        <v>82</v>
      </c>
      <c r="AW493" s="13" t="s">
        <v>31</v>
      </c>
      <c r="AX493" s="13" t="s">
        <v>74</v>
      </c>
      <c r="AY493" s="248" t="s">
        <v>132</v>
      </c>
    </row>
    <row r="494" s="14" customFormat="1">
      <c r="A494" s="14"/>
      <c r="B494" s="249"/>
      <c r="C494" s="250"/>
      <c r="D494" s="232" t="s">
        <v>145</v>
      </c>
      <c r="E494" s="251" t="s">
        <v>1</v>
      </c>
      <c r="F494" s="252" t="s">
        <v>1805</v>
      </c>
      <c r="G494" s="250"/>
      <c r="H494" s="253">
        <v>21</v>
      </c>
      <c r="I494" s="254"/>
      <c r="J494" s="250"/>
      <c r="K494" s="250"/>
      <c r="L494" s="255"/>
      <c r="M494" s="256"/>
      <c r="N494" s="257"/>
      <c r="O494" s="257"/>
      <c r="P494" s="257"/>
      <c r="Q494" s="257"/>
      <c r="R494" s="257"/>
      <c r="S494" s="257"/>
      <c r="T494" s="258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259" t="s">
        <v>145</v>
      </c>
      <c r="AU494" s="259" t="s">
        <v>84</v>
      </c>
      <c r="AV494" s="14" t="s">
        <v>84</v>
      </c>
      <c r="AW494" s="14" t="s">
        <v>31</v>
      </c>
      <c r="AX494" s="14" t="s">
        <v>82</v>
      </c>
      <c r="AY494" s="259" t="s">
        <v>132</v>
      </c>
    </row>
    <row r="495" s="2" customFormat="1" ht="24.15" customHeight="1">
      <c r="A495" s="39"/>
      <c r="B495" s="40"/>
      <c r="C495" s="275" t="s">
        <v>673</v>
      </c>
      <c r="D495" s="275" t="s">
        <v>374</v>
      </c>
      <c r="E495" s="276" t="s">
        <v>1806</v>
      </c>
      <c r="F495" s="277" t="s">
        <v>1807</v>
      </c>
      <c r="G495" s="278" t="s">
        <v>874</v>
      </c>
      <c r="H495" s="279">
        <v>5</v>
      </c>
      <c r="I495" s="280"/>
      <c r="J495" s="281">
        <f>ROUND(I495*H495,2)</f>
        <v>0</v>
      </c>
      <c r="K495" s="277" t="s">
        <v>139</v>
      </c>
      <c r="L495" s="282"/>
      <c r="M495" s="283" t="s">
        <v>1</v>
      </c>
      <c r="N495" s="284" t="s">
        <v>39</v>
      </c>
      <c r="O495" s="92"/>
      <c r="P495" s="228">
        <f>O495*H495</f>
        <v>0</v>
      </c>
      <c r="Q495" s="228">
        <v>0.040000000000000001</v>
      </c>
      <c r="R495" s="228">
        <f>Q495*H495</f>
        <v>0.20000000000000001</v>
      </c>
      <c r="S495" s="228">
        <v>0</v>
      </c>
      <c r="T495" s="229">
        <f>S495*H495</f>
        <v>0</v>
      </c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R495" s="230" t="s">
        <v>270</v>
      </c>
      <c r="AT495" s="230" t="s">
        <v>374</v>
      </c>
      <c r="AU495" s="230" t="s">
        <v>84</v>
      </c>
      <c r="AY495" s="18" t="s">
        <v>132</v>
      </c>
      <c r="BE495" s="231">
        <f>IF(N495="základní",J495,0)</f>
        <v>0</v>
      </c>
      <c r="BF495" s="231">
        <f>IF(N495="snížená",J495,0)</f>
        <v>0</v>
      </c>
      <c r="BG495" s="231">
        <f>IF(N495="zákl. přenesená",J495,0)</f>
        <v>0</v>
      </c>
      <c r="BH495" s="231">
        <f>IF(N495="sníž. přenesená",J495,0)</f>
        <v>0</v>
      </c>
      <c r="BI495" s="231">
        <f>IF(N495="nulová",J495,0)</f>
        <v>0</v>
      </c>
      <c r="BJ495" s="18" t="s">
        <v>82</v>
      </c>
      <c r="BK495" s="231">
        <f>ROUND(I495*H495,2)</f>
        <v>0</v>
      </c>
      <c r="BL495" s="18" t="s">
        <v>227</v>
      </c>
      <c r="BM495" s="230" t="s">
        <v>1808</v>
      </c>
    </row>
    <row r="496" s="2" customFormat="1">
      <c r="A496" s="39"/>
      <c r="B496" s="40"/>
      <c r="C496" s="41"/>
      <c r="D496" s="232" t="s">
        <v>142</v>
      </c>
      <c r="E496" s="41"/>
      <c r="F496" s="233" t="s">
        <v>1807</v>
      </c>
      <c r="G496" s="41"/>
      <c r="H496" s="41"/>
      <c r="I496" s="234"/>
      <c r="J496" s="41"/>
      <c r="K496" s="41"/>
      <c r="L496" s="45"/>
      <c r="M496" s="235"/>
      <c r="N496" s="236"/>
      <c r="O496" s="92"/>
      <c r="P496" s="92"/>
      <c r="Q496" s="92"/>
      <c r="R496" s="92"/>
      <c r="S496" s="92"/>
      <c r="T496" s="93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T496" s="18" t="s">
        <v>142</v>
      </c>
      <c r="AU496" s="18" t="s">
        <v>84</v>
      </c>
    </row>
    <row r="497" s="13" customFormat="1">
      <c r="A497" s="13"/>
      <c r="B497" s="239"/>
      <c r="C497" s="240"/>
      <c r="D497" s="232" t="s">
        <v>145</v>
      </c>
      <c r="E497" s="241" t="s">
        <v>1</v>
      </c>
      <c r="F497" s="242" t="s">
        <v>1809</v>
      </c>
      <c r="G497" s="240"/>
      <c r="H497" s="241" t="s">
        <v>1</v>
      </c>
      <c r="I497" s="243"/>
      <c r="J497" s="240"/>
      <c r="K497" s="240"/>
      <c r="L497" s="244"/>
      <c r="M497" s="245"/>
      <c r="N497" s="246"/>
      <c r="O497" s="246"/>
      <c r="P497" s="246"/>
      <c r="Q497" s="246"/>
      <c r="R497" s="246"/>
      <c r="S497" s="246"/>
      <c r="T497" s="247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48" t="s">
        <v>145</v>
      </c>
      <c r="AU497" s="248" t="s">
        <v>84</v>
      </c>
      <c r="AV497" s="13" t="s">
        <v>82</v>
      </c>
      <c r="AW497" s="13" t="s">
        <v>31</v>
      </c>
      <c r="AX497" s="13" t="s">
        <v>74</v>
      </c>
      <c r="AY497" s="248" t="s">
        <v>132</v>
      </c>
    </row>
    <row r="498" s="14" customFormat="1">
      <c r="A498" s="14"/>
      <c r="B498" s="249"/>
      <c r="C498" s="250"/>
      <c r="D498" s="232" t="s">
        <v>145</v>
      </c>
      <c r="E498" s="251" t="s">
        <v>1</v>
      </c>
      <c r="F498" s="252" t="s">
        <v>131</v>
      </c>
      <c r="G498" s="250"/>
      <c r="H498" s="253">
        <v>5</v>
      </c>
      <c r="I498" s="254"/>
      <c r="J498" s="250"/>
      <c r="K498" s="250"/>
      <c r="L498" s="255"/>
      <c r="M498" s="256"/>
      <c r="N498" s="257"/>
      <c r="O498" s="257"/>
      <c r="P498" s="257"/>
      <c r="Q498" s="257"/>
      <c r="R498" s="257"/>
      <c r="S498" s="257"/>
      <c r="T498" s="258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59" t="s">
        <v>145</v>
      </c>
      <c r="AU498" s="259" t="s">
        <v>84</v>
      </c>
      <c r="AV498" s="14" t="s">
        <v>84</v>
      </c>
      <c r="AW498" s="14" t="s">
        <v>31</v>
      </c>
      <c r="AX498" s="14" t="s">
        <v>82</v>
      </c>
      <c r="AY498" s="259" t="s">
        <v>132</v>
      </c>
    </row>
    <row r="499" s="2" customFormat="1" ht="24.15" customHeight="1">
      <c r="A499" s="39"/>
      <c r="B499" s="40"/>
      <c r="C499" s="275" t="s">
        <v>683</v>
      </c>
      <c r="D499" s="275" t="s">
        <v>374</v>
      </c>
      <c r="E499" s="276" t="s">
        <v>1810</v>
      </c>
      <c r="F499" s="277" t="s">
        <v>1811</v>
      </c>
      <c r="G499" s="278" t="s">
        <v>874</v>
      </c>
      <c r="H499" s="279">
        <v>7</v>
      </c>
      <c r="I499" s="280"/>
      <c r="J499" s="281">
        <f>ROUND(I499*H499,2)</f>
        <v>0</v>
      </c>
      <c r="K499" s="277" t="s">
        <v>139</v>
      </c>
      <c r="L499" s="282"/>
      <c r="M499" s="283" t="s">
        <v>1</v>
      </c>
      <c r="N499" s="284" t="s">
        <v>39</v>
      </c>
      <c r="O499" s="92"/>
      <c r="P499" s="228">
        <f>O499*H499</f>
        <v>0</v>
      </c>
      <c r="Q499" s="228">
        <v>0.050999999999999997</v>
      </c>
      <c r="R499" s="228">
        <f>Q499*H499</f>
        <v>0.35699999999999998</v>
      </c>
      <c r="S499" s="228">
        <v>0</v>
      </c>
      <c r="T499" s="229">
        <f>S499*H499</f>
        <v>0</v>
      </c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R499" s="230" t="s">
        <v>270</v>
      </c>
      <c r="AT499" s="230" t="s">
        <v>374</v>
      </c>
      <c r="AU499" s="230" t="s">
        <v>84</v>
      </c>
      <c r="AY499" s="18" t="s">
        <v>132</v>
      </c>
      <c r="BE499" s="231">
        <f>IF(N499="základní",J499,0)</f>
        <v>0</v>
      </c>
      <c r="BF499" s="231">
        <f>IF(N499="snížená",J499,0)</f>
        <v>0</v>
      </c>
      <c r="BG499" s="231">
        <f>IF(N499="zákl. přenesená",J499,0)</f>
        <v>0</v>
      </c>
      <c r="BH499" s="231">
        <f>IF(N499="sníž. přenesená",J499,0)</f>
        <v>0</v>
      </c>
      <c r="BI499" s="231">
        <f>IF(N499="nulová",J499,0)</f>
        <v>0</v>
      </c>
      <c r="BJ499" s="18" t="s">
        <v>82</v>
      </c>
      <c r="BK499" s="231">
        <f>ROUND(I499*H499,2)</f>
        <v>0</v>
      </c>
      <c r="BL499" s="18" t="s">
        <v>227</v>
      </c>
      <c r="BM499" s="230" t="s">
        <v>1812</v>
      </c>
    </row>
    <row r="500" s="2" customFormat="1">
      <c r="A500" s="39"/>
      <c r="B500" s="40"/>
      <c r="C500" s="41"/>
      <c r="D500" s="232" t="s">
        <v>142</v>
      </c>
      <c r="E500" s="41"/>
      <c r="F500" s="233" t="s">
        <v>1811</v>
      </c>
      <c r="G500" s="41"/>
      <c r="H500" s="41"/>
      <c r="I500" s="234"/>
      <c r="J500" s="41"/>
      <c r="K500" s="41"/>
      <c r="L500" s="45"/>
      <c r="M500" s="235"/>
      <c r="N500" s="236"/>
      <c r="O500" s="92"/>
      <c r="P500" s="92"/>
      <c r="Q500" s="92"/>
      <c r="R500" s="92"/>
      <c r="S500" s="92"/>
      <c r="T500" s="93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T500" s="18" t="s">
        <v>142</v>
      </c>
      <c r="AU500" s="18" t="s">
        <v>84</v>
      </c>
    </row>
    <row r="501" s="13" customFormat="1">
      <c r="A501" s="13"/>
      <c r="B501" s="239"/>
      <c r="C501" s="240"/>
      <c r="D501" s="232" t="s">
        <v>145</v>
      </c>
      <c r="E501" s="241" t="s">
        <v>1</v>
      </c>
      <c r="F501" s="242" t="s">
        <v>1809</v>
      </c>
      <c r="G501" s="240"/>
      <c r="H501" s="241" t="s">
        <v>1</v>
      </c>
      <c r="I501" s="243"/>
      <c r="J501" s="240"/>
      <c r="K501" s="240"/>
      <c r="L501" s="244"/>
      <c r="M501" s="245"/>
      <c r="N501" s="246"/>
      <c r="O501" s="246"/>
      <c r="P501" s="246"/>
      <c r="Q501" s="246"/>
      <c r="R501" s="246"/>
      <c r="S501" s="246"/>
      <c r="T501" s="247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T501" s="248" t="s">
        <v>145</v>
      </c>
      <c r="AU501" s="248" t="s">
        <v>84</v>
      </c>
      <c r="AV501" s="13" t="s">
        <v>82</v>
      </c>
      <c r="AW501" s="13" t="s">
        <v>31</v>
      </c>
      <c r="AX501" s="13" t="s">
        <v>74</v>
      </c>
      <c r="AY501" s="248" t="s">
        <v>132</v>
      </c>
    </row>
    <row r="502" s="14" customFormat="1">
      <c r="A502" s="14"/>
      <c r="B502" s="249"/>
      <c r="C502" s="250"/>
      <c r="D502" s="232" t="s">
        <v>145</v>
      </c>
      <c r="E502" s="251" t="s">
        <v>1</v>
      </c>
      <c r="F502" s="252" t="s">
        <v>264</v>
      </c>
      <c r="G502" s="250"/>
      <c r="H502" s="253">
        <v>7</v>
      </c>
      <c r="I502" s="254"/>
      <c r="J502" s="250"/>
      <c r="K502" s="250"/>
      <c r="L502" s="255"/>
      <c r="M502" s="256"/>
      <c r="N502" s="257"/>
      <c r="O502" s="257"/>
      <c r="P502" s="257"/>
      <c r="Q502" s="257"/>
      <c r="R502" s="257"/>
      <c r="S502" s="257"/>
      <c r="T502" s="258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259" t="s">
        <v>145</v>
      </c>
      <c r="AU502" s="259" t="s">
        <v>84</v>
      </c>
      <c r="AV502" s="14" t="s">
        <v>84</v>
      </c>
      <c r="AW502" s="14" t="s">
        <v>31</v>
      </c>
      <c r="AX502" s="14" t="s">
        <v>82</v>
      </c>
      <c r="AY502" s="259" t="s">
        <v>132</v>
      </c>
    </row>
    <row r="503" s="2" customFormat="1" ht="24.15" customHeight="1">
      <c r="A503" s="39"/>
      <c r="B503" s="40"/>
      <c r="C503" s="275" t="s">
        <v>692</v>
      </c>
      <c r="D503" s="275" t="s">
        <v>374</v>
      </c>
      <c r="E503" s="276" t="s">
        <v>1813</v>
      </c>
      <c r="F503" s="277" t="s">
        <v>1814</v>
      </c>
      <c r="G503" s="278" t="s">
        <v>874</v>
      </c>
      <c r="H503" s="279">
        <v>9</v>
      </c>
      <c r="I503" s="280"/>
      <c r="J503" s="281">
        <f>ROUND(I503*H503,2)</f>
        <v>0</v>
      </c>
      <c r="K503" s="277" t="s">
        <v>139</v>
      </c>
      <c r="L503" s="282"/>
      <c r="M503" s="283" t="s">
        <v>1</v>
      </c>
      <c r="N503" s="284" t="s">
        <v>39</v>
      </c>
      <c r="O503" s="92"/>
      <c r="P503" s="228">
        <f>O503*H503</f>
        <v>0</v>
      </c>
      <c r="Q503" s="228">
        <v>0.068000000000000005</v>
      </c>
      <c r="R503" s="228">
        <f>Q503*H503</f>
        <v>0.6120000000000001</v>
      </c>
      <c r="S503" s="228">
        <v>0</v>
      </c>
      <c r="T503" s="229">
        <f>S503*H503</f>
        <v>0</v>
      </c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R503" s="230" t="s">
        <v>270</v>
      </c>
      <c r="AT503" s="230" t="s">
        <v>374</v>
      </c>
      <c r="AU503" s="230" t="s">
        <v>84</v>
      </c>
      <c r="AY503" s="18" t="s">
        <v>132</v>
      </c>
      <c r="BE503" s="231">
        <f>IF(N503="základní",J503,0)</f>
        <v>0</v>
      </c>
      <c r="BF503" s="231">
        <f>IF(N503="snížená",J503,0)</f>
        <v>0</v>
      </c>
      <c r="BG503" s="231">
        <f>IF(N503="zákl. přenesená",J503,0)</f>
        <v>0</v>
      </c>
      <c r="BH503" s="231">
        <f>IF(N503="sníž. přenesená",J503,0)</f>
        <v>0</v>
      </c>
      <c r="BI503" s="231">
        <f>IF(N503="nulová",J503,0)</f>
        <v>0</v>
      </c>
      <c r="BJ503" s="18" t="s">
        <v>82</v>
      </c>
      <c r="BK503" s="231">
        <f>ROUND(I503*H503,2)</f>
        <v>0</v>
      </c>
      <c r="BL503" s="18" t="s">
        <v>227</v>
      </c>
      <c r="BM503" s="230" t="s">
        <v>1815</v>
      </c>
    </row>
    <row r="504" s="2" customFormat="1">
      <c r="A504" s="39"/>
      <c r="B504" s="40"/>
      <c r="C504" s="41"/>
      <c r="D504" s="232" t="s">
        <v>142</v>
      </c>
      <c r="E504" s="41"/>
      <c r="F504" s="233" t="s">
        <v>1814</v>
      </c>
      <c r="G504" s="41"/>
      <c r="H504" s="41"/>
      <c r="I504" s="234"/>
      <c r="J504" s="41"/>
      <c r="K504" s="41"/>
      <c r="L504" s="45"/>
      <c r="M504" s="235"/>
      <c r="N504" s="236"/>
      <c r="O504" s="92"/>
      <c r="P504" s="92"/>
      <c r="Q504" s="92"/>
      <c r="R504" s="92"/>
      <c r="S504" s="92"/>
      <c r="T504" s="93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T504" s="18" t="s">
        <v>142</v>
      </c>
      <c r="AU504" s="18" t="s">
        <v>84</v>
      </c>
    </row>
    <row r="505" s="13" customFormat="1">
      <c r="A505" s="13"/>
      <c r="B505" s="239"/>
      <c r="C505" s="240"/>
      <c r="D505" s="232" t="s">
        <v>145</v>
      </c>
      <c r="E505" s="241" t="s">
        <v>1</v>
      </c>
      <c r="F505" s="242" t="s">
        <v>1809</v>
      </c>
      <c r="G505" s="240"/>
      <c r="H505" s="241" t="s">
        <v>1</v>
      </c>
      <c r="I505" s="243"/>
      <c r="J505" s="240"/>
      <c r="K505" s="240"/>
      <c r="L505" s="244"/>
      <c r="M505" s="245"/>
      <c r="N505" s="246"/>
      <c r="O505" s="246"/>
      <c r="P505" s="246"/>
      <c r="Q505" s="246"/>
      <c r="R505" s="246"/>
      <c r="S505" s="246"/>
      <c r="T505" s="247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48" t="s">
        <v>145</v>
      </c>
      <c r="AU505" s="248" t="s">
        <v>84</v>
      </c>
      <c r="AV505" s="13" t="s">
        <v>82</v>
      </c>
      <c r="AW505" s="13" t="s">
        <v>31</v>
      </c>
      <c r="AX505" s="13" t="s">
        <v>74</v>
      </c>
      <c r="AY505" s="248" t="s">
        <v>132</v>
      </c>
    </row>
    <row r="506" s="14" customFormat="1">
      <c r="A506" s="14"/>
      <c r="B506" s="249"/>
      <c r="C506" s="250"/>
      <c r="D506" s="232" t="s">
        <v>145</v>
      </c>
      <c r="E506" s="251" t="s">
        <v>1</v>
      </c>
      <c r="F506" s="252" t="s">
        <v>277</v>
      </c>
      <c r="G506" s="250"/>
      <c r="H506" s="253">
        <v>9</v>
      </c>
      <c r="I506" s="254"/>
      <c r="J506" s="250"/>
      <c r="K506" s="250"/>
      <c r="L506" s="255"/>
      <c r="M506" s="256"/>
      <c r="N506" s="257"/>
      <c r="O506" s="257"/>
      <c r="P506" s="257"/>
      <c r="Q506" s="257"/>
      <c r="R506" s="257"/>
      <c r="S506" s="257"/>
      <c r="T506" s="258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59" t="s">
        <v>145</v>
      </c>
      <c r="AU506" s="259" t="s">
        <v>84</v>
      </c>
      <c r="AV506" s="14" t="s">
        <v>84</v>
      </c>
      <c r="AW506" s="14" t="s">
        <v>31</v>
      </c>
      <c r="AX506" s="14" t="s">
        <v>82</v>
      </c>
      <c r="AY506" s="259" t="s">
        <v>132</v>
      </c>
    </row>
    <row r="507" s="2" customFormat="1" ht="21.75" customHeight="1">
      <c r="A507" s="39"/>
      <c r="B507" s="40"/>
      <c r="C507" s="219" t="s">
        <v>973</v>
      </c>
      <c r="D507" s="219" t="s">
        <v>135</v>
      </c>
      <c r="E507" s="220" t="s">
        <v>1816</v>
      </c>
      <c r="F507" s="221" t="s">
        <v>1817</v>
      </c>
      <c r="G507" s="222" t="s">
        <v>874</v>
      </c>
      <c r="H507" s="223">
        <v>8</v>
      </c>
      <c r="I507" s="224"/>
      <c r="J507" s="225">
        <f>ROUND(I507*H507,2)</f>
        <v>0</v>
      </c>
      <c r="K507" s="221" t="s">
        <v>139</v>
      </c>
      <c r="L507" s="45"/>
      <c r="M507" s="226" t="s">
        <v>1</v>
      </c>
      <c r="N507" s="227" t="s">
        <v>39</v>
      </c>
      <c r="O507" s="92"/>
      <c r="P507" s="228">
        <f>O507*H507</f>
        <v>0</v>
      </c>
      <c r="Q507" s="228">
        <v>0.22394</v>
      </c>
      <c r="R507" s="228">
        <f>Q507*H507</f>
        <v>1.79152</v>
      </c>
      <c r="S507" s="228">
        <v>0</v>
      </c>
      <c r="T507" s="229">
        <f>S507*H507</f>
        <v>0</v>
      </c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R507" s="230" t="s">
        <v>227</v>
      </c>
      <c r="AT507" s="230" t="s">
        <v>135</v>
      </c>
      <c r="AU507" s="230" t="s">
        <v>84</v>
      </c>
      <c r="AY507" s="18" t="s">
        <v>132</v>
      </c>
      <c r="BE507" s="231">
        <f>IF(N507="základní",J507,0)</f>
        <v>0</v>
      </c>
      <c r="BF507" s="231">
        <f>IF(N507="snížená",J507,0)</f>
        <v>0</v>
      </c>
      <c r="BG507" s="231">
        <f>IF(N507="zákl. přenesená",J507,0)</f>
        <v>0</v>
      </c>
      <c r="BH507" s="231">
        <f>IF(N507="sníž. přenesená",J507,0)</f>
        <v>0</v>
      </c>
      <c r="BI507" s="231">
        <f>IF(N507="nulová",J507,0)</f>
        <v>0</v>
      </c>
      <c r="BJ507" s="18" t="s">
        <v>82</v>
      </c>
      <c r="BK507" s="231">
        <f>ROUND(I507*H507,2)</f>
        <v>0</v>
      </c>
      <c r="BL507" s="18" t="s">
        <v>227</v>
      </c>
      <c r="BM507" s="230" t="s">
        <v>1818</v>
      </c>
    </row>
    <row r="508" s="2" customFormat="1">
      <c r="A508" s="39"/>
      <c r="B508" s="40"/>
      <c r="C508" s="41"/>
      <c r="D508" s="232" t="s">
        <v>142</v>
      </c>
      <c r="E508" s="41"/>
      <c r="F508" s="233" t="s">
        <v>1819</v>
      </c>
      <c r="G508" s="41"/>
      <c r="H508" s="41"/>
      <c r="I508" s="234"/>
      <c r="J508" s="41"/>
      <c r="K508" s="41"/>
      <c r="L508" s="45"/>
      <c r="M508" s="235"/>
      <c r="N508" s="236"/>
      <c r="O508" s="92"/>
      <c r="P508" s="92"/>
      <c r="Q508" s="92"/>
      <c r="R508" s="92"/>
      <c r="S508" s="92"/>
      <c r="T508" s="93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/>
      <c r="AT508" s="18" t="s">
        <v>142</v>
      </c>
      <c r="AU508" s="18" t="s">
        <v>84</v>
      </c>
    </row>
    <row r="509" s="2" customFormat="1">
      <c r="A509" s="39"/>
      <c r="B509" s="40"/>
      <c r="C509" s="41"/>
      <c r="D509" s="237" t="s">
        <v>143</v>
      </c>
      <c r="E509" s="41"/>
      <c r="F509" s="238" t="s">
        <v>1820</v>
      </c>
      <c r="G509" s="41"/>
      <c r="H509" s="41"/>
      <c r="I509" s="234"/>
      <c r="J509" s="41"/>
      <c r="K509" s="41"/>
      <c r="L509" s="45"/>
      <c r="M509" s="235"/>
      <c r="N509" s="236"/>
      <c r="O509" s="92"/>
      <c r="P509" s="92"/>
      <c r="Q509" s="92"/>
      <c r="R509" s="92"/>
      <c r="S509" s="92"/>
      <c r="T509" s="93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T509" s="18" t="s">
        <v>143</v>
      </c>
      <c r="AU509" s="18" t="s">
        <v>84</v>
      </c>
    </row>
    <row r="510" s="13" customFormat="1">
      <c r="A510" s="13"/>
      <c r="B510" s="239"/>
      <c r="C510" s="240"/>
      <c r="D510" s="232" t="s">
        <v>145</v>
      </c>
      <c r="E510" s="241" t="s">
        <v>1</v>
      </c>
      <c r="F510" s="242" t="s">
        <v>1804</v>
      </c>
      <c r="G510" s="240"/>
      <c r="H510" s="241" t="s">
        <v>1</v>
      </c>
      <c r="I510" s="243"/>
      <c r="J510" s="240"/>
      <c r="K510" s="240"/>
      <c r="L510" s="244"/>
      <c r="M510" s="245"/>
      <c r="N510" s="246"/>
      <c r="O510" s="246"/>
      <c r="P510" s="246"/>
      <c r="Q510" s="246"/>
      <c r="R510" s="246"/>
      <c r="S510" s="246"/>
      <c r="T510" s="247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48" t="s">
        <v>145</v>
      </c>
      <c r="AU510" s="248" t="s">
        <v>84</v>
      </c>
      <c r="AV510" s="13" t="s">
        <v>82</v>
      </c>
      <c r="AW510" s="13" t="s">
        <v>31</v>
      </c>
      <c r="AX510" s="13" t="s">
        <v>74</v>
      </c>
      <c r="AY510" s="248" t="s">
        <v>132</v>
      </c>
    </row>
    <row r="511" s="14" customFormat="1">
      <c r="A511" s="14"/>
      <c r="B511" s="249"/>
      <c r="C511" s="250"/>
      <c r="D511" s="232" t="s">
        <v>145</v>
      </c>
      <c r="E511" s="251" t="s">
        <v>1</v>
      </c>
      <c r="F511" s="252" t="s">
        <v>270</v>
      </c>
      <c r="G511" s="250"/>
      <c r="H511" s="253">
        <v>8</v>
      </c>
      <c r="I511" s="254"/>
      <c r="J511" s="250"/>
      <c r="K511" s="250"/>
      <c r="L511" s="255"/>
      <c r="M511" s="256"/>
      <c r="N511" s="257"/>
      <c r="O511" s="257"/>
      <c r="P511" s="257"/>
      <c r="Q511" s="257"/>
      <c r="R511" s="257"/>
      <c r="S511" s="257"/>
      <c r="T511" s="258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59" t="s">
        <v>145</v>
      </c>
      <c r="AU511" s="259" t="s">
        <v>84</v>
      </c>
      <c r="AV511" s="14" t="s">
        <v>84</v>
      </c>
      <c r="AW511" s="14" t="s">
        <v>31</v>
      </c>
      <c r="AX511" s="14" t="s">
        <v>82</v>
      </c>
      <c r="AY511" s="259" t="s">
        <v>132</v>
      </c>
    </row>
    <row r="512" s="2" customFormat="1" ht="24.15" customHeight="1">
      <c r="A512" s="39"/>
      <c r="B512" s="40"/>
      <c r="C512" s="275" t="s">
        <v>978</v>
      </c>
      <c r="D512" s="275" t="s">
        <v>374</v>
      </c>
      <c r="E512" s="276" t="s">
        <v>1821</v>
      </c>
      <c r="F512" s="277" t="s">
        <v>1822</v>
      </c>
      <c r="G512" s="278" t="s">
        <v>874</v>
      </c>
      <c r="H512" s="279">
        <v>8</v>
      </c>
      <c r="I512" s="280"/>
      <c r="J512" s="281">
        <f>ROUND(I512*H512,2)</f>
        <v>0</v>
      </c>
      <c r="K512" s="277" t="s">
        <v>139</v>
      </c>
      <c r="L512" s="282"/>
      <c r="M512" s="283" t="s">
        <v>1</v>
      </c>
      <c r="N512" s="284" t="s">
        <v>39</v>
      </c>
      <c r="O512" s="92"/>
      <c r="P512" s="228">
        <f>O512*H512</f>
        <v>0</v>
      </c>
      <c r="Q512" s="228">
        <v>0.081000000000000003</v>
      </c>
      <c r="R512" s="228">
        <f>Q512*H512</f>
        <v>0.64800000000000002</v>
      </c>
      <c r="S512" s="228">
        <v>0</v>
      </c>
      <c r="T512" s="229">
        <f>S512*H512</f>
        <v>0</v>
      </c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R512" s="230" t="s">
        <v>270</v>
      </c>
      <c r="AT512" s="230" t="s">
        <v>374</v>
      </c>
      <c r="AU512" s="230" t="s">
        <v>84</v>
      </c>
      <c r="AY512" s="18" t="s">
        <v>132</v>
      </c>
      <c r="BE512" s="231">
        <f>IF(N512="základní",J512,0)</f>
        <v>0</v>
      </c>
      <c r="BF512" s="231">
        <f>IF(N512="snížená",J512,0)</f>
        <v>0</v>
      </c>
      <c r="BG512" s="231">
        <f>IF(N512="zákl. přenesená",J512,0)</f>
        <v>0</v>
      </c>
      <c r="BH512" s="231">
        <f>IF(N512="sníž. přenesená",J512,0)</f>
        <v>0</v>
      </c>
      <c r="BI512" s="231">
        <f>IF(N512="nulová",J512,0)</f>
        <v>0</v>
      </c>
      <c r="BJ512" s="18" t="s">
        <v>82</v>
      </c>
      <c r="BK512" s="231">
        <f>ROUND(I512*H512,2)</f>
        <v>0</v>
      </c>
      <c r="BL512" s="18" t="s">
        <v>227</v>
      </c>
      <c r="BM512" s="230" t="s">
        <v>1823</v>
      </c>
    </row>
    <row r="513" s="2" customFormat="1">
      <c r="A513" s="39"/>
      <c r="B513" s="40"/>
      <c r="C513" s="41"/>
      <c r="D513" s="232" t="s">
        <v>142</v>
      </c>
      <c r="E513" s="41"/>
      <c r="F513" s="233" t="s">
        <v>1822</v>
      </c>
      <c r="G513" s="41"/>
      <c r="H513" s="41"/>
      <c r="I513" s="234"/>
      <c r="J513" s="41"/>
      <c r="K513" s="41"/>
      <c r="L513" s="45"/>
      <c r="M513" s="235"/>
      <c r="N513" s="236"/>
      <c r="O513" s="92"/>
      <c r="P513" s="92"/>
      <c r="Q513" s="92"/>
      <c r="R513" s="92"/>
      <c r="S513" s="92"/>
      <c r="T513" s="93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T513" s="18" t="s">
        <v>142</v>
      </c>
      <c r="AU513" s="18" t="s">
        <v>84</v>
      </c>
    </row>
    <row r="514" s="13" customFormat="1">
      <c r="A514" s="13"/>
      <c r="B514" s="239"/>
      <c r="C514" s="240"/>
      <c r="D514" s="232" t="s">
        <v>145</v>
      </c>
      <c r="E514" s="241" t="s">
        <v>1</v>
      </c>
      <c r="F514" s="242" t="s">
        <v>1809</v>
      </c>
      <c r="G514" s="240"/>
      <c r="H514" s="241" t="s">
        <v>1</v>
      </c>
      <c r="I514" s="243"/>
      <c r="J514" s="240"/>
      <c r="K514" s="240"/>
      <c r="L514" s="244"/>
      <c r="M514" s="245"/>
      <c r="N514" s="246"/>
      <c r="O514" s="246"/>
      <c r="P514" s="246"/>
      <c r="Q514" s="246"/>
      <c r="R514" s="246"/>
      <c r="S514" s="246"/>
      <c r="T514" s="247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T514" s="248" t="s">
        <v>145</v>
      </c>
      <c r="AU514" s="248" t="s">
        <v>84</v>
      </c>
      <c r="AV514" s="13" t="s">
        <v>82</v>
      </c>
      <c r="AW514" s="13" t="s">
        <v>31</v>
      </c>
      <c r="AX514" s="13" t="s">
        <v>74</v>
      </c>
      <c r="AY514" s="248" t="s">
        <v>132</v>
      </c>
    </row>
    <row r="515" s="14" customFormat="1">
      <c r="A515" s="14"/>
      <c r="B515" s="249"/>
      <c r="C515" s="250"/>
      <c r="D515" s="232" t="s">
        <v>145</v>
      </c>
      <c r="E515" s="251" t="s">
        <v>1</v>
      </c>
      <c r="F515" s="252" t="s">
        <v>270</v>
      </c>
      <c r="G515" s="250"/>
      <c r="H515" s="253">
        <v>8</v>
      </c>
      <c r="I515" s="254"/>
      <c r="J515" s="250"/>
      <c r="K515" s="250"/>
      <c r="L515" s="255"/>
      <c r="M515" s="256"/>
      <c r="N515" s="257"/>
      <c r="O515" s="257"/>
      <c r="P515" s="257"/>
      <c r="Q515" s="257"/>
      <c r="R515" s="257"/>
      <c r="S515" s="257"/>
      <c r="T515" s="258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T515" s="259" t="s">
        <v>145</v>
      </c>
      <c r="AU515" s="259" t="s">
        <v>84</v>
      </c>
      <c r="AV515" s="14" t="s">
        <v>84</v>
      </c>
      <c r="AW515" s="14" t="s">
        <v>31</v>
      </c>
      <c r="AX515" s="14" t="s">
        <v>82</v>
      </c>
      <c r="AY515" s="259" t="s">
        <v>132</v>
      </c>
    </row>
    <row r="516" s="2" customFormat="1" ht="33" customHeight="1">
      <c r="A516" s="39"/>
      <c r="B516" s="40"/>
      <c r="C516" s="219" t="s">
        <v>983</v>
      </c>
      <c r="D516" s="219" t="s">
        <v>135</v>
      </c>
      <c r="E516" s="220" t="s">
        <v>1824</v>
      </c>
      <c r="F516" s="221" t="s">
        <v>1825</v>
      </c>
      <c r="G516" s="222" t="s">
        <v>177</v>
      </c>
      <c r="H516" s="223">
        <v>25.959</v>
      </c>
      <c r="I516" s="224"/>
      <c r="J516" s="225">
        <f>ROUND(I516*H516,2)</f>
        <v>0</v>
      </c>
      <c r="K516" s="221" t="s">
        <v>139</v>
      </c>
      <c r="L516" s="45"/>
      <c r="M516" s="226" t="s">
        <v>1</v>
      </c>
      <c r="N516" s="227" t="s">
        <v>39</v>
      </c>
      <c r="O516" s="92"/>
      <c r="P516" s="228">
        <f>O516*H516</f>
        <v>0</v>
      </c>
      <c r="Q516" s="228">
        <v>0</v>
      </c>
      <c r="R516" s="228">
        <f>Q516*H516</f>
        <v>0</v>
      </c>
      <c r="S516" s="228">
        <v>0</v>
      </c>
      <c r="T516" s="229">
        <f>S516*H516</f>
        <v>0</v>
      </c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R516" s="230" t="s">
        <v>227</v>
      </c>
      <c r="AT516" s="230" t="s">
        <v>135</v>
      </c>
      <c r="AU516" s="230" t="s">
        <v>84</v>
      </c>
      <c r="AY516" s="18" t="s">
        <v>132</v>
      </c>
      <c r="BE516" s="231">
        <f>IF(N516="základní",J516,0)</f>
        <v>0</v>
      </c>
      <c r="BF516" s="231">
        <f>IF(N516="snížená",J516,0)</f>
        <v>0</v>
      </c>
      <c r="BG516" s="231">
        <f>IF(N516="zákl. přenesená",J516,0)</f>
        <v>0</v>
      </c>
      <c r="BH516" s="231">
        <f>IF(N516="sníž. přenesená",J516,0)</f>
        <v>0</v>
      </c>
      <c r="BI516" s="231">
        <f>IF(N516="nulová",J516,0)</f>
        <v>0</v>
      </c>
      <c r="BJ516" s="18" t="s">
        <v>82</v>
      </c>
      <c r="BK516" s="231">
        <f>ROUND(I516*H516,2)</f>
        <v>0</v>
      </c>
      <c r="BL516" s="18" t="s">
        <v>227</v>
      </c>
      <c r="BM516" s="230" t="s">
        <v>1826</v>
      </c>
    </row>
    <row r="517" s="2" customFormat="1">
      <c r="A517" s="39"/>
      <c r="B517" s="40"/>
      <c r="C517" s="41"/>
      <c r="D517" s="232" t="s">
        <v>142</v>
      </c>
      <c r="E517" s="41"/>
      <c r="F517" s="233" t="s">
        <v>1827</v>
      </c>
      <c r="G517" s="41"/>
      <c r="H517" s="41"/>
      <c r="I517" s="234"/>
      <c r="J517" s="41"/>
      <c r="K517" s="41"/>
      <c r="L517" s="45"/>
      <c r="M517" s="235"/>
      <c r="N517" s="236"/>
      <c r="O517" s="92"/>
      <c r="P517" s="92"/>
      <c r="Q517" s="92"/>
      <c r="R517" s="92"/>
      <c r="S517" s="92"/>
      <c r="T517" s="93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T517" s="18" t="s">
        <v>142</v>
      </c>
      <c r="AU517" s="18" t="s">
        <v>84</v>
      </c>
    </row>
    <row r="518" s="2" customFormat="1">
      <c r="A518" s="39"/>
      <c r="B518" s="40"/>
      <c r="C518" s="41"/>
      <c r="D518" s="237" t="s">
        <v>143</v>
      </c>
      <c r="E518" s="41"/>
      <c r="F518" s="238" t="s">
        <v>1828</v>
      </c>
      <c r="G518" s="41"/>
      <c r="H518" s="41"/>
      <c r="I518" s="234"/>
      <c r="J518" s="41"/>
      <c r="K518" s="41"/>
      <c r="L518" s="45"/>
      <c r="M518" s="235"/>
      <c r="N518" s="236"/>
      <c r="O518" s="92"/>
      <c r="P518" s="92"/>
      <c r="Q518" s="92"/>
      <c r="R518" s="92"/>
      <c r="S518" s="92"/>
      <c r="T518" s="93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T518" s="18" t="s">
        <v>143</v>
      </c>
      <c r="AU518" s="18" t="s">
        <v>84</v>
      </c>
    </row>
    <row r="519" s="13" customFormat="1">
      <c r="A519" s="13"/>
      <c r="B519" s="239"/>
      <c r="C519" s="240"/>
      <c r="D519" s="232" t="s">
        <v>145</v>
      </c>
      <c r="E519" s="241" t="s">
        <v>1</v>
      </c>
      <c r="F519" s="242" t="s">
        <v>1829</v>
      </c>
      <c r="G519" s="240"/>
      <c r="H519" s="241" t="s">
        <v>1</v>
      </c>
      <c r="I519" s="243"/>
      <c r="J519" s="240"/>
      <c r="K519" s="240"/>
      <c r="L519" s="244"/>
      <c r="M519" s="245"/>
      <c r="N519" s="246"/>
      <c r="O519" s="246"/>
      <c r="P519" s="246"/>
      <c r="Q519" s="246"/>
      <c r="R519" s="246"/>
      <c r="S519" s="246"/>
      <c r="T519" s="247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48" t="s">
        <v>145</v>
      </c>
      <c r="AU519" s="248" t="s">
        <v>84</v>
      </c>
      <c r="AV519" s="13" t="s">
        <v>82</v>
      </c>
      <c r="AW519" s="13" t="s">
        <v>31</v>
      </c>
      <c r="AX519" s="13" t="s">
        <v>74</v>
      </c>
      <c r="AY519" s="248" t="s">
        <v>132</v>
      </c>
    </row>
    <row r="520" s="14" customFormat="1">
      <c r="A520" s="14"/>
      <c r="B520" s="249"/>
      <c r="C520" s="250"/>
      <c r="D520" s="232" t="s">
        <v>145</v>
      </c>
      <c r="E520" s="251" t="s">
        <v>1</v>
      </c>
      <c r="F520" s="252" t="s">
        <v>1830</v>
      </c>
      <c r="G520" s="250"/>
      <c r="H520" s="253">
        <v>3.5840000000000001</v>
      </c>
      <c r="I520" s="254"/>
      <c r="J520" s="250"/>
      <c r="K520" s="250"/>
      <c r="L520" s="255"/>
      <c r="M520" s="256"/>
      <c r="N520" s="257"/>
      <c r="O520" s="257"/>
      <c r="P520" s="257"/>
      <c r="Q520" s="257"/>
      <c r="R520" s="257"/>
      <c r="S520" s="257"/>
      <c r="T520" s="258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59" t="s">
        <v>145</v>
      </c>
      <c r="AU520" s="259" t="s">
        <v>84</v>
      </c>
      <c r="AV520" s="14" t="s">
        <v>84</v>
      </c>
      <c r="AW520" s="14" t="s">
        <v>31</v>
      </c>
      <c r="AX520" s="14" t="s">
        <v>74</v>
      </c>
      <c r="AY520" s="259" t="s">
        <v>132</v>
      </c>
    </row>
    <row r="521" s="14" customFormat="1">
      <c r="A521" s="14"/>
      <c r="B521" s="249"/>
      <c r="C521" s="250"/>
      <c r="D521" s="232" t="s">
        <v>145</v>
      </c>
      <c r="E521" s="251" t="s">
        <v>1</v>
      </c>
      <c r="F521" s="252" t="s">
        <v>1831</v>
      </c>
      <c r="G521" s="250"/>
      <c r="H521" s="253">
        <v>0.441</v>
      </c>
      <c r="I521" s="254"/>
      <c r="J521" s="250"/>
      <c r="K521" s="250"/>
      <c r="L521" s="255"/>
      <c r="M521" s="256"/>
      <c r="N521" s="257"/>
      <c r="O521" s="257"/>
      <c r="P521" s="257"/>
      <c r="Q521" s="257"/>
      <c r="R521" s="257"/>
      <c r="S521" s="257"/>
      <c r="T521" s="258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259" t="s">
        <v>145</v>
      </c>
      <c r="AU521" s="259" t="s">
        <v>84</v>
      </c>
      <c r="AV521" s="14" t="s">
        <v>84</v>
      </c>
      <c r="AW521" s="14" t="s">
        <v>31</v>
      </c>
      <c r="AX521" s="14" t="s">
        <v>74</v>
      </c>
      <c r="AY521" s="259" t="s">
        <v>132</v>
      </c>
    </row>
    <row r="522" s="14" customFormat="1">
      <c r="A522" s="14"/>
      <c r="B522" s="249"/>
      <c r="C522" s="250"/>
      <c r="D522" s="232" t="s">
        <v>145</v>
      </c>
      <c r="E522" s="251" t="s">
        <v>1</v>
      </c>
      <c r="F522" s="252" t="s">
        <v>1832</v>
      </c>
      <c r="G522" s="250"/>
      <c r="H522" s="253">
        <v>7.7759999999999998</v>
      </c>
      <c r="I522" s="254"/>
      <c r="J522" s="250"/>
      <c r="K522" s="250"/>
      <c r="L522" s="255"/>
      <c r="M522" s="256"/>
      <c r="N522" s="257"/>
      <c r="O522" s="257"/>
      <c r="P522" s="257"/>
      <c r="Q522" s="257"/>
      <c r="R522" s="257"/>
      <c r="S522" s="257"/>
      <c r="T522" s="258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259" t="s">
        <v>145</v>
      </c>
      <c r="AU522" s="259" t="s">
        <v>84</v>
      </c>
      <c r="AV522" s="14" t="s">
        <v>84</v>
      </c>
      <c r="AW522" s="14" t="s">
        <v>31</v>
      </c>
      <c r="AX522" s="14" t="s">
        <v>74</v>
      </c>
      <c r="AY522" s="259" t="s">
        <v>132</v>
      </c>
    </row>
    <row r="523" s="14" customFormat="1">
      <c r="A523" s="14"/>
      <c r="B523" s="249"/>
      <c r="C523" s="250"/>
      <c r="D523" s="232" t="s">
        <v>145</v>
      </c>
      <c r="E523" s="251" t="s">
        <v>1</v>
      </c>
      <c r="F523" s="252" t="s">
        <v>1833</v>
      </c>
      <c r="G523" s="250"/>
      <c r="H523" s="253">
        <v>13.917999999999999</v>
      </c>
      <c r="I523" s="254"/>
      <c r="J523" s="250"/>
      <c r="K523" s="250"/>
      <c r="L523" s="255"/>
      <c r="M523" s="256"/>
      <c r="N523" s="257"/>
      <c r="O523" s="257"/>
      <c r="P523" s="257"/>
      <c r="Q523" s="257"/>
      <c r="R523" s="257"/>
      <c r="S523" s="257"/>
      <c r="T523" s="258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T523" s="259" t="s">
        <v>145</v>
      </c>
      <c r="AU523" s="259" t="s">
        <v>84</v>
      </c>
      <c r="AV523" s="14" t="s">
        <v>84</v>
      </c>
      <c r="AW523" s="14" t="s">
        <v>31</v>
      </c>
      <c r="AX523" s="14" t="s">
        <v>74</v>
      </c>
      <c r="AY523" s="259" t="s">
        <v>132</v>
      </c>
    </row>
    <row r="524" s="14" customFormat="1">
      <c r="A524" s="14"/>
      <c r="B524" s="249"/>
      <c r="C524" s="250"/>
      <c r="D524" s="232" t="s">
        <v>145</v>
      </c>
      <c r="E524" s="251" t="s">
        <v>1</v>
      </c>
      <c r="F524" s="252" t="s">
        <v>1834</v>
      </c>
      <c r="G524" s="250"/>
      <c r="H524" s="253">
        <v>0.23999999999999999</v>
      </c>
      <c r="I524" s="254"/>
      <c r="J524" s="250"/>
      <c r="K524" s="250"/>
      <c r="L524" s="255"/>
      <c r="M524" s="256"/>
      <c r="N524" s="257"/>
      <c r="O524" s="257"/>
      <c r="P524" s="257"/>
      <c r="Q524" s="257"/>
      <c r="R524" s="257"/>
      <c r="S524" s="257"/>
      <c r="T524" s="258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59" t="s">
        <v>145</v>
      </c>
      <c r="AU524" s="259" t="s">
        <v>84</v>
      </c>
      <c r="AV524" s="14" t="s">
        <v>84</v>
      </c>
      <c r="AW524" s="14" t="s">
        <v>31</v>
      </c>
      <c r="AX524" s="14" t="s">
        <v>74</v>
      </c>
      <c r="AY524" s="259" t="s">
        <v>132</v>
      </c>
    </row>
    <row r="525" s="15" customFormat="1">
      <c r="A525" s="15"/>
      <c r="B525" s="264"/>
      <c r="C525" s="265"/>
      <c r="D525" s="232" t="s">
        <v>145</v>
      </c>
      <c r="E525" s="266" t="s">
        <v>1</v>
      </c>
      <c r="F525" s="267" t="s">
        <v>251</v>
      </c>
      <c r="G525" s="265"/>
      <c r="H525" s="268">
        <v>25.959</v>
      </c>
      <c r="I525" s="269"/>
      <c r="J525" s="265"/>
      <c r="K525" s="265"/>
      <c r="L525" s="270"/>
      <c r="M525" s="271"/>
      <c r="N525" s="272"/>
      <c r="O525" s="272"/>
      <c r="P525" s="272"/>
      <c r="Q525" s="272"/>
      <c r="R525" s="272"/>
      <c r="S525" s="272"/>
      <c r="T525" s="273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T525" s="274" t="s">
        <v>145</v>
      </c>
      <c r="AU525" s="274" t="s">
        <v>84</v>
      </c>
      <c r="AV525" s="15" t="s">
        <v>227</v>
      </c>
      <c r="AW525" s="15" t="s">
        <v>31</v>
      </c>
      <c r="AX525" s="15" t="s">
        <v>82</v>
      </c>
      <c r="AY525" s="274" t="s">
        <v>132</v>
      </c>
    </row>
    <row r="526" s="2" customFormat="1" ht="33" customHeight="1">
      <c r="A526" s="39"/>
      <c r="B526" s="40"/>
      <c r="C526" s="219" t="s">
        <v>985</v>
      </c>
      <c r="D526" s="219" t="s">
        <v>135</v>
      </c>
      <c r="E526" s="220" t="s">
        <v>1835</v>
      </c>
      <c r="F526" s="221" t="s">
        <v>1836</v>
      </c>
      <c r="G526" s="222" t="s">
        <v>177</v>
      </c>
      <c r="H526" s="223">
        <v>11.231999999999999</v>
      </c>
      <c r="I526" s="224"/>
      <c r="J526" s="225">
        <f>ROUND(I526*H526,2)</f>
        <v>0</v>
      </c>
      <c r="K526" s="221" t="s">
        <v>139</v>
      </c>
      <c r="L526" s="45"/>
      <c r="M526" s="226" t="s">
        <v>1</v>
      </c>
      <c r="N526" s="227" t="s">
        <v>39</v>
      </c>
      <c r="O526" s="92"/>
      <c r="P526" s="228">
        <f>O526*H526</f>
        <v>0</v>
      </c>
      <c r="Q526" s="228">
        <v>0</v>
      </c>
      <c r="R526" s="228">
        <f>Q526*H526</f>
        <v>0</v>
      </c>
      <c r="S526" s="228">
        <v>0</v>
      </c>
      <c r="T526" s="229">
        <f>S526*H526</f>
        <v>0</v>
      </c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R526" s="230" t="s">
        <v>227</v>
      </c>
      <c r="AT526" s="230" t="s">
        <v>135</v>
      </c>
      <c r="AU526" s="230" t="s">
        <v>84</v>
      </c>
      <c r="AY526" s="18" t="s">
        <v>132</v>
      </c>
      <c r="BE526" s="231">
        <f>IF(N526="základní",J526,0)</f>
        <v>0</v>
      </c>
      <c r="BF526" s="231">
        <f>IF(N526="snížená",J526,0)</f>
        <v>0</v>
      </c>
      <c r="BG526" s="231">
        <f>IF(N526="zákl. přenesená",J526,0)</f>
        <v>0</v>
      </c>
      <c r="BH526" s="231">
        <f>IF(N526="sníž. přenesená",J526,0)</f>
        <v>0</v>
      </c>
      <c r="BI526" s="231">
        <f>IF(N526="nulová",J526,0)</f>
        <v>0</v>
      </c>
      <c r="BJ526" s="18" t="s">
        <v>82</v>
      </c>
      <c r="BK526" s="231">
        <f>ROUND(I526*H526,2)</f>
        <v>0</v>
      </c>
      <c r="BL526" s="18" t="s">
        <v>227</v>
      </c>
      <c r="BM526" s="230" t="s">
        <v>1837</v>
      </c>
    </row>
    <row r="527" s="2" customFormat="1">
      <c r="A527" s="39"/>
      <c r="B527" s="40"/>
      <c r="C527" s="41"/>
      <c r="D527" s="232" t="s">
        <v>142</v>
      </c>
      <c r="E527" s="41"/>
      <c r="F527" s="233" t="s">
        <v>1838</v>
      </c>
      <c r="G527" s="41"/>
      <c r="H527" s="41"/>
      <c r="I527" s="234"/>
      <c r="J527" s="41"/>
      <c r="K527" s="41"/>
      <c r="L527" s="45"/>
      <c r="M527" s="235"/>
      <c r="N527" s="236"/>
      <c r="O527" s="92"/>
      <c r="P527" s="92"/>
      <c r="Q527" s="92"/>
      <c r="R527" s="92"/>
      <c r="S527" s="92"/>
      <c r="T527" s="93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T527" s="18" t="s">
        <v>142</v>
      </c>
      <c r="AU527" s="18" t="s">
        <v>84</v>
      </c>
    </row>
    <row r="528" s="2" customFormat="1">
      <c r="A528" s="39"/>
      <c r="B528" s="40"/>
      <c r="C528" s="41"/>
      <c r="D528" s="237" t="s">
        <v>143</v>
      </c>
      <c r="E528" s="41"/>
      <c r="F528" s="238" t="s">
        <v>1839</v>
      </c>
      <c r="G528" s="41"/>
      <c r="H528" s="41"/>
      <c r="I528" s="234"/>
      <c r="J528" s="41"/>
      <c r="K528" s="41"/>
      <c r="L528" s="45"/>
      <c r="M528" s="235"/>
      <c r="N528" s="236"/>
      <c r="O528" s="92"/>
      <c r="P528" s="92"/>
      <c r="Q528" s="92"/>
      <c r="R528" s="92"/>
      <c r="S528" s="92"/>
      <c r="T528" s="93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T528" s="18" t="s">
        <v>143</v>
      </c>
      <c r="AU528" s="18" t="s">
        <v>84</v>
      </c>
    </row>
    <row r="529" s="13" customFormat="1">
      <c r="A529" s="13"/>
      <c r="B529" s="239"/>
      <c r="C529" s="240"/>
      <c r="D529" s="232" t="s">
        <v>145</v>
      </c>
      <c r="E529" s="241" t="s">
        <v>1</v>
      </c>
      <c r="F529" s="242" t="s">
        <v>1829</v>
      </c>
      <c r="G529" s="240"/>
      <c r="H529" s="241" t="s">
        <v>1</v>
      </c>
      <c r="I529" s="243"/>
      <c r="J529" s="240"/>
      <c r="K529" s="240"/>
      <c r="L529" s="244"/>
      <c r="M529" s="245"/>
      <c r="N529" s="246"/>
      <c r="O529" s="246"/>
      <c r="P529" s="246"/>
      <c r="Q529" s="246"/>
      <c r="R529" s="246"/>
      <c r="S529" s="246"/>
      <c r="T529" s="247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48" t="s">
        <v>145</v>
      </c>
      <c r="AU529" s="248" t="s">
        <v>84</v>
      </c>
      <c r="AV529" s="13" t="s">
        <v>82</v>
      </c>
      <c r="AW529" s="13" t="s">
        <v>31</v>
      </c>
      <c r="AX529" s="13" t="s">
        <v>74</v>
      </c>
      <c r="AY529" s="248" t="s">
        <v>132</v>
      </c>
    </row>
    <row r="530" s="14" customFormat="1">
      <c r="A530" s="14"/>
      <c r="B530" s="249"/>
      <c r="C530" s="250"/>
      <c r="D530" s="232" t="s">
        <v>145</v>
      </c>
      <c r="E530" s="251" t="s">
        <v>1</v>
      </c>
      <c r="F530" s="252" t="s">
        <v>1840</v>
      </c>
      <c r="G530" s="250"/>
      <c r="H530" s="253">
        <v>11.231999999999999</v>
      </c>
      <c r="I530" s="254"/>
      <c r="J530" s="250"/>
      <c r="K530" s="250"/>
      <c r="L530" s="255"/>
      <c r="M530" s="256"/>
      <c r="N530" s="257"/>
      <c r="O530" s="257"/>
      <c r="P530" s="257"/>
      <c r="Q530" s="257"/>
      <c r="R530" s="257"/>
      <c r="S530" s="257"/>
      <c r="T530" s="258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59" t="s">
        <v>145</v>
      </c>
      <c r="AU530" s="259" t="s">
        <v>84</v>
      </c>
      <c r="AV530" s="14" t="s">
        <v>84</v>
      </c>
      <c r="AW530" s="14" t="s">
        <v>31</v>
      </c>
      <c r="AX530" s="14" t="s">
        <v>82</v>
      </c>
      <c r="AY530" s="259" t="s">
        <v>132</v>
      </c>
    </row>
    <row r="531" s="2" customFormat="1" ht="24.15" customHeight="1">
      <c r="A531" s="39"/>
      <c r="B531" s="40"/>
      <c r="C531" s="219" t="s">
        <v>992</v>
      </c>
      <c r="D531" s="219" t="s">
        <v>135</v>
      </c>
      <c r="E531" s="220" t="s">
        <v>1841</v>
      </c>
      <c r="F531" s="221" t="s">
        <v>1842</v>
      </c>
      <c r="G531" s="222" t="s">
        <v>177</v>
      </c>
      <c r="H531" s="223">
        <v>1.5369999999999999</v>
      </c>
      <c r="I531" s="224"/>
      <c r="J531" s="225">
        <f>ROUND(I531*H531,2)</f>
        <v>0</v>
      </c>
      <c r="K531" s="221" t="s">
        <v>139</v>
      </c>
      <c r="L531" s="45"/>
      <c r="M531" s="226" t="s">
        <v>1</v>
      </c>
      <c r="N531" s="227" t="s">
        <v>39</v>
      </c>
      <c r="O531" s="92"/>
      <c r="P531" s="228">
        <f>O531*H531</f>
        <v>0</v>
      </c>
      <c r="Q531" s="228">
        <v>0</v>
      </c>
      <c r="R531" s="228">
        <f>Q531*H531</f>
        <v>0</v>
      </c>
      <c r="S531" s="228">
        <v>0</v>
      </c>
      <c r="T531" s="229">
        <f>S531*H531</f>
        <v>0</v>
      </c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R531" s="230" t="s">
        <v>227</v>
      </c>
      <c r="AT531" s="230" t="s">
        <v>135</v>
      </c>
      <c r="AU531" s="230" t="s">
        <v>84</v>
      </c>
      <c r="AY531" s="18" t="s">
        <v>132</v>
      </c>
      <c r="BE531" s="231">
        <f>IF(N531="základní",J531,0)</f>
        <v>0</v>
      </c>
      <c r="BF531" s="231">
        <f>IF(N531="snížená",J531,0)</f>
        <v>0</v>
      </c>
      <c r="BG531" s="231">
        <f>IF(N531="zákl. přenesená",J531,0)</f>
        <v>0</v>
      </c>
      <c r="BH531" s="231">
        <f>IF(N531="sníž. přenesená",J531,0)</f>
        <v>0</v>
      </c>
      <c r="BI531" s="231">
        <f>IF(N531="nulová",J531,0)</f>
        <v>0</v>
      </c>
      <c r="BJ531" s="18" t="s">
        <v>82</v>
      </c>
      <c r="BK531" s="231">
        <f>ROUND(I531*H531,2)</f>
        <v>0</v>
      </c>
      <c r="BL531" s="18" t="s">
        <v>227</v>
      </c>
      <c r="BM531" s="230" t="s">
        <v>1843</v>
      </c>
    </row>
    <row r="532" s="2" customFormat="1">
      <c r="A532" s="39"/>
      <c r="B532" s="40"/>
      <c r="C532" s="41"/>
      <c r="D532" s="232" t="s">
        <v>142</v>
      </c>
      <c r="E532" s="41"/>
      <c r="F532" s="233" t="s">
        <v>1844</v>
      </c>
      <c r="G532" s="41"/>
      <c r="H532" s="41"/>
      <c r="I532" s="234"/>
      <c r="J532" s="41"/>
      <c r="K532" s="41"/>
      <c r="L532" s="45"/>
      <c r="M532" s="235"/>
      <c r="N532" s="236"/>
      <c r="O532" s="92"/>
      <c r="P532" s="92"/>
      <c r="Q532" s="92"/>
      <c r="R532" s="92"/>
      <c r="S532" s="92"/>
      <c r="T532" s="93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T532" s="18" t="s">
        <v>142</v>
      </c>
      <c r="AU532" s="18" t="s">
        <v>84</v>
      </c>
    </row>
    <row r="533" s="2" customFormat="1">
      <c r="A533" s="39"/>
      <c r="B533" s="40"/>
      <c r="C533" s="41"/>
      <c r="D533" s="237" t="s">
        <v>143</v>
      </c>
      <c r="E533" s="41"/>
      <c r="F533" s="238" t="s">
        <v>1845</v>
      </c>
      <c r="G533" s="41"/>
      <c r="H533" s="41"/>
      <c r="I533" s="234"/>
      <c r="J533" s="41"/>
      <c r="K533" s="41"/>
      <c r="L533" s="45"/>
      <c r="M533" s="235"/>
      <c r="N533" s="236"/>
      <c r="O533" s="92"/>
      <c r="P533" s="92"/>
      <c r="Q533" s="92"/>
      <c r="R533" s="92"/>
      <c r="S533" s="92"/>
      <c r="T533" s="93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T533" s="18" t="s">
        <v>143</v>
      </c>
      <c r="AU533" s="18" t="s">
        <v>84</v>
      </c>
    </row>
    <row r="534" s="13" customFormat="1">
      <c r="A534" s="13"/>
      <c r="B534" s="239"/>
      <c r="C534" s="240"/>
      <c r="D534" s="232" t="s">
        <v>145</v>
      </c>
      <c r="E534" s="241" t="s">
        <v>1</v>
      </c>
      <c r="F534" s="242" t="s">
        <v>1846</v>
      </c>
      <c r="G534" s="240"/>
      <c r="H534" s="241" t="s">
        <v>1</v>
      </c>
      <c r="I534" s="243"/>
      <c r="J534" s="240"/>
      <c r="K534" s="240"/>
      <c r="L534" s="244"/>
      <c r="M534" s="245"/>
      <c r="N534" s="246"/>
      <c r="O534" s="246"/>
      <c r="P534" s="246"/>
      <c r="Q534" s="246"/>
      <c r="R534" s="246"/>
      <c r="S534" s="246"/>
      <c r="T534" s="247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48" t="s">
        <v>145</v>
      </c>
      <c r="AU534" s="248" t="s">
        <v>84</v>
      </c>
      <c r="AV534" s="13" t="s">
        <v>82</v>
      </c>
      <c r="AW534" s="13" t="s">
        <v>31</v>
      </c>
      <c r="AX534" s="13" t="s">
        <v>74</v>
      </c>
      <c r="AY534" s="248" t="s">
        <v>132</v>
      </c>
    </row>
    <row r="535" s="14" customFormat="1">
      <c r="A535" s="14"/>
      <c r="B535" s="249"/>
      <c r="C535" s="250"/>
      <c r="D535" s="232" t="s">
        <v>145</v>
      </c>
      <c r="E535" s="251" t="s">
        <v>1</v>
      </c>
      <c r="F535" s="252" t="s">
        <v>1847</v>
      </c>
      <c r="G535" s="250"/>
      <c r="H535" s="253">
        <v>1.5369999999999999</v>
      </c>
      <c r="I535" s="254"/>
      <c r="J535" s="250"/>
      <c r="K535" s="250"/>
      <c r="L535" s="255"/>
      <c r="M535" s="256"/>
      <c r="N535" s="257"/>
      <c r="O535" s="257"/>
      <c r="P535" s="257"/>
      <c r="Q535" s="257"/>
      <c r="R535" s="257"/>
      <c r="S535" s="257"/>
      <c r="T535" s="258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59" t="s">
        <v>145</v>
      </c>
      <c r="AU535" s="259" t="s">
        <v>84</v>
      </c>
      <c r="AV535" s="14" t="s">
        <v>84</v>
      </c>
      <c r="AW535" s="14" t="s">
        <v>31</v>
      </c>
      <c r="AX535" s="14" t="s">
        <v>82</v>
      </c>
      <c r="AY535" s="259" t="s">
        <v>132</v>
      </c>
    </row>
    <row r="536" s="2" customFormat="1" ht="24.15" customHeight="1">
      <c r="A536" s="39"/>
      <c r="B536" s="40"/>
      <c r="C536" s="219" t="s">
        <v>1000</v>
      </c>
      <c r="D536" s="219" t="s">
        <v>135</v>
      </c>
      <c r="E536" s="220" t="s">
        <v>1848</v>
      </c>
      <c r="F536" s="221" t="s">
        <v>1849</v>
      </c>
      <c r="G536" s="222" t="s">
        <v>160</v>
      </c>
      <c r="H536" s="223">
        <v>32.494999999999997</v>
      </c>
      <c r="I536" s="224"/>
      <c r="J536" s="225">
        <f>ROUND(I536*H536,2)</f>
        <v>0</v>
      </c>
      <c r="K536" s="221" t="s">
        <v>139</v>
      </c>
      <c r="L536" s="45"/>
      <c r="M536" s="226" t="s">
        <v>1</v>
      </c>
      <c r="N536" s="227" t="s">
        <v>39</v>
      </c>
      <c r="O536" s="92"/>
      <c r="P536" s="228">
        <f>O536*H536</f>
        <v>0</v>
      </c>
      <c r="Q536" s="228">
        <v>0.0063200000000000001</v>
      </c>
      <c r="R536" s="228">
        <f>Q536*H536</f>
        <v>0.20536839999999998</v>
      </c>
      <c r="S536" s="228">
        <v>0</v>
      </c>
      <c r="T536" s="229">
        <f>S536*H536</f>
        <v>0</v>
      </c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R536" s="230" t="s">
        <v>227</v>
      </c>
      <c r="AT536" s="230" t="s">
        <v>135</v>
      </c>
      <c r="AU536" s="230" t="s">
        <v>84</v>
      </c>
      <c r="AY536" s="18" t="s">
        <v>132</v>
      </c>
      <c r="BE536" s="231">
        <f>IF(N536="základní",J536,0)</f>
        <v>0</v>
      </c>
      <c r="BF536" s="231">
        <f>IF(N536="snížená",J536,0)</f>
        <v>0</v>
      </c>
      <c r="BG536" s="231">
        <f>IF(N536="zákl. přenesená",J536,0)</f>
        <v>0</v>
      </c>
      <c r="BH536" s="231">
        <f>IF(N536="sníž. přenesená",J536,0)</f>
        <v>0</v>
      </c>
      <c r="BI536" s="231">
        <f>IF(N536="nulová",J536,0)</f>
        <v>0</v>
      </c>
      <c r="BJ536" s="18" t="s">
        <v>82</v>
      </c>
      <c r="BK536" s="231">
        <f>ROUND(I536*H536,2)</f>
        <v>0</v>
      </c>
      <c r="BL536" s="18" t="s">
        <v>227</v>
      </c>
      <c r="BM536" s="230" t="s">
        <v>1850</v>
      </c>
    </row>
    <row r="537" s="2" customFormat="1">
      <c r="A537" s="39"/>
      <c r="B537" s="40"/>
      <c r="C537" s="41"/>
      <c r="D537" s="232" t="s">
        <v>142</v>
      </c>
      <c r="E537" s="41"/>
      <c r="F537" s="233" t="s">
        <v>1851</v>
      </c>
      <c r="G537" s="41"/>
      <c r="H537" s="41"/>
      <c r="I537" s="234"/>
      <c r="J537" s="41"/>
      <c r="K537" s="41"/>
      <c r="L537" s="45"/>
      <c r="M537" s="235"/>
      <c r="N537" s="236"/>
      <c r="O537" s="92"/>
      <c r="P537" s="92"/>
      <c r="Q537" s="92"/>
      <c r="R537" s="92"/>
      <c r="S537" s="92"/>
      <c r="T537" s="93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T537" s="18" t="s">
        <v>142</v>
      </c>
      <c r="AU537" s="18" t="s">
        <v>84</v>
      </c>
    </row>
    <row r="538" s="2" customFormat="1">
      <c r="A538" s="39"/>
      <c r="B538" s="40"/>
      <c r="C538" s="41"/>
      <c r="D538" s="237" t="s">
        <v>143</v>
      </c>
      <c r="E538" s="41"/>
      <c r="F538" s="238" t="s">
        <v>1852</v>
      </c>
      <c r="G538" s="41"/>
      <c r="H538" s="41"/>
      <c r="I538" s="234"/>
      <c r="J538" s="41"/>
      <c r="K538" s="41"/>
      <c r="L538" s="45"/>
      <c r="M538" s="235"/>
      <c r="N538" s="236"/>
      <c r="O538" s="92"/>
      <c r="P538" s="92"/>
      <c r="Q538" s="92"/>
      <c r="R538" s="92"/>
      <c r="S538" s="92"/>
      <c r="T538" s="93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T538" s="18" t="s">
        <v>143</v>
      </c>
      <c r="AU538" s="18" t="s">
        <v>84</v>
      </c>
    </row>
    <row r="539" s="13" customFormat="1">
      <c r="A539" s="13"/>
      <c r="B539" s="239"/>
      <c r="C539" s="240"/>
      <c r="D539" s="232" t="s">
        <v>145</v>
      </c>
      <c r="E539" s="241" t="s">
        <v>1</v>
      </c>
      <c r="F539" s="242" t="s">
        <v>1829</v>
      </c>
      <c r="G539" s="240"/>
      <c r="H539" s="241" t="s">
        <v>1</v>
      </c>
      <c r="I539" s="243"/>
      <c r="J539" s="240"/>
      <c r="K539" s="240"/>
      <c r="L539" s="244"/>
      <c r="M539" s="245"/>
      <c r="N539" s="246"/>
      <c r="O539" s="246"/>
      <c r="P539" s="246"/>
      <c r="Q539" s="246"/>
      <c r="R539" s="246"/>
      <c r="S539" s="246"/>
      <c r="T539" s="247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48" t="s">
        <v>145</v>
      </c>
      <c r="AU539" s="248" t="s">
        <v>84</v>
      </c>
      <c r="AV539" s="13" t="s">
        <v>82</v>
      </c>
      <c r="AW539" s="13" t="s">
        <v>31</v>
      </c>
      <c r="AX539" s="13" t="s">
        <v>74</v>
      </c>
      <c r="AY539" s="248" t="s">
        <v>132</v>
      </c>
    </row>
    <row r="540" s="14" customFormat="1">
      <c r="A540" s="14"/>
      <c r="B540" s="249"/>
      <c r="C540" s="250"/>
      <c r="D540" s="232" t="s">
        <v>145</v>
      </c>
      <c r="E540" s="251" t="s">
        <v>1</v>
      </c>
      <c r="F540" s="252" t="s">
        <v>1853</v>
      </c>
      <c r="G540" s="250"/>
      <c r="H540" s="253">
        <v>8.9600000000000009</v>
      </c>
      <c r="I540" s="254"/>
      <c r="J540" s="250"/>
      <c r="K540" s="250"/>
      <c r="L540" s="255"/>
      <c r="M540" s="256"/>
      <c r="N540" s="257"/>
      <c r="O540" s="257"/>
      <c r="P540" s="257"/>
      <c r="Q540" s="257"/>
      <c r="R540" s="257"/>
      <c r="S540" s="257"/>
      <c r="T540" s="258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T540" s="259" t="s">
        <v>145</v>
      </c>
      <c r="AU540" s="259" t="s">
        <v>84</v>
      </c>
      <c r="AV540" s="14" t="s">
        <v>84</v>
      </c>
      <c r="AW540" s="14" t="s">
        <v>31</v>
      </c>
      <c r="AX540" s="14" t="s">
        <v>74</v>
      </c>
      <c r="AY540" s="259" t="s">
        <v>132</v>
      </c>
    </row>
    <row r="541" s="14" customFormat="1">
      <c r="A541" s="14"/>
      <c r="B541" s="249"/>
      <c r="C541" s="250"/>
      <c r="D541" s="232" t="s">
        <v>145</v>
      </c>
      <c r="E541" s="251" t="s">
        <v>1</v>
      </c>
      <c r="F541" s="252" t="s">
        <v>1854</v>
      </c>
      <c r="G541" s="250"/>
      <c r="H541" s="253">
        <v>0.83999999999999997</v>
      </c>
      <c r="I541" s="254"/>
      <c r="J541" s="250"/>
      <c r="K541" s="250"/>
      <c r="L541" s="255"/>
      <c r="M541" s="256"/>
      <c r="N541" s="257"/>
      <c r="O541" s="257"/>
      <c r="P541" s="257"/>
      <c r="Q541" s="257"/>
      <c r="R541" s="257"/>
      <c r="S541" s="257"/>
      <c r="T541" s="258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59" t="s">
        <v>145</v>
      </c>
      <c r="AU541" s="259" t="s">
        <v>84</v>
      </c>
      <c r="AV541" s="14" t="s">
        <v>84</v>
      </c>
      <c r="AW541" s="14" t="s">
        <v>31</v>
      </c>
      <c r="AX541" s="14" t="s">
        <v>74</v>
      </c>
      <c r="AY541" s="259" t="s">
        <v>132</v>
      </c>
    </row>
    <row r="542" s="14" customFormat="1">
      <c r="A542" s="14"/>
      <c r="B542" s="249"/>
      <c r="C542" s="250"/>
      <c r="D542" s="232" t="s">
        <v>145</v>
      </c>
      <c r="E542" s="251" t="s">
        <v>1</v>
      </c>
      <c r="F542" s="252" t="s">
        <v>1855</v>
      </c>
      <c r="G542" s="250"/>
      <c r="H542" s="253">
        <v>17.280000000000001</v>
      </c>
      <c r="I542" s="254"/>
      <c r="J542" s="250"/>
      <c r="K542" s="250"/>
      <c r="L542" s="255"/>
      <c r="M542" s="256"/>
      <c r="N542" s="257"/>
      <c r="O542" s="257"/>
      <c r="P542" s="257"/>
      <c r="Q542" s="257"/>
      <c r="R542" s="257"/>
      <c r="S542" s="257"/>
      <c r="T542" s="258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T542" s="259" t="s">
        <v>145</v>
      </c>
      <c r="AU542" s="259" t="s">
        <v>84</v>
      </c>
      <c r="AV542" s="14" t="s">
        <v>84</v>
      </c>
      <c r="AW542" s="14" t="s">
        <v>31</v>
      </c>
      <c r="AX542" s="14" t="s">
        <v>74</v>
      </c>
      <c r="AY542" s="259" t="s">
        <v>132</v>
      </c>
    </row>
    <row r="543" s="14" customFormat="1">
      <c r="A543" s="14"/>
      <c r="B543" s="249"/>
      <c r="C543" s="250"/>
      <c r="D543" s="232" t="s">
        <v>145</v>
      </c>
      <c r="E543" s="251" t="s">
        <v>1</v>
      </c>
      <c r="F543" s="252" t="s">
        <v>1856</v>
      </c>
      <c r="G543" s="250"/>
      <c r="H543" s="253">
        <v>4.7949999999999999</v>
      </c>
      <c r="I543" s="254"/>
      <c r="J543" s="250"/>
      <c r="K543" s="250"/>
      <c r="L543" s="255"/>
      <c r="M543" s="256"/>
      <c r="N543" s="257"/>
      <c r="O543" s="257"/>
      <c r="P543" s="257"/>
      <c r="Q543" s="257"/>
      <c r="R543" s="257"/>
      <c r="S543" s="257"/>
      <c r="T543" s="258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T543" s="259" t="s">
        <v>145</v>
      </c>
      <c r="AU543" s="259" t="s">
        <v>84</v>
      </c>
      <c r="AV543" s="14" t="s">
        <v>84</v>
      </c>
      <c r="AW543" s="14" t="s">
        <v>31</v>
      </c>
      <c r="AX543" s="14" t="s">
        <v>74</v>
      </c>
      <c r="AY543" s="259" t="s">
        <v>132</v>
      </c>
    </row>
    <row r="544" s="14" customFormat="1">
      <c r="A544" s="14"/>
      <c r="B544" s="249"/>
      <c r="C544" s="250"/>
      <c r="D544" s="232" t="s">
        <v>145</v>
      </c>
      <c r="E544" s="251" t="s">
        <v>1</v>
      </c>
      <c r="F544" s="252" t="s">
        <v>1857</v>
      </c>
      <c r="G544" s="250"/>
      <c r="H544" s="253">
        <v>0.62</v>
      </c>
      <c r="I544" s="254"/>
      <c r="J544" s="250"/>
      <c r="K544" s="250"/>
      <c r="L544" s="255"/>
      <c r="M544" s="256"/>
      <c r="N544" s="257"/>
      <c r="O544" s="257"/>
      <c r="P544" s="257"/>
      <c r="Q544" s="257"/>
      <c r="R544" s="257"/>
      <c r="S544" s="257"/>
      <c r="T544" s="258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59" t="s">
        <v>145</v>
      </c>
      <c r="AU544" s="259" t="s">
        <v>84</v>
      </c>
      <c r="AV544" s="14" t="s">
        <v>84</v>
      </c>
      <c r="AW544" s="14" t="s">
        <v>31</v>
      </c>
      <c r="AX544" s="14" t="s">
        <v>74</v>
      </c>
      <c r="AY544" s="259" t="s">
        <v>132</v>
      </c>
    </row>
    <row r="545" s="15" customFormat="1">
      <c r="A545" s="15"/>
      <c r="B545" s="264"/>
      <c r="C545" s="265"/>
      <c r="D545" s="232" t="s">
        <v>145</v>
      </c>
      <c r="E545" s="266" t="s">
        <v>1</v>
      </c>
      <c r="F545" s="267" t="s">
        <v>251</v>
      </c>
      <c r="G545" s="265"/>
      <c r="H545" s="268">
        <v>32.494999999999997</v>
      </c>
      <c r="I545" s="269"/>
      <c r="J545" s="265"/>
      <c r="K545" s="265"/>
      <c r="L545" s="270"/>
      <c r="M545" s="271"/>
      <c r="N545" s="272"/>
      <c r="O545" s="272"/>
      <c r="P545" s="272"/>
      <c r="Q545" s="272"/>
      <c r="R545" s="272"/>
      <c r="S545" s="272"/>
      <c r="T545" s="273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T545" s="274" t="s">
        <v>145</v>
      </c>
      <c r="AU545" s="274" t="s">
        <v>84</v>
      </c>
      <c r="AV545" s="15" t="s">
        <v>227</v>
      </c>
      <c r="AW545" s="15" t="s">
        <v>31</v>
      </c>
      <c r="AX545" s="15" t="s">
        <v>82</v>
      </c>
      <c r="AY545" s="274" t="s">
        <v>132</v>
      </c>
    </row>
    <row r="546" s="2" customFormat="1" ht="16.5" customHeight="1">
      <c r="A546" s="39"/>
      <c r="B546" s="40"/>
      <c r="C546" s="219" t="s">
        <v>1005</v>
      </c>
      <c r="D546" s="219" t="s">
        <v>135</v>
      </c>
      <c r="E546" s="220" t="s">
        <v>1858</v>
      </c>
      <c r="F546" s="221" t="s">
        <v>1859</v>
      </c>
      <c r="G546" s="222" t="s">
        <v>160</v>
      </c>
      <c r="H546" s="223">
        <v>63.841999999999999</v>
      </c>
      <c r="I546" s="224"/>
      <c r="J546" s="225">
        <f>ROUND(I546*H546,2)</f>
        <v>0</v>
      </c>
      <c r="K546" s="221" t="s">
        <v>139</v>
      </c>
      <c r="L546" s="45"/>
      <c r="M546" s="226" t="s">
        <v>1</v>
      </c>
      <c r="N546" s="227" t="s">
        <v>39</v>
      </c>
      <c r="O546" s="92"/>
      <c r="P546" s="228">
        <f>O546*H546</f>
        <v>0</v>
      </c>
      <c r="Q546" s="228">
        <v>0.0063899999999999998</v>
      </c>
      <c r="R546" s="228">
        <f>Q546*H546</f>
        <v>0.40795038</v>
      </c>
      <c r="S546" s="228">
        <v>0</v>
      </c>
      <c r="T546" s="229">
        <f>S546*H546</f>
        <v>0</v>
      </c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R546" s="230" t="s">
        <v>227</v>
      </c>
      <c r="AT546" s="230" t="s">
        <v>135</v>
      </c>
      <c r="AU546" s="230" t="s">
        <v>84</v>
      </c>
      <c r="AY546" s="18" t="s">
        <v>132</v>
      </c>
      <c r="BE546" s="231">
        <f>IF(N546="základní",J546,0)</f>
        <v>0</v>
      </c>
      <c r="BF546" s="231">
        <f>IF(N546="snížená",J546,0)</f>
        <v>0</v>
      </c>
      <c r="BG546" s="231">
        <f>IF(N546="zákl. přenesená",J546,0)</f>
        <v>0</v>
      </c>
      <c r="BH546" s="231">
        <f>IF(N546="sníž. přenesená",J546,0)</f>
        <v>0</v>
      </c>
      <c r="BI546" s="231">
        <f>IF(N546="nulová",J546,0)</f>
        <v>0</v>
      </c>
      <c r="BJ546" s="18" t="s">
        <v>82</v>
      </c>
      <c r="BK546" s="231">
        <f>ROUND(I546*H546,2)</f>
        <v>0</v>
      </c>
      <c r="BL546" s="18" t="s">
        <v>227</v>
      </c>
      <c r="BM546" s="230" t="s">
        <v>1860</v>
      </c>
    </row>
    <row r="547" s="2" customFormat="1">
      <c r="A547" s="39"/>
      <c r="B547" s="40"/>
      <c r="C547" s="41"/>
      <c r="D547" s="232" t="s">
        <v>142</v>
      </c>
      <c r="E547" s="41"/>
      <c r="F547" s="233" t="s">
        <v>1861</v>
      </c>
      <c r="G547" s="41"/>
      <c r="H547" s="41"/>
      <c r="I547" s="234"/>
      <c r="J547" s="41"/>
      <c r="K547" s="41"/>
      <c r="L547" s="45"/>
      <c r="M547" s="235"/>
      <c r="N547" s="236"/>
      <c r="O547" s="92"/>
      <c r="P547" s="92"/>
      <c r="Q547" s="92"/>
      <c r="R547" s="92"/>
      <c r="S547" s="92"/>
      <c r="T547" s="93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/>
      <c r="AT547" s="18" t="s">
        <v>142</v>
      </c>
      <c r="AU547" s="18" t="s">
        <v>84</v>
      </c>
    </row>
    <row r="548" s="2" customFormat="1">
      <c r="A548" s="39"/>
      <c r="B548" s="40"/>
      <c r="C548" s="41"/>
      <c r="D548" s="237" t="s">
        <v>143</v>
      </c>
      <c r="E548" s="41"/>
      <c r="F548" s="238" t="s">
        <v>1862</v>
      </c>
      <c r="G548" s="41"/>
      <c r="H548" s="41"/>
      <c r="I548" s="234"/>
      <c r="J548" s="41"/>
      <c r="K548" s="41"/>
      <c r="L548" s="45"/>
      <c r="M548" s="235"/>
      <c r="N548" s="236"/>
      <c r="O548" s="92"/>
      <c r="P548" s="92"/>
      <c r="Q548" s="92"/>
      <c r="R548" s="92"/>
      <c r="S548" s="92"/>
      <c r="T548" s="93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T548" s="18" t="s">
        <v>143</v>
      </c>
      <c r="AU548" s="18" t="s">
        <v>84</v>
      </c>
    </row>
    <row r="549" s="13" customFormat="1">
      <c r="A549" s="13"/>
      <c r="B549" s="239"/>
      <c r="C549" s="240"/>
      <c r="D549" s="232" t="s">
        <v>145</v>
      </c>
      <c r="E549" s="241" t="s">
        <v>1</v>
      </c>
      <c r="F549" s="242" t="s">
        <v>1863</v>
      </c>
      <c r="G549" s="240"/>
      <c r="H549" s="241" t="s">
        <v>1</v>
      </c>
      <c r="I549" s="243"/>
      <c r="J549" s="240"/>
      <c r="K549" s="240"/>
      <c r="L549" s="244"/>
      <c r="M549" s="245"/>
      <c r="N549" s="246"/>
      <c r="O549" s="246"/>
      <c r="P549" s="246"/>
      <c r="Q549" s="246"/>
      <c r="R549" s="246"/>
      <c r="S549" s="246"/>
      <c r="T549" s="247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48" t="s">
        <v>145</v>
      </c>
      <c r="AU549" s="248" t="s">
        <v>84</v>
      </c>
      <c r="AV549" s="13" t="s">
        <v>82</v>
      </c>
      <c r="AW549" s="13" t="s">
        <v>31</v>
      </c>
      <c r="AX549" s="13" t="s">
        <v>74</v>
      </c>
      <c r="AY549" s="248" t="s">
        <v>132</v>
      </c>
    </row>
    <row r="550" s="14" customFormat="1">
      <c r="A550" s="14"/>
      <c r="B550" s="249"/>
      <c r="C550" s="250"/>
      <c r="D550" s="232" t="s">
        <v>145</v>
      </c>
      <c r="E550" s="251" t="s">
        <v>1</v>
      </c>
      <c r="F550" s="252" t="s">
        <v>1864</v>
      </c>
      <c r="G550" s="250"/>
      <c r="H550" s="253">
        <v>56.159999999999997</v>
      </c>
      <c r="I550" s="254"/>
      <c r="J550" s="250"/>
      <c r="K550" s="250"/>
      <c r="L550" s="255"/>
      <c r="M550" s="256"/>
      <c r="N550" s="257"/>
      <c r="O550" s="257"/>
      <c r="P550" s="257"/>
      <c r="Q550" s="257"/>
      <c r="R550" s="257"/>
      <c r="S550" s="257"/>
      <c r="T550" s="258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59" t="s">
        <v>145</v>
      </c>
      <c r="AU550" s="259" t="s">
        <v>84</v>
      </c>
      <c r="AV550" s="14" t="s">
        <v>84</v>
      </c>
      <c r="AW550" s="14" t="s">
        <v>31</v>
      </c>
      <c r="AX550" s="14" t="s">
        <v>74</v>
      </c>
      <c r="AY550" s="259" t="s">
        <v>132</v>
      </c>
    </row>
    <row r="551" s="14" customFormat="1">
      <c r="A551" s="14"/>
      <c r="B551" s="249"/>
      <c r="C551" s="250"/>
      <c r="D551" s="232" t="s">
        <v>145</v>
      </c>
      <c r="E551" s="251" t="s">
        <v>1</v>
      </c>
      <c r="F551" s="252" t="s">
        <v>1865</v>
      </c>
      <c r="G551" s="250"/>
      <c r="H551" s="253">
        <v>7.6820000000000004</v>
      </c>
      <c r="I551" s="254"/>
      <c r="J551" s="250"/>
      <c r="K551" s="250"/>
      <c r="L551" s="255"/>
      <c r="M551" s="256"/>
      <c r="N551" s="257"/>
      <c r="O551" s="257"/>
      <c r="P551" s="257"/>
      <c r="Q551" s="257"/>
      <c r="R551" s="257"/>
      <c r="S551" s="257"/>
      <c r="T551" s="258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59" t="s">
        <v>145</v>
      </c>
      <c r="AU551" s="259" t="s">
        <v>84</v>
      </c>
      <c r="AV551" s="14" t="s">
        <v>84</v>
      </c>
      <c r="AW551" s="14" t="s">
        <v>31</v>
      </c>
      <c r="AX551" s="14" t="s">
        <v>74</v>
      </c>
      <c r="AY551" s="259" t="s">
        <v>132</v>
      </c>
    </row>
    <row r="552" s="15" customFormat="1">
      <c r="A552" s="15"/>
      <c r="B552" s="264"/>
      <c r="C552" s="265"/>
      <c r="D552" s="232" t="s">
        <v>145</v>
      </c>
      <c r="E552" s="266" t="s">
        <v>1</v>
      </c>
      <c r="F552" s="267" t="s">
        <v>251</v>
      </c>
      <c r="G552" s="265"/>
      <c r="H552" s="268">
        <v>63.841999999999999</v>
      </c>
      <c r="I552" s="269"/>
      <c r="J552" s="265"/>
      <c r="K552" s="265"/>
      <c r="L552" s="270"/>
      <c r="M552" s="271"/>
      <c r="N552" s="272"/>
      <c r="O552" s="272"/>
      <c r="P552" s="272"/>
      <c r="Q552" s="272"/>
      <c r="R552" s="272"/>
      <c r="S552" s="272"/>
      <c r="T552" s="273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T552" s="274" t="s">
        <v>145</v>
      </c>
      <c r="AU552" s="274" t="s">
        <v>84</v>
      </c>
      <c r="AV552" s="15" t="s">
        <v>227</v>
      </c>
      <c r="AW552" s="15" t="s">
        <v>31</v>
      </c>
      <c r="AX552" s="15" t="s">
        <v>82</v>
      </c>
      <c r="AY552" s="274" t="s">
        <v>132</v>
      </c>
    </row>
    <row r="553" s="2" customFormat="1" ht="24.15" customHeight="1">
      <c r="A553" s="39"/>
      <c r="B553" s="40"/>
      <c r="C553" s="219" t="s">
        <v>1010</v>
      </c>
      <c r="D553" s="219" t="s">
        <v>135</v>
      </c>
      <c r="E553" s="220" t="s">
        <v>1866</v>
      </c>
      <c r="F553" s="221" t="s">
        <v>1867</v>
      </c>
      <c r="G553" s="222" t="s">
        <v>333</v>
      </c>
      <c r="H553" s="223">
        <v>0.14000000000000001</v>
      </c>
      <c r="I553" s="224"/>
      <c r="J553" s="225">
        <f>ROUND(I553*H553,2)</f>
        <v>0</v>
      </c>
      <c r="K553" s="221" t="s">
        <v>139</v>
      </c>
      <c r="L553" s="45"/>
      <c r="M553" s="226" t="s">
        <v>1</v>
      </c>
      <c r="N553" s="227" t="s">
        <v>39</v>
      </c>
      <c r="O553" s="92"/>
      <c r="P553" s="228">
        <f>O553*H553</f>
        <v>0</v>
      </c>
      <c r="Q553" s="228">
        <v>1.06277</v>
      </c>
      <c r="R553" s="228">
        <f>Q553*H553</f>
        <v>0.14878780000000003</v>
      </c>
      <c r="S553" s="228">
        <v>0</v>
      </c>
      <c r="T553" s="229">
        <f>S553*H553</f>
        <v>0</v>
      </c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R553" s="230" t="s">
        <v>227</v>
      </c>
      <c r="AT553" s="230" t="s">
        <v>135</v>
      </c>
      <c r="AU553" s="230" t="s">
        <v>84</v>
      </c>
      <c r="AY553" s="18" t="s">
        <v>132</v>
      </c>
      <c r="BE553" s="231">
        <f>IF(N553="základní",J553,0)</f>
        <v>0</v>
      </c>
      <c r="BF553" s="231">
        <f>IF(N553="snížená",J553,0)</f>
        <v>0</v>
      </c>
      <c r="BG553" s="231">
        <f>IF(N553="zákl. přenesená",J553,0)</f>
        <v>0</v>
      </c>
      <c r="BH553" s="231">
        <f>IF(N553="sníž. přenesená",J553,0)</f>
        <v>0</v>
      </c>
      <c r="BI553" s="231">
        <f>IF(N553="nulová",J553,0)</f>
        <v>0</v>
      </c>
      <c r="BJ553" s="18" t="s">
        <v>82</v>
      </c>
      <c r="BK553" s="231">
        <f>ROUND(I553*H553,2)</f>
        <v>0</v>
      </c>
      <c r="BL553" s="18" t="s">
        <v>227</v>
      </c>
      <c r="BM553" s="230" t="s">
        <v>1868</v>
      </c>
    </row>
    <row r="554" s="2" customFormat="1">
      <c r="A554" s="39"/>
      <c r="B554" s="40"/>
      <c r="C554" s="41"/>
      <c r="D554" s="232" t="s">
        <v>142</v>
      </c>
      <c r="E554" s="41"/>
      <c r="F554" s="233" t="s">
        <v>1869</v>
      </c>
      <c r="G554" s="41"/>
      <c r="H554" s="41"/>
      <c r="I554" s="234"/>
      <c r="J554" s="41"/>
      <c r="K554" s="41"/>
      <c r="L554" s="45"/>
      <c r="M554" s="235"/>
      <c r="N554" s="236"/>
      <c r="O554" s="92"/>
      <c r="P554" s="92"/>
      <c r="Q554" s="92"/>
      <c r="R554" s="92"/>
      <c r="S554" s="92"/>
      <c r="T554" s="93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T554" s="18" t="s">
        <v>142</v>
      </c>
      <c r="AU554" s="18" t="s">
        <v>84</v>
      </c>
    </row>
    <row r="555" s="2" customFormat="1">
      <c r="A555" s="39"/>
      <c r="B555" s="40"/>
      <c r="C555" s="41"/>
      <c r="D555" s="237" t="s">
        <v>143</v>
      </c>
      <c r="E555" s="41"/>
      <c r="F555" s="238" t="s">
        <v>1870</v>
      </c>
      <c r="G555" s="41"/>
      <c r="H555" s="41"/>
      <c r="I555" s="234"/>
      <c r="J555" s="41"/>
      <c r="K555" s="41"/>
      <c r="L555" s="45"/>
      <c r="M555" s="235"/>
      <c r="N555" s="236"/>
      <c r="O555" s="92"/>
      <c r="P555" s="92"/>
      <c r="Q555" s="92"/>
      <c r="R555" s="92"/>
      <c r="S555" s="92"/>
      <c r="T555" s="93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T555" s="18" t="s">
        <v>143</v>
      </c>
      <c r="AU555" s="18" t="s">
        <v>84</v>
      </c>
    </row>
    <row r="556" s="13" customFormat="1">
      <c r="A556" s="13"/>
      <c r="B556" s="239"/>
      <c r="C556" s="240"/>
      <c r="D556" s="232" t="s">
        <v>145</v>
      </c>
      <c r="E556" s="241" t="s">
        <v>1</v>
      </c>
      <c r="F556" s="242" t="s">
        <v>1871</v>
      </c>
      <c r="G556" s="240"/>
      <c r="H556" s="241" t="s">
        <v>1</v>
      </c>
      <c r="I556" s="243"/>
      <c r="J556" s="240"/>
      <c r="K556" s="240"/>
      <c r="L556" s="244"/>
      <c r="M556" s="245"/>
      <c r="N556" s="246"/>
      <c r="O556" s="246"/>
      <c r="P556" s="246"/>
      <c r="Q556" s="246"/>
      <c r="R556" s="246"/>
      <c r="S556" s="246"/>
      <c r="T556" s="247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248" t="s">
        <v>145</v>
      </c>
      <c r="AU556" s="248" t="s">
        <v>84</v>
      </c>
      <c r="AV556" s="13" t="s">
        <v>82</v>
      </c>
      <c r="AW556" s="13" t="s">
        <v>31</v>
      </c>
      <c r="AX556" s="13" t="s">
        <v>74</v>
      </c>
      <c r="AY556" s="248" t="s">
        <v>132</v>
      </c>
    </row>
    <row r="557" s="14" customFormat="1">
      <c r="A557" s="14"/>
      <c r="B557" s="249"/>
      <c r="C557" s="250"/>
      <c r="D557" s="232" t="s">
        <v>145</v>
      </c>
      <c r="E557" s="251" t="s">
        <v>1</v>
      </c>
      <c r="F557" s="252" t="s">
        <v>1872</v>
      </c>
      <c r="G557" s="250"/>
      <c r="H557" s="253">
        <v>0.14000000000000001</v>
      </c>
      <c r="I557" s="254"/>
      <c r="J557" s="250"/>
      <c r="K557" s="250"/>
      <c r="L557" s="255"/>
      <c r="M557" s="256"/>
      <c r="N557" s="257"/>
      <c r="O557" s="257"/>
      <c r="P557" s="257"/>
      <c r="Q557" s="257"/>
      <c r="R557" s="257"/>
      <c r="S557" s="257"/>
      <c r="T557" s="258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59" t="s">
        <v>145</v>
      </c>
      <c r="AU557" s="259" t="s">
        <v>84</v>
      </c>
      <c r="AV557" s="14" t="s">
        <v>84</v>
      </c>
      <c r="AW557" s="14" t="s">
        <v>31</v>
      </c>
      <c r="AX557" s="14" t="s">
        <v>82</v>
      </c>
      <c r="AY557" s="259" t="s">
        <v>132</v>
      </c>
    </row>
    <row r="558" s="12" customFormat="1" ht="22.8" customHeight="1">
      <c r="A558" s="12"/>
      <c r="B558" s="203"/>
      <c r="C558" s="204"/>
      <c r="D558" s="205" t="s">
        <v>73</v>
      </c>
      <c r="E558" s="217" t="s">
        <v>131</v>
      </c>
      <c r="F558" s="217" t="s">
        <v>404</v>
      </c>
      <c r="G558" s="204"/>
      <c r="H558" s="204"/>
      <c r="I558" s="207"/>
      <c r="J558" s="218">
        <f>BK558</f>
        <v>0</v>
      </c>
      <c r="K558" s="204"/>
      <c r="L558" s="209"/>
      <c r="M558" s="210"/>
      <c r="N558" s="211"/>
      <c r="O558" s="211"/>
      <c r="P558" s="212">
        <f>SUM(P559:P564)</f>
        <v>0</v>
      </c>
      <c r="Q558" s="211"/>
      <c r="R558" s="212">
        <f>SUM(R559:R564)</f>
        <v>0</v>
      </c>
      <c r="S558" s="211"/>
      <c r="T558" s="213">
        <f>SUM(T559:T564)</f>
        <v>0</v>
      </c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R558" s="214" t="s">
        <v>82</v>
      </c>
      <c r="AT558" s="215" t="s">
        <v>73</v>
      </c>
      <c r="AU558" s="215" t="s">
        <v>82</v>
      </c>
      <c r="AY558" s="214" t="s">
        <v>132</v>
      </c>
      <c r="BK558" s="216">
        <f>SUM(BK559:BK564)</f>
        <v>0</v>
      </c>
    </row>
    <row r="559" s="2" customFormat="1" ht="21.75" customHeight="1">
      <c r="A559" s="39"/>
      <c r="B559" s="40"/>
      <c r="C559" s="219" t="s">
        <v>1015</v>
      </c>
      <c r="D559" s="219" t="s">
        <v>135</v>
      </c>
      <c r="E559" s="220" t="s">
        <v>1873</v>
      </c>
      <c r="F559" s="221" t="s">
        <v>1874</v>
      </c>
      <c r="G559" s="222" t="s">
        <v>160</v>
      </c>
      <c r="H559" s="223">
        <v>71.400000000000006</v>
      </c>
      <c r="I559" s="224"/>
      <c r="J559" s="225">
        <f>ROUND(I559*H559,2)</f>
        <v>0</v>
      </c>
      <c r="K559" s="221" t="s">
        <v>139</v>
      </c>
      <c r="L559" s="45"/>
      <c r="M559" s="226" t="s">
        <v>1</v>
      </c>
      <c r="N559" s="227" t="s">
        <v>39</v>
      </c>
      <c r="O559" s="92"/>
      <c r="P559" s="228">
        <f>O559*H559</f>
        <v>0</v>
      </c>
      <c r="Q559" s="228">
        <v>0</v>
      </c>
      <c r="R559" s="228">
        <f>Q559*H559</f>
        <v>0</v>
      </c>
      <c r="S559" s="228">
        <v>0</v>
      </c>
      <c r="T559" s="229">
        <f>S559*H559</f>
        <v>0</v>
      </c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R559" s="230" t="s">
        <v>227</v>
      </c>
      <c r="AT559" s="230" t="s">
        <v>135</v>
      </c>
      <c r="AU559" s="230" t="s">
        <v>84</v>
      </c>
      <c r="AY559" s="18" t="s">
        <v>132</v>
      </c>
      <c r="BE559" s="231">
        <f>IF(N559="základní",J559,0)</f>
        <v>0</v>
      </c>
      <c r="BF559" s="231">
        <f>IF(N559="snížená",J559,0)</f>
        <v>0</v>
      </c>
      <c r="BG559" s="231">
        <f>IF(N559="zákl. přenesená",J559,0)</f>
        <v>0</v>
      </c>
      <c r="BH559" s="231">
        <f>IF(N559="sníž. přenesená",J559,0)</f>
        <v>0</v>
      </c>
      <c r="BI559" s="231">
        <f>IF(N559="nulová",J559,0)</f>
        <v>0</v>
      </c>
      <c r="BJ559" s="18" t="s">
        <v>82</v>
      </c>
      <c r="BK559" s="231">
        <f>ROUND(I559*H559,2)</f>
        <v>0</v>
      </c>
      <c r="BL559" s="18" t="s">
        <v>227</v>
      </c>
      <c r="BM559" s="230" t="s">
        <v>1875</v>
      </c>
    </row>
    <row r="560" s="2" customFormat="1">
      <c r="A560" s="39"/>
      <c r="B560" s="40"/>
      <c r="C560" s="41"/>
      <c r="D560" s="232" t="s">
        <v>142</v>
      </c>
      <c r="E560" s="41"/>
      <c r="F560" s="233" t="s">
        <v>1876</v>
      </c>
      <c r="G560" s="41"/>
      <c r="H560" s="41"/>
      <c r="I560" s="234"/>
      <c r="J560" s="41"/>
      <c r="K560" s="41"/>
      <c r="L560" s="45"/>
      <c r="M560" s="235"/>
      <c r="N560" s="236"/>
      <c r="O560" s="92"/>
      <c r="P560" s="92"/>
      <c r="Q560" s="92"/>
      <c r="R560" s="92"/>
      <c r="S560" s="92"/>
      <c r="T560" s="93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T560" s="18" t="s">
        <v>142</v>
      </c>
      <c r="AU560" s="18" t="s">
        <v>84</v>
      </c>
    </row>
    <row r="561" s="2" customFormat="1">
      <c r="A561" s="39"/>
      <c r="B561" s="40"/>
      <c r="C561" s="41"/>
      <c r="D561" s="237" t="s">
        <v>143</v>
      </c>
      <c r="E561" s="41"/>
      <c r="F561" s="238" t="s">
        <v>1877</v>
      </c>
      <c r="G561" s="41"/>
      <c r="H561" s="41"/>
      <c r="I561" s="234"/>
      <c r="J561" s="41"/>
      <c r="K561" s="41"/>
      <c r="L561" s="45"/>
      <c r="M561" s="235"/>
      <c r="N561" s="236"/>
      <c r="O561" s="92"/>
      <c r="P561" s="92"/>
      <c r="Q561" s="92"/>
      <c r="R561" s="92"/>
      <c r="S561" s="92"/>
      <c r="T561" s="93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T561" s="18" t="s">
        <v>143</v>
      </c>
      <c r="AU561" s="18" t="s">
        <v>84</v>
      </c>
    </row>
    <row r="562" s="13" customFormat="1">
      <c r="A562" s="13"/>
      <c r="B562" s="239"/>
      <c r="C562" s="240"/>
      <c r="D562" s="232" t="s">
        <v>145</v>
      </c>
      <c r="E562" s="241" t="s">
        <v>1</v>
      </c>
      <c r="F562" s="242" t="s">
        <v>1878</v>
      </c>
      <c r="G562" s="240"/>
      <c r="H562" s="241" t="s">
        <v>1</v>
      </c>
      <c r="I562" s="243"/>
      <c r="J562" s="240"/>
      <c r="K562" s="240"/>
      <c r="L562" s="244"/>
      <c r="M562" s="245"/>
      <c r="N562" s="246"/>
      <c r="O562" s="246"/>
      <c r="P562" s="246"/>
      <c r="Q562" s="246"/>
      <c r="R562" s="246"/>
      <c r="S562" s="246"/>
      <c r="T562" s="247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T562" s="248" t="s">
        <v>145</v>
      </c>
      <c r="AU562" s="248" t="s">
        <v>84</v>
      </c>
      <c r="AV562" s="13" t="s">
        <v>82</v>
      </c>
      <c r="AW562" s="13" t="s">
        <v>31</v>
      </c>
      <c r="AX562" s="13" t="s">
        <v>74</v>
      </c>
      <c r="AY562" s="248" t="s">
        <v>132</v>
      </c>
    </row>
    <row r="563" s="14" customFormat="1">
      <c r="A563" s="14"/>
      <c r="B563" s="249"/>
      <c r="C563" s="250"/>
      <c r="D563" s="232" t="s">
        <v>145</v>
      </c>
      <c r="E563" s="251" t="s">
        <v>1435</v>
      </c>
      <c r="F563" s="252" t="s">
        <v>1879</v>
      </c>
      <c r="G563" s="250"/>
      <c r="H563" s="253">
        <v>35.700000000000003</v>
      </c>
      <c r="I563" s="254"/>
      <c r="J563" s="250"/>
      <c r="K563" s="250"/>
      <c r="L563" s="255"/>
      <c r="M563" s="256"/>
      <c r="N563" s="257"/>
      <c r="O563" s="257"/>
      <c r="P563" s="257"/>
      <c r="Q563" s="257"/>
      <c r="R563" s="257"/>
      <c r="S563" s="257"/>
      <c r="T563" s="258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59" t="s">
        <v>145</v>
      </c>
      <c r="AU563" s="259" t="s">
        <v>84</v>
      </c>
      <c r="AV563" s="14" t="s">
        <v>84</v>
      </c>
      <c r="AW563" s="14" t="s">
        <v>31</v>
      </c>
      <c r="AX563" s="14" t="s">
        <v>74</v>
      </c>
      <c r="AY563" s="259" t="s">
        <v>132</v>
      </c>
    </row>
    <row r="564" s="14" customFormat="1">
      <c r="A564" s="14"/>
      <c r="B564" s="249"/>
      <c r="C564" s="250"/>
      <c r="D564" s="232" t="s">
        <v>145</v>
      </c>
      <c r="E564" s="251" t="s">
        <v>1</v>
      </c>
      <c r="F564" s="252" t="s">
        <v>1880</v>
      </c>
      <c r="G564" s="250"/>
      <c r="H564" s="253">
        <v>71.400000000000006</v>
      </c>
      <c r="I564" s="254"/>
      <c r="J564" s="250"/>
      <c r="K564" s="250"/>
      <c r="L564" s="255"/>
      <c r="M564" s="256"/>
      <c r="N564" s="257"/>
      <c r="O564" s="257"/>
      <c r="P564" s="257"/>
      <c r="Q564" s="257"/>
      <c r="R564" s="257"/>
      <c r="S564" s="257"/>
      <c r="T564" s="258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59" t="s">
        <v>145</v>
      </c>
      <c r="AU564" s="259" t="s">
        <v>84</v>
      </c>
      <c r="AV564" s="14" t="s">
        <v>84</v>
      </c>
      <c r="AW564" s="14" t="s">
        <v>31</v>
      </c>
      <c r="AX564" s="14" t="s">
        <v>82</v>
      </c>
      <c r="AY564" s="259" t="s">
        <v>132</v>
      </c>
    </row>
    <row r="565" s="12" customFormat="1" ht="22.8" customHeight="1">
      <c r="A565" s="12"/>
      <c r="B565" s="203"/>
      <c r="C565" s="204"/>
      <c r="D565" s="205" t="s">
        <v>73</v>
      </c>
      <c r="E565" s="217" t="s">
        <v>258</v>
      </c>
      <c r="F565" s="217" t="s">
        <v>1881</v>
      </c>
      <c r="G565" s="204"/>
      <c r="H565" s="204"/>
      <c r="I565" s="207"/>
      <c r="J565" s="218">
        <f>BK565</f>
        <v>0</v>
      </c>
      <c r="K565" s="204"/>
      <c r="L565" s="209"/>
      <c r="M565" s="210"/>
      <c r="N565" s="211"/>
      <c r="O565" s="211"/>
      <c r="P565" s="212">
        <f>SUM(P566:P570)</f>
        <v>0</v>
      </c>
      <c r="Q565" s="211"/>
      <c r="R565" s="212">
        <f>SUM(R566:R570)</f>
        <v>5.1383340400000002</v>
      </c>
      <c r="S565" s="211"/>
      <c r="T565" s="213">
        <f>SUM(T566:T570)</f>
        <v>0</v>
      </c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R565" s="214" t="s">
        <v>82</v>
      </c>
      <c r="AT565" s="215" t="s">
        <v>73</v>
      </c>
      <c r="AU565" s="215" t="s">
        <v>82</v>
      </c>
      <c r="AY565" s="214" t="s">
        <v>132</v>
      </c>
      <c r="BK565" s="216">
        <f>SUM(BK566:BK570)</f>
        <v>0</v>
      </c>
    </row>
    <row r="566" s="2" customFormat="1" ht="24.15" customHeight="1">
      <c r="A566" s="39"/>
      <c r="B566" s="40"/>
      <c r="C566" s="219" t="s">
        <v>1020</v>
      </c>
      <c r="D566" s="219" t="s">
        <v>135</v>
      </c>
      <c r="E566" s="220" t="s">
        <v>1882</v>
      </c>
      <c r="F566" s="221" t="s">
        <v>1883</v>
      </c>
      <c r="G566" s="222" t="s">
        <v>160</v>
      </c>
      <c r="H566" s="223">
        <v>115.003</v>
      </c>
      <c r="I566" s="224"/>
      <c r="J566" s="225">
        <f>ROUND(I566*H566,2)</f>
        <v>0</v>
      </c>
      <c r="K566" s="221" t="s">
        <v>139</v>
      </c>
      <c r="L566" s="45"/>
      <c r="M566" s="226" t="s">
        <v>1</v>
      </c>
      <c r="N566" s="227" t="s">
        <v>39</v>
      </c>
      <c r="O566" s="92"/>
      <c r="P566" s="228">
        <f>O566*H566</f>
        <v>0</v>
      </c>
      <c r="Q566" s="228">
        <v>0.044679999999999997</v>
      </c>
      <c r="R566" s="228">
        <f>Q566*H566</f>
        <v>5.1383340400000002</v>
      </c>
      <c r="S566" s="228">
        <v>0</v>
      </c>
      <c r="T566" s="229">
        <f>S566*H566</f>
        <v>0</v>
      </c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/>
      <c r="AR566" s="230" t="s">
        <v>227</v>
      </c>
      <c r="AT566" s="230" t="s">
        <v>135</v>
      </c>
      <c r="AU566" s="230" t="s">
        <v>84</v>
      </c>
      <c r="AY566" s="18" t="s">
        <v>132</v>
      </c>
      <c r="BE566" s="231">
        <f>IF(N566="základní",J566,0)</f>
        <v>0</v>
      </c>
      <c r="BF566" s="231">
        <f>IF(N566="snížená",J566,0)</f>
        <v>0</v>
      </c>
      <c r="BG566" s="231">
        <f>IF(N566="zákl. přenesená",J566,0)</f>
        <v>0</v>
      </c>
      <c r="BH566" s="231">
        <f>IF(N566="sníž. přenesená",J566,0)</f>
        <v>0</v>
      </c>
      <c r="BI566" s="231">
        <f>IF(N566="nulová",J566,0)</f>
        <v>0</v>
      </c>
      <c r="BJ566" s="18" t="s">
        <v>82</v>
      </c>
      <c r="BK566" s="231">
        <f>ROUND(I566*H566,2)</f>
        <v>0</v>
      </c>
      <c r="BL566" s="18" t="s">
        <v>227</v>
      </c>
      <c r="BM566" s="230" t="s">
        <v>1884</v>
      </c>
    </row>
    <row r="567" s="2" customFormat="1">
      <c r="A567" s="39"/>
      <c r="B567" s="40"/>
      <c r="C567" s="41"/>
      <c r="D567" s="232" t="s">
        <v>142</v>
      </c>
      <c r="E567" s="41"/>
      <c r="F567" s="233" t="s">
        <v>1885</v>
      </c>
      <c r="G567" s="41"/>
      <c r="H567" s="41"/>
      <c r="I567" s="234"/>
      <c r="J567" s="41"/>
      <c r="K567" s="41"/>
      <c r="L567" s="45"/>
      <c r="M567" s="235"/>
      <c r="N567" s="236"/>
      <c r="O567" s="92"/>
      <c r="P567" s="92"/>
      <c r="Q567" s="92"/>
      <c r="R567" s="92"/>
      <c r="S567" s="92"/>
      <c r="T567" s="93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T567" s="18" t="s">
        <v>142</v>
      </c>
      <c r="AU567" s="18" t="s">
        <v>84</v>
      </c>
    </row>
    <row r="568" s="2" customFormat="1">
      <c r="A568" s="39"/>
      <c r="B568" s="40"/>
      <c r="C568" s="41"/>
      <c r="D568" s="237" t="s">
        <v>143</v>
      </c>
      <c r="E568" s="41"/>
      <c r="F568" s="238" t="s">
        <v>1886</v>
      </c>
      <c r="G568" s="41"/>
      <c r="H568" s="41"/>
      <c r="I568" s="234"/>
      <c r="J568" s="41"/>
      <c r="K568" s="41"/>
      <c r="L568" s="45"/>
      <c r="M568" s="235"/>
      <c r="N568" s="236"/>
      <c r="O568" s="92"/>
      <c r="P568" s="92"/>
      <c r="Q568" s="92"/>
      <c r="R568" s="92"/>
      <c r="S568" s="92"/>
      <c r="T568" s="93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/>
      <c r="AT568" s="18" t="s">
        <v>143</v>
      </c>
      <c r="AU568" s="18" t="s">
        <v>84</v>
      </c>
    </row>
    <row r="569" s="13" customFormat="1">
      <c r="A569" s="13"/>
      <c r="B569" s="239"/>
      <c r="C569" s="240"/>
      <c r="D569" s="232" t="s">
        <v>145</v>
      </c>
      <c r="E569" s="241" t="s">
        <v>1</v>
      </c>
      <c r="F569" s="242" t="s">
        <v>1727</v>
      </c>
      <c r="G569" s="240"/>
      <c r="H569" s="241" t="s">
        <v>1</v>
      </c>
      <c r="I569" s="243"/>
      <c r="J569" s="240"/>
      <c r="K569" s="240"/>
      <c r="L569" s="244"/>
      <c r="M569" s="245"/>
      <c r="N569" s="246"/>
      <c r="O569" s="246"/>
      <c r="P569" s="246"/>
      <c r="Q569" s="246"/>
      <c r="R569" s="246"/>
      <c r="S569" s="246"/>
      <c r="T569" s="247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48" t="s">
        <v>145</v>
      </c>
      <c r="AU569" s="248" t="s">
        <v>84</v>
      </c>
      <c r="AV569" s="13" t="s">
        <v>82</v>
      </c>
      <c r="AW569" s="13" t="s">
        <v>31</v>
      </c>
      <c r="AX569" s="13" t="s">
        <v>74</v>
      </c>
      <c r="AY569" s="248" t="s">
        <v>132</v>
      </c>
    </row>
    <row r="570" s="14" customFormat="1">
      <c r="A570" s="14"/>
      <c r="B570" s="249"/>
      <c r="C570" s="250"/>
      <c r="D570" s="232" t="s">
        <v>145</v>
      </c>
      <c r="E570" s="251" t="s">
        <v>1</v>
      </c>
      <c r="F570" s="252" t="s">
        <v>1887</v>
      </c>
      <c r="G570" s="250"/>
      <c r="H570" s="253">
        <v>115.003</v>
      </c>
      <c r="I570" s="254"/>
      <c r="J570" s="250"/>
      <c r="K570" s="250"/>
      <c r="L570" s="255"/>
      <c r="M570" s="256"/>
      <c r="N570" s="257"/>
      <c r="O570" s="257"/>
      <c r="P570" s="257"/>
      <c r="Q570" s="257"/>
      <c r="R570" s="257"/>
      <c r="S570" s="257"/>
      <c r="T570" s="258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59" t="s">
        <v>145</v>
      </c>
      <c r="AU570" s="259" t="s">
        <v>84</v>
      </c>
      <c r="AV570" s="14" t="s">
        <v>84</v>
      </c>
      <c r="AW570" s="14" t="s">
        <v>31</v>
      </c>
      <c r="AX570" s="14" t="s">
        <v>82</v>
      </c>
      <c r="AY570" s="259" t="s">
        <v>132</v>
      </c>
    </row>
    <row r="571" s="12" customFormat="1" ht="22.8" customHeight="1">
      <c r="A571" s="12"/>
      <c r="B571" s="203"/>
      <c r="C571" s="204"/>
      <c r="D571" s="205" t="s">
        <v>73</v>
      </c>
      <c r="E571" s="217" t="s">
        <v>270</v>
      </c>
      <c r="F571" s="217" t="s">
        <v>498</v>
      </c>
      <c r="G571" s="204"/>
      <c r="H571" s="204"/>
      <c r="I571" s="207"/>
      <c r="J571" s="218">
        <f>BK571</f>
        <v>0</v>
      </c>
      <c r="K571" s="204"/>
      <c r="L571" s="209"/>
      <c r="M571" s="210"/>
      <c r="N571" s="211"/>
      <c r="O571" s="211"/>
      <c r="P571" s="212">
        <f>SUM(P572:P1067)</f>
        <v>0</v>
      </c>
      <c r="Q571" s="211"/>
      <c r="R571" s="212">
        <f>SUM(R572:R1067)</f>
        <v>94.515567849999996</v>
      </c>
      <c r="S571" s="211"/>
      <c r="T571" s="213">
        <f>SUM(T572:T1067)</f>
        <v>9.5497399999999999</v>
      </c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R571" s="214" t="s">
        <v>82</v>
      </c>
      <c r="AT571" s="215" t="s">
        <v>73</v>
      </c>
      <c r="AU571" s="215" t="s">
        <v>82</v>
      </c>
      <c r="AY571" s="214" t="s">
        <v>132</v>
      </c>
      <c r="BK571" s="216">
        <f>SUM(BK572:BK1067)</f>
        <v>0</v>
      </c>
    </row>
    <row r="572" s="2" customFormat="1" ht="21.75" customHeight="1">
      <c r="A572" s="39"/>
      <c r="B572" s="40"/>
      <c r="C572" s="219" t="s">
        <v>1026</v>
      </c>
      <c r="D572" s="219" t="s">
        <v>135</v>
      </c>
      <c r="E572" s="220" t="s">
        <v>1888</v>
      </c>
      <c r="F572" s="221" t="s">
        <v>1889</v>
      </c>
      <c r="G572" s="222" t="s">
        <v>171</v>
      </c>
      <c r="H572" s="223">
        <v>77.5</v>
      </c>
      <c r="I572" s="224"/>
      <c r="J572" s="225">
        <f>ROUND(I572*H572,2)</f>
        <v>0</v>
      </c>
      <c r="K572" s="221" t="s">
        <v>139</v>
      </c>
      <c r="L572" s="45"/>
      <c r="M572" s="226" t="s">
        <v>1</v>
      </c>
      <c r="N572" s="227" t="s">
        <v>39</v>
      </c>
      <c r="O572" s="92"/>
      <c r="P572" s="228">
        <f>O572*H572</f>
        <v>0</v>
      </c>
      <c r="Q572" s="228">
        <v>0</v>
      </c>
      <c r="R572" s="228">
        <f>Q572*H572</f>
        <v>0</v>
      </c>
      <c r="S572" s="228">
        <v>0.0050000000000000001</v>
      </c>
      <c r="T572" s="229">
        <f>S572*H572</f>
        <v>0.38750000000000001</v>
      </c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R572" s="230" t="s">
        <v>227</v>
      </c>
      <c r="AT572" s="230" t="s">
        <v>135</v>
      </c>
      <c r="AU572" s="230" t="s">
        <v>84</v>
      </c>
      <c r="AY572" s="18" t="s">
        <v>132</v>
      </c>
      <c r="BE572" s="231">
        <f>IF(N572="základní",J572,0)</f>
        <v>0</v>
      </c>
      <c r="BF572" s="231">
        <f>IF(N572="snížená",J572,0)</f>
        <v>0</v>
      </c>
      <c r="BG572" s="231">
        <f>IF(N572="zákl. přenesená",J572,0)</f>
        <v>0</v>
      </c>
      <c r="BH572" s="231">
        <f>IF(N572="sníž. přenesená",J572,0)</f>
        <v>0</v>
      </c>
      <c r="BI572" s="231">
        <f>IF(N572="nulová",J572,0)</f>
        <v>0</v>
      </c>
      <c r="BJ572" s="18" t="s">
        <v>82</v>
      </c>
      <c r="BK572" s="231">
        <f>ROUND(I572*H572,2)</f>
        <v>0</v>
      </c>
      <c r="BL572" s="18" t="s">
        <v>227</v>
      </c>
      <c r="BM572" s="230" t="s">
        <v>1890</v>
      </c>
    </row>
    <row r="573" s="2" customFormat="1">
      <c r="A573" s="39"/>
      <c r="B573" s="40"/>
      <c r="C573" s="41"/>
      <c r="D573" s="232" t="s">
        <v>142</v>
      </c>
      <c r="E573" s="41"/>
      <c r="F573" s="233" t="s">
        <v>1891</v>
      </c>
      <c r="G573" s="41"/>
      <c r="H573" s="41"/>
      <c r="I573" s="234"/>
      <c r="J573" s="41"/>
      <c r="K573" s="41"/>
      <c r="L573" s="45"/>
      <c r="M573" s="235"/>
      <c r="N573" s="236"/>
      <c r="O573" s="92"/>
      <c r="P573" s="92"/>
      <c r="Q573" s="92"/>
      <c r="R573" s="92"/>
      <c r="S573" s="92"/>
      <c r="T573" s="93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/>
      <c r="AT573" s="18" t="s">
        <v>142</v>
      </c>
      <c r="AU573" s="18" t="s">
        <v>84</v>
      </c>
    </row>
    <row r="574" s="2" customFormat="1">
      <c r="A574" s="39"/>
      <c r="B574" s="40"/>
      <c r="C574" s="41"/>
      <c r="D574" s="237" t="s">
        <v>143</v>
      </c>
      <c r="E574" s="41"/>
      <c r="F574" s="238" t="s">
        <v>1892</v>
      </c>
      <c r="G574" s="41"/>
      <c r="H574" s="41"/>
      <c r="I574" s="234"/>
      <c r="J574" s="41"/>
      <c r="K574" s="41"/>
      <c r="L574" s="45"/>
      <c r="M574" s="235"/>
      <c r="N574" s="236"/>
      <c r="O574" s="92"/>
      <c r="P574" s="92"/>
      <c r="Q574" s="92"/>
      <c r="R574" s="92"/>
      <c r="S574" s="92"/>
      <c r="T574" s="93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/>
      <c r="AT574" s="18" t="s">
        <v>143</v>
      </c>
      <c r="AU574" s="18" t="s">
        <v>84</v>
      </c>
    </row>
    <row r="575" s="13" customFormat="1">
      <c r="A575" s="13"/>
      <c r="B575" s="239"/>
      <c r="C575" s="240"/>
      <c r="D575" s="232" t="s">
        <v>145</v>
      </c>
      <c r="E575" s="241" t="s">
        <v>1</v>
      </c>
      <c r="F575" s="242" t="s">
        <v>1893</v>
      </c>
      <c r="G575" s="240"/>
      <c r="H575" s="241" t="s">
        <v>1</v>
      </c>
      <c r="I575" s="243"/>
      <c r="J575" s="240"/>
      <c r="K575" s="240"/>
      <c r="L575" s="244"/>
      <c r="M575" s="245"/>
      <c r="N575" s="246"/>
      <c r="O575" s="246"/>
      <c r="P575" s="246"/>
      <c r="Q575" s="246"/>
      <c r="R575" s="246"/>
      <c r="S575" s="246"/>
      <c r="T575" s="247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248" t="s">
        <v>145</v>
      </c>
      <c r="AU575" s="248" t="s">
        <v>84</v>
      </c>
      <c r="AV575" s="13" t="s">
        <v>82</v>
      </c>
      <c r="AW575" s="13" t="s">
        <v>31</v>
      </c>
      <c r="AX575" s="13" t="s">
        <v>74</v>
      </c>
      <c r="AY575" s="248" t="s">
        <v>132</v>
      </c>
    </row>
    <row r="576" s="14" customFormat="1">
      <c r="A576" s="14"/>
      <c r="B576" s="249"/>
      <c r="C576" s="250"/>
      <c r="D576" s="232" t="s">
        <v>145</v>
      </c>
      <c r="E576" s="251" t="s">
        <v>1425</v>
      </c>
      <c r="F576" s="252" t="s">
        <v>1894</v>
      </c>
      <c r="G576" s="250"/>
      <c r="H576" s="253">
        <v>77.5</v>
      </c>
      <c r="I576" s="254"/>
      <c r="J576" s="250"/>
      <c r="K576" s="250"/>
      <c r="L576" s="255"/>
      <c r="M576" s="256"/>
      <c r="N576" s="257"/>
      <c r="O576" s="257"/>
      <c r="P576" s="257"/>
      <c r="Q576" s="257"/>
      <c r="R576" s="257"/>
      <c r="S576" s="257"/>
      <c r="T576" s="258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59" t="s">
        <v>145</v>
      </c>
      <c r="AU576" s="259" t="s">
        <v>84</v>
      </c>
      <c r="AV576" s="14" t="s">
        <v>84</v>
      </c>
      <c r="AW576" s="14" t="s">
        <v>31</v>
      </c>
      <c r="AX576" s="14" t="s">
        <v>82</v>
      </c>
      <c r="AY576" s="259" t="s">
        <v>132</v>
      </c>
    </row>
    <row r="577" s="2" customFormat="1" ht="16.5" customHeight="1">
      <c r="A577" s="39"/>
      <c r="B577" s="40"/>
      <c r="C577" s="219" t="s">
        <v>1031</v>
      </c>
      <c r="D577" s="219" t="s">
        <v>135</v>
      </c>
      <c r="E577" s="220" t="s">
        <v>872</v>
      </c>
      <c r="F577" s="221" t="s">
        <v>1895</v>
      </c>
      <c r="G577" s="222" t="s">
        <v>874</v>
      </c>
      <c r="H577" s="223">
        <v>16</v>
      </c>
      <c r="I577" s="224"/>
      <c r="J577" s="225">
        <f>ROUND(I577*H577,2)</f>
        <v>0</v>
      </c>
      <c r="K577" s="221" t="s">
        <v>1</v>
      </c>
      <c r="L577" s="45"/>
      <c r="M577" s="226" t="s">
        <v>1</v>
      </c>
      <c r="N577" s="227" t="s">
        <v>39</v>
      </c>
      <c r="O577" s="92"/>
      <c r="P577" s="228">
        <f>O577*H577</f>
        <v>0</v>
      </c>
      <c r="Q577" s="228">
        <v>0</v>
      </c>
      <c r="R577" s="228">
        <f>Q577*H577</f>
        <v>0</v>
      </c>
      <c r="S577" s="228">
        <v>0</v>
      </c>
      <c r="T577" s="229">
        <f>S577*H577</f>
        <v>0</v>
      </c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R577" s="230" t="s">
        <v>227</v>
      </c>
      <c r="AT577" s="230" t="s">
        <v>135</v>
      </c>
      <c r="AU577" s="230" t="s">
        <v>84</v>
      </c>
      <c r="AY577" s="18" t="s">
        <v>132</v>
      </c>
      <c r="BE577" s="231">
        <f>IF(N577="základní",J577,0)</f>
        <v>0</v>
      </c>
      <c r="BF577" s="231">
        <f>IF(N577="snížená",J577,0)</f>
        <v>0</v>
      </c>
      <c r="BG577" s="231">
        <f>IF(N577="zákl. přenesená",J577,0)</f>
        <v>0</v>
      </c>
      <c r="BH577" s="231">
        <f>IF(N577="sníž. přenesená",J577,0)</f>
        <v>0</v>
      </c>
      <c r="BI577" s="231">
        <f>IF(N577="nulová",J577,0)</f>
        <v>0</v>
      </c>
      <c r="BJ577" s="18" t="s">
        <v>82</v>
      </c>
      <c r="BK577" s="231">
        <f>ROUND(I577*H577,2)</f>
        <v>0</v>
      </c>
      <c r="BL577" s="18" t="s">
        <v>227</v>
      </c>
      <c r="BM577" s="230" t="s">
        <v>1896</v>
      </c>
    </row>
    <row r="578" s="2" customFormat="1">
      <c r="A578" s="39"/>
      <c r="B578" s="40"/>
      <c r="C578" s="41"/>
      <c r="D578" s="232" t="s">
        <v>142</v>
      </c>
      <c r="E578" s="41"/>
      <c r="F578" s="233" t="s">
        <v>1895</v>
      </c>
      <c r="G578" s="41"/>
      <c r="H578" s="41"/>
      <c r="I578" s="234"/>
      <c r="J578" s="41"/>
      <c r="K578" s="41"/>
      <c r="L578" s="45"/>
      <c r="M578" s="235"/>
      <c r="N578" s="236"/>
      <c r="O578" s="92"/>
      <c r="P578" s="92"/>
      <c r="Q578" s="92"/>
      <c r="R578" s="92"/>
      <c r="S578" s="92"/>
      <c r="T578" s="93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/>
      <c r="AT578" s="18" t="s">
        <v>142</v>
      </c>
      <c r="AU578" s="18" t="s">
        <v>84</v>
      </c>
    </row>
    <row r="579" s="13" customFormat="1">
      <c r="A579" s="13"/>
      <c r="B579" s="239"/>
      <c r="C579" s="240"/>
      <c r="D579" s="232" t="s">
        <v>145</v>
      </c>
      <c r="E579" s="241" t="s">
        <v>1</v>
      </c>
      <c r="F579" s="242" t="s">
        <v>1897</v>
      </c>
      <c r="G579" s="240"/>
      <c r="H579" s="241" t="s">
        <v>1</v>
      </c>
      <c r="I579" s="243"/>
      <c r="J579" s="240"/>
      <c r="K579" s="240"/>
      <c r="L579" s="244"/>
      <c r="M579" s="245"/>
      <c r="N579" s="246"/>
      <c r="O579" s="246"/>
      <c r="P579" s="246"/>
      <c r="Q579" s="246"/>
      <c r="R579" s="246"/>
      <c r="S579" s="246"/>
      <c r="T579" s="247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48" t="s">
        <v>145</v>
      </c>
      <c r="AU579" s="248" t="s">
        <v>84</v>
      </c>
      <c r="AV579" s="13" t="s">
        <v>82</v>
      </c>
      <c r="AW579" s="13" t="s">
        <v>31</v>
      </c>
      <c r="AX579" s="13" t="s">
        <v>74</v>
      </c>
      <c r="AY579" s="248" t="s">
        <v>132</v>
      </c>
    </row>
    <row r="580" s="14" customFormat="1">
      <c r="A580" s="14"/>
      <c r="B580" s="249"/>
      <c r="C580" s="250"/>
      <c r="D580" s="232" t="s">
        <v>145</v>
      </c>
      <c r="E580" s="251" t="s">
        <v>1</v>
      </c>
      <c r="F580" s="252" t="s">
        <v>330</v>
      </c>
      <c r="G580" s="250"/>
      <c r="H580" s="253">
        <v>16</v>
      </c>
      <c r="I580" s="254"/>
      <c r="J580" s="250"/>
      <c r="K580" s="250"/>
      <c r="L580" s="255"/>
      <c r="M580" s="256"/>
      <c r="N580" s="257"/>
      <c r="O580" s="257"/>
      <c r="P580" s="257"/>
      <c r="Q580" s="257"/>
      <c r="R580" s="257"/>
      <c r="S580" s="257"/>
      <c r="T580" s="258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T580" s="259" t="s">
        <v>145</v>
      </c>
      <c r="AU580" s="259" t="s">
        <v>84</v>
      </c>
      <c r="AV580" s="14" t="s">
        <v>84</v>
      </c>
      <c r="AW580" s="14" t="s">
        <v>31</v>
      </c>
      <c r="AX580" s="14" t="s">
        <v>82</v>
      </c>
      <c r="AY580" s="259" t="s">
        <v>132</v>
      </c>
    </row>
    <row r="581" s="2" customFormat="1" ht="37.8" customHeight="1">
      <c r="A581" s="39"/>
      <c r="B581" s="40"/>
      <c r="C581" s="219" t="s">
        <v>1035</v>
      </c>
      <c r="D581" s="219" t="s">
        <v>135</v>
      </c>
      <c r="E581" s="220" t="s">
        <v>1898</v>
      </c>
      <c r="F581" s="221" t="s">
        <v>1899</v>
      </c>
      <c r="G581" s="222" t="s">
        <v>171</v>
      </c>
      <c r="H581" s="223">
        <v>27.899999999999999</v>
      </c>
      <c r="I581" s="224"/>
      <c r="J581" s="225">
        <f>ROUND(I581*H581,2)</f>
        <v>0</v>
      </c>
      <c r="K581" s="221" t="s">
        <v>139</v>
      </c>
      <c r="L581" s="45"/>
      <c r="M581" s="226" t="s">
        <v>1</v>
      </c>
      <c r="N581" s="227" t="s">
        <v>39</v>
      </c>
      <c r="O581" s="92"/>
      <c r="P581" s="228">
        <f>O581*H581</f>
        <v>0</v>
      </c>
      <c r="Q581" s="228">
        <v>0</v>
      </c>
      <c r="R581" s="228">
        <f>Q581*H581</f>
        <v>0</v>
      </c>
      <c r="S581" s="228">
        <v>0</v>
      </c>
      <c r="T581" s="229">
        <f>S581*H581</f>
        <v>0</v>
      </c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  <c r="AR581" s="230" t="s">
        <v>227</v>
      </c>
      <c r="AT581" s="230" t="s">
        <v>135</v>
      </c>
      <c r="AU581" s="230" t="s">
        <v>84</v>
      </c>
      <c r="AY581" s="18" t="s">
        <v>132</v>
      </c>
      <c r="BE581" s="231">
        <f>IF(N581="základní",J581,0)</f>
        <v>0</v>
      </c>
      <c r="BF581" s="231">
        <f>IF(N581="snížená",J581,0)</f>
        <v>0</v>
      </c>
      <c r="BG581" s="231">
        <f>IF(N581="zákl. přenesená",J581,0)</f>
        <v>0</v>
      </c>
      <c r="BH581" s="231">
        <f>IF(N581="sníž. přenesená",J581,0)</f>
        <v>0</v>
      </c>
      <c r="BI581" s="231">
        <f>IF(N581="nulová",J581,0)</f>
        <v>0</v>
      </c>
      <c r="BJ581" s="18" t="s">
        <v>82</v>
      </c>
      <c r="BK581" s="231">
        <f>ROUND(I581*H581,2)</f>
        <v>0</v>
      </c>
      <c r="BL581" s="18" t="s">
        <v>227</v>
      </c>
      <c r="BM581" s="230" t="s">
        <v>1900</v>
      </c>
    </row>
    <row r="582" s="2" customFormat="1">
      <c r="A582" s="39"/>
      <c r="B582" s="40"/>
      <c r="C582" s="41"/>
      <c r="D582" s="232" t="s">
        <v>142</v>
      </c>
      <c r="E582" s="41"/>
      <c r="F582" s="233" t="s">
        <v>1901</v>
      </c>
      <c r="G582" s="41"/>
      <c r="H582" s="41"/>
      <c r="I582" s="234"/>
      <c r="J582" s="41"/>
      <c r="K582" s="41"/>
      <c r="L582" s="45"/>
      <c r="M582" s="235"/>
      <c r="N582" s="236"/>
      <c r="O582" s="92"/>
      <c r="P582" s="92"/>
      <c r="Q582" s="92"/>
      <c r="R582" s="92"/>
      <c r="S582" s="92"/>
      <c r="T582" s="93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T582" s="18" t="s">
        <v>142</v>
      </c>
      <c r="AU582" s="18" t="s">
        <v>84</v>
      </c>
    </row>
    <row r="583" s="2" customFormat="1">
      <c r="A583" s="39"/>
      <c r="B583" s="40"/>
      <c r="C583" s="41"/>
      <c r="D583" s="237" t="s">
        <v>143</v>
      </c>
      <c r="E583" s="41"/>
      <c r="F583" s="238" t="s">
        <v>1902</v>
      </c>
      <c r="G583" s="41"/>
      <c r="H583" s="41"/>
      <c r="I583" s="234"/>
      <c r="J583" s="41"/>
      <c r="K583" s="41"/>
      <c r="L583" s="45"/>
      <c r="M583" s="235"/>
      <c r="N583" s="236"/>
      <c r="O583" s="92"/>
      <c r="P583" s="92"/>
      <c r="Q583" s="92"/>
      <c r="R583" s="92"/>
      <c r="S583" s="92"/>
      <c r="T583" s="93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T583" s="18" t="s">
        <v>143</v>
      </c>
      <c r="AU583" s="18" t="s">
        <v>84</v>
      </c>
    </row>
    <row r="584" s="2" customFormat="1" ht="24.15" customHeight="1">
      <c r="A584" s="39"/>
      <c r="B584" s="40"/>
      <c r="C584" s="275" t="s">
        <v>1039</v>
      </c>
      <c r="D584" s="275" t="s">
        <v>374</v>
      </c>
      <c r="E584" s="276" t="s">
        <v>1903</v>
      </c>
      <c r="F584" s="277" t="s">
        <v>1904</v>
      </c>
      <c r="G584" s="278" t="s">
        <v>171</v>
      </c>
      <c r="H584" s="279">
        <v>29.295000000000002</v>
      </c>
      <c r="I584" s="280"/>
      <c r="J584" s="281">
        <f>ROUND(I584*H584,2)</f>
        <v>0</v>
      </c>
      <c r="K584" s="277" t="s">
        <v>139</v>
      </c>
      <c r="L584" s="282"/>
      <c r="M584" s="283" t="s">
        <v>1</v>
      </c>
      <c r="N584" s="284" t="s">
        <v>39</v>
      </c>
      <c r="O584" s="92"/>
      <c r="P584" s="228">
        <f>O584*H584</f>
        <v>0</v>
      </c>
      <c r="Q584" s="228">
        <v>0.0035000000000000001</v>
      </c>
      <c r="R584" s="228">
        <f>Q584*H584</f>
        <v>0.10253250000000001</v>
      </c>
      <c r="S584" s="228">
        <v>0</v>
      </c>
      <c r="T584" s="229">
        <f>S584*H584</f>
        <v>0</v>
      </c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  <c r="AR584" s="230" t="s">
        <v>270</v>
      </c>
      <c r="AT584" s="230" t="s">
        <v>374</v>
      </c>
      <c r="AU584" s="230" t="s">
        <v>84</v>
      </c>
      <c r="AY584" s="18" t="s">
        <v>132</v>
      </c>
      <c r="BE584" s="231">
        <f>IF(N584="základní",J584,0)</f>
        <v>0</v>
      </c>
      <c r="BF584" s="231">
        <f>IF(N584="snížená",J584,0)</f>
        <v>0</v>
      </c>
      <c r="BG584" s="231">
        <f>IF(N584="zákl. přenesená",J584,0)</f>
        <v>0</v>
      </c>
      <c r="BH584" s="231">
        <f>IF(N584="sníž. přenesená",J584,0)</f>
        <v>0</v>
      </c>
      <c r="BI584" s="231">
        <f>IF(N584="nulová",J584,0)</f>
        <v>0</v>
      </c>
      <c r="BJ584" s="18" t="s">
        <v>82</v>
      </c>
      <c r="BK584" s="231">
        <f>ROUND(I584*H584,2)</f>
        <v>0</v>
      </c>
      <c r="BL584" s="18" t="s">
        <v>227</v>
      </c>
      <c r="BM584" s="230" t="s">
        <v>1905</v>
      </c>
    </row>
    <row r="585" s="2" customFormat="1">
      <c r="A585" s="39"/>
      <c r="B585" s="40"/>
      <c r="C585" s="41"/>
      <c r="D585" s="232" t="s">
        <v>142</v>
      </c>
      <c r="E585" s="41"/>
      <c r="F585" s="233" t="s">
        <v>1904</v>
      </c>
      <c r="G585" s="41"/>
      <c r="H585" s="41"/>
      <c r="I585" s="234"/>
      <c r="J585" s="41"/>
      <c r="K585" s="41"/>
      <c r="L585" s="45"/>
      <c r="M585" s="235"/>
      <c r="N585" s="236"/>
      <c r="O585" s="92"/>
      <c r="P585" s="92"/>
      <c r="Q585" s="92"/>
      <c r="R585" s="92"/>
      <c r="S585" s="92"/>
      <c r="T585" s="93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/>
      <c r="AT585" s="18" t="s">
        <v>142</v>
      </c>
      <c r="AU585" s="18" t="s">
        <v>84</v>
      </c>
    </row>
    <row r="586" s="13" customFormat="1">
      <c r="A586" s="13"/>
      <c r="B586" s="239"/>
      <c r="C586" s="240"/>
      <c r="D586" s="232" t="s">
        <v>145</v>
      </c>
      <c r="E586" s="241" t="s">
        <v>1</v>
      </c>
      <c r="F586" s="242" t="s">
        <v>1592</v>
      </c>
      <c r="G586" s="240"/>
      <c r="H586" s="241" t="s">
        <v>1</v>
      </c>
      <c r="I586" s="243"/>
      <c r="J586" s="240"/>
      <c r="K586" s="240"/>
      <c r="L586" s="244"/>
      <c r="M586" s="245"/>
      <c r="N586" s="246"/>
      <c r="O586" s="246"/>
      <c r="P586" s="246"/>
      <c r="Q586" s="246"/>
      <c r="R586" s="246"/>
      <c r="S586" s="246"/>
      <c r="T586" s="247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48" t="s">
        <v>145</v>
      </c>
      <c r="AU586" s="248" t="s">
        <v>84</v>
      </c>
      <c r="AV586" s="13" t="s">
        <v>82</v>
      </c>
      <c r="AW586" s="13" t="s">
        <v>31</v>
      </c>
      <c r="AX586" s="13" t="s">
        <v>74</v>
      </c>
      <c r="AY586" s="248" t="s">
        <v>132</v>
      </c>
    </row>
    <row r="587" s="14" customFormat="1">
      <c r="A587" s="14"/>
      <c r="B587" s="249"/>
      <c r="C587" s="250"/>
      <c r="D587" s="232" t="s">
        <v>145</v>
      </c>
      <c r="E587" s="251" t="s">
        <v>1</v>
      </c>
      <c r="F587" s="252" t="s">
        <v>1906</v>
      </c>
      <c r="G587" s="250"/>
      <c r="H587" s="253">
        <v>27.899999999999999</v>
      </c>
      <c r="I587" s="254"/>
      <c r="J587" s="250"/>
      <c r="K587" s="250"/>
      <c r="L587" s="255"/>
      <c r="M587" s="256"/>
      <c r="N587" s="257"/>
      <c r="O587" s="257"/>
      <c r="P587" s="257"/>
      <c r="Q587" s="257"/>
      <c r="R587" s="257"/>
      <c r="S587" s="257"/>
      <c r="T587" s="258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59" t="s">
        <v>145</v>
      </c>
      <c r="AU587" s="259" t="s">
        <v>84</v>
      </c>
      <c r="AV587" s="14" t="s">
        <v>84</v>
      </c>
      <c r="AW587" s="14" t="s">
        <v>31</v>
      </c>
      <c r="AX587" s="14" t="s">
        <v>82</v>
      </c>
      <c r="AY587" s="259" t="s">
        <v>132</v>
      </c>
    </row>
    <row r="588" s="14" customFormat="1">
      <c r="A588" s="14"/>
      <c r="B588" s="249"/>
      <c r="C588" s="250"/>
      <c r="D588" s="232" t="s">
        <v>145</v>
      </c>
      <c r="E588" s="250"/>
      <c r="F588" s="252" t="s">
        <v>1907</v>
      </c>
      <c r="G588" s="250"/>
      <c r="H588" s="253">
        <v>29.295000000000002</v>
      </c>
      <c r="I588" s="254"/>
      <c r="J588" s="250"/>
      <c r="K588" s="250"/>
      <c r="L588" s="255"/>
      <c r="M588" s="256"/>
      <c r="N588" s="257"/>
      <c r="O588" s="257"/>
      <c r="P588" s="257"/>
      <c r="Q588" s="257"/>
      <c r="R588" s="257"/>
      <c r="S588" s="257"/>
      <c r="T588" s="258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T588" s="259" t="s">
        <v>145</v>
      </c>
      <c r="AU588" s="259" t="s">
        <v>84</v>
      </c>
      <c r="AV588" s="14" t="s">
        <v>84</v>
      </c>
      <c r="AW588" s="14" t="s">
        <v>4</v>
      </c>
      <c r="AX588" s="14" t="s">
        <v>82</v>
      </c>
      <c r="AY588" s="259" t="s">
        <v>132</v>
      </c>
    </row>
    <row r="589" s="2" customFormat="1" ht="24.15" customHeight="1">
      <c r="A589" s="39"/>
      <c r="B589" s="40"/>
      <c r="C589" s="219" t="s">
        <v>1042</v>
      </c>
      <c r="D589" s="219" t="s">
        <v>135</v>
      </c>
      <c r="E589" s="220" t="s">
        <v>1908</v>
      </c>
      <c r="F589" s="221" t="s">
        <v>1909</v>
      </c>
      <c r="G589" s="222" t="s">
        <v>171</v>
      </c>
      <c r="H589" s="223">
        <v>57.799999999999997</v>
      </c>
      <c r="I589" s="224"/>
      <c r="J589" s="225">
        <f>ROUND(I589*H589,2)</f>
        <v>0</v>
      </c>
      <c r="K589" s="221" t="s">
        <v>139</v>
      </c>
      <c r="L589" s="45"/>
      <c r="M589" s="226" t="s">
        <v>1</v>
      </c>
      <c r="N589" s="227" t="s">
        <v>39</v>
      </c>
      <c r="O589" s="92"/>
      <c r="P589" s="228">
        <f>O589*H589</f>
        <v>0</v>
      </c>
      <c r="Q589" s="228">
        <v>1.0000000000000001E-05</v>
      </c>
      <c r="R589" s="228">
        <f>Q589*H589</f>
        <v>0.00057800000000000006</v>
      </c>
      <c r="S589" s="228">
        <v>0</v>
      </c>
      <c r="T589" s="229">
        <f>S589*H589</f>
        <v>0</v>
      </c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  <c r="AR589" s="230" t="s">
        <v>227</v>
      </c>
      <c r="AT589" s="230" t="s">
        <v>135</v>
      </c>
      <c r="AU589" s="230" t="s">
        <v>84</v>
      </c>
      <c r="AY589" s="18" t="s">
        <v>132</v>
      </c>
      <c r="BE589" s="231">
        <f>IF(N589="základní",J589,0)</f>
        <v>0</v>
      </c>
      <c r="BF589" s="231">
        <f>IF(N589="snížená",J589,0)</f>
        <v>0</v>
      </c>
      <c r="BG589" s="231">
        <f>IF(N589="zákl. přenesená",J589,0)</f>
        <v>0</v>
      </c>
      <c r="BH589" s="231">
        <f>IF(N589="sníž. přenesená",J589,0)</f>
        <v>0</v>
      </c>
      <c r="BI589" s="231">
        <f>IF(N589="nulová",J589,0)</f>
        <v>0</v>
      </c>
      <c r="BJ589" s="18" t="s">
        <v>82</v>
      </c>
      <c r="BK589" s="231">
        <f>ROUND(I589*H589,2)</f>
        <v>0</v>
      </c>
      <c r="BL589" s="18" t="s">
        <v>227</v>
      </c>
      <c r="BM589" s="230" t="s">
        <v>1910</v>
      </c>
    </row>
    <row r="590" s="2" customFormat="1">
      <c r="A590" s="39"/>
      <c r="B590" s="40"/>
      <c r="C590" s="41"/>
      <c r="D590" s="232" t="s">
        <v>142</v>
      </c>
      <c r="E590" s="41"/>
      <c r="F590" s="233" t="s">
        <v>1911</v>
      </c>
      <c r="G590" s="41"/>
      <c r="H590" s="41"/>
      <c r="I590" s="234"/>
      <c r="J590" s="41"/>
      <c r="K590" s="41"/>
      <c r="L590" s="45"/>
      <c r="M590" s="235"/>
      <c r="N590" s="236"/>
      <c r="O590" s="92"/>
      <c r="P590" s="92"/>
      <c r="Q590" s="92"/>
      <c r="R590" s="92"/>
      <c r="S590" s="92"/>
      <c r="T590" s="93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/>
      <c r="AT590" s="18" t="s">
        <v>142</v>
      </c>
      <c r="AU590" s="18" t="s">
        <v>84</v>
      </c>
    </row>
    <row r="591" s="2" customFormat="1">
      <c r="A591" s="39"/>
      <c r="B591" s="40"/>
      <c r="C591" s="41"/>
      <c r="D591" s="237" t="s">
        <v>143</v>
      </c>
      <c r="E591" s="41"/>
      <c r="F591" s="238" t="s">
        <v>1912</v>
      </c>
      <c r="G591" s="41"/>
      <c r="H591" s="41"/>
      <c r="I591" s="234"/>
      <c r="J591" s="41"/>
      <c r="K591" s="41"/>
      <c r="L591" s="45"/>
      <c r="M591" s="235"/>
      <c r="N591" s="236"/>
      <c r="O591" s="92"/>
      <c r="P591" s="92"/>
      <c r="Q591" s="92"/>
      <c r="R591" s="92"/>
      <c r="S591" s="92"/>
      <c r="T591" s="93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  <c r="AT591" s="18" t="s">
        <v>143</v>
      </c>
      <c r="AU591" s="18" t="s">
        <v>84</v>
      </c>
    </row>
    <row r="592" s="2" customFormat="1" ht="24.15" customHeight="1">
      <c r="A592" s="39"/>
      <c r="B592" s="40"/>
      <c r="C592" s="275" t="s">
        <v>1044</v>
      </c>
      <c r="D592" s="275" t="s">
        <v>374</v>
      </c>
      <c r="E592" s="276" t="s">
        <v>1913</v>
      </c>
      <c r="F592" s="277" t="s">
        <v>1914</v>
      </c>
      <c r="G592" s="278" t="s">
        <v>171</v>
      </c>
      <c r="H592" s="279">
        <v>60.689999999999998</v>
      </c>
      <c r="I592" s="280"/>
      <c r="J592" s="281">
        <f>ROUND(I592*H592,2)</f>
        <v>0</v>
      </c>
      <c r="K592" s="277" t="s">
        <v>139</v>
      </c>
      <c r="L592" s="282"/>
      <c r="M592" s="283" t="s">
        <v>1</v>
      </c>
      <c r="N592" s="284" t="s">
        <v>39</v>
      </c>
      <c r="O592" s="92"/>
      <c r="P592" s="228">
        <f>O592*H592</f>
        <v>0</v>
      </c>
      <c r="Q592" s="228">
        <v>0.0035999999999999999</v>
      </c>
      <c r="R592" s="228">
        <f>Q592*H592</f>
        <v>0.21848399999999998</v>
      </c>
      <c r="S592" s="228">
        <v>0</v>
      </c>
      <c r="T592" s="229">
        <f>S592*H592</f>
        <v>0</v>
      </c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R592" s="230" t="s">
        <v>270</v>
      </c>
      <c r="AT592" s="230" t="s">
        <v>374</v>
      </c>
      <c r="AU592" s="230" t="s">
        <v>84</v>
      </c>
      <c r="AY592" s="18" t="s">
        <v>132</v>
      </c>
      <c r="BE592" s="231">
        <f>IF(N592="základní",J592,0)</f>
        <v>0</v>
      </c>
      <c r="BF592" s="231">
        <f>IF(N592="snížená",J592,0)</f>
        <v>0</v>
      </c>
      <c r="BG592" s="231">
        <f>IF(N592="zákl. přenesená",J592,0)</f>
        <v>0</v>
      </c>
      <c r="BH592" s="231">
        <f>IF(N592="sníž. přenesená",J592,0)</f>
        <v>0</v>
      </c>
      <c r="BI592" s="231">
        <f>IF(N592="nulová",J592,0)</f>
        <v>0</v>
      </c>
      <c r="BJ592" s="18" t="s">
        <v>82</v>
      </c>
      <c r="BK592" s="231">
        <f>ROUND(I592*H592,2)</f>
        <v>0</v>
      </c>
      <c r="BL592" s="18" t="s">
        <v>227</v>
      </c>
      <c r="BM592" s="230" t="s">
        <v>1915</v>
      </c>
    </row>
    <row r="593" s="2" customFormat="1">
      <c r="A593" s="39"/>
      <c r="B593" s="40"/>
      <c r="C593" s="41"/>
      <c r="D593" s="232" t="s">
        <v>142</v>
      </c>
      <c r="E593" s="41"/>
      <c r="F593" s="233" t="s">
        <v>1914</v>
      </c>
      <c r="G593" s="41"/>
      <c r="H593" s="41"/>
      <c r="I593" s="234"/>
      <c r="J593" s="41"/>
      <c r="K593" s="41"/>
      <c r="L593" s="45"/>
      <c r="M593" s="235"/>
      <c r="N593" s="236"/>
      <c r="O593" s="92"/>
      <c r="P593" s="92"/>
      <c r="Q593" s="92"/>
      <c r="R593" s="92"/>
      <c r="S593" s="92"/>
      <c r="T593" s="93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  <c r="AT593" s="18" t="s">
        <v>142</v>
      </c>
      <c r="AU593" s="18" t="s">
        <v>84</v>
      </c>
    </row>
    <row r="594" s="13" customFormat="1">
      <c r="A594" s="13"/>
      <c r="B594" s="239"/>
      <c r="C594" s="240"/>
      <c r="D594" s="232" t="s">
        <v>145</v>
      </c>
      <c r="E594" s="241" t="s">
        <v>1</v>
      </c>
      <c r="F594" s="242" t="s">
        <v>1592</v>
      </c>
      <c r="G594" s="240"/>
      <c r="H594" s="241" t="s">
        <v>1</v>
      </c>
      <c r="I594" s="243"/>
      <c r="J594" s="240"/>
      <c r="K594" s="240"/>
      <c r="L594" s="244"/>
      <c r="M594" s="245"/>
      <c r="N594" s="246"/>
      <c r="O594" s="246"/>
      <c r="P594" s="246"/>
      <c r="Q594" s="246"/>
      <c r="R594" s="246"/>
      <c r="S594" s="246"/>
      <c r="T594" s="247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T594" s="248" t="s">
        <v>145</v>
      </c>
      <c r="AU594" s="248" t="s">
        <v>84</v>
      </c>
      <c r="AV594" s="13" t="s">
        <v>82</v>
      </c>
      <c r="AW594" s="13" t="s">
        <v>31</v>
      </c>
      <c r="AX594" s="13" t="s">
        <v>74</v>
      </c>
      <c r="AY594" s="248" t="s">
        <v>132</v>
      </c>
    </row>
    <row r="595" s="14" customFormat="1">
      <c r="A595" s="14"/>
      <c r="B595" s="249"/>
      <c r="C595" s="250"/>
      <c r="D595" s="232" t="s">
        <v>145</v>
      </c>
      <c r="E595" s="251" t="s">
        <v>1</v>
      </c>
      <c r="F595" s="252" t="s">
        <v>1916</v>
      </c>
      <c r="G595" s="250"/>
      <c r="H595" s="253">
        <v>57.799999999999997</v>
      </c>
      <c r="I595" s="254"/>
      <c r="J595" s="250"/>
      <c r="K595" s="250"/>
      <c r="L595" s="255"/>
      <c r="M595" s="256"/>
      <c r="N595" s="257"/>
      <c r="O595" s="257"/>
      <c r="P595" s="257"/>
      <c r="Q595" s="257"/>
      <c r="R595" s="257"/>
      <c r="S595" s="257"/>
      <c r="T595" s="258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T595" s="259" t="s">
        <v>145</v>
      </c>
      <c r="AU595" s="259" t="s">
        <v>84</v>
      </c>
      <c r="AV595" s="14" t="s">
        <v>84</v>
      </c>
      <c r="AW595" s="14" t="s">
        <v>31</v>
      </c>
      <c r="AX595" s="14" t="s">
        <v>82</v>
      </c>
      <c r="AY595" s="259" t="s">
        <v>132</v>
      </c>
    </row>
    <row r="596" s="14" customFormat="1">
      <c r="A596" s="14"/>
      <c r="B596" s="249"/>
      <c r="C596" s="250"/>
      <c r="D596" s="232" t="s">
        <v>145</v>
      </c>
      <c r="E596" s="250"/>
      <c r="F596" s="252" t="s">
        <v>1917</v>
      </c>
      <c r="G596" s="250"/>
      <c r="H596" s="253">
        <v>60.689999999999998</v>
      </c>
      <c r="I596" s="254"/>
      <c r="J596" s="250"/>
      <c r="K596" s="250"/>
      <c r="L596" s="255"/>
      <c r="M596" s="256"/>
      <c r="N596" s="257"/>
      <c r="O596" s="257"/>
      <c r="P596" s="257"/>
      <c r="Q596" s="257"/>
      <c r="R596" s="257"/>
      <c r="S596" s="257"/>
      <c r="T596" s="258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T596" s="259" t="s">
        <v>145</v>
      </c>
      <c r="AU596" s="259" t="s">
        <v>84</v>
      </c>
      <c r="AV596" s="14" t="s">
        <v>84</v>
      </c>
      <c r="AW596" s="14" t="s">
        <v>4</v>
      </c>
      <c r="AX596" s="14" t="s">
        <v>82</v>
      </c>
      <c r="AY596" s="259" t="s">
        <v>132</v>
      </c>
    </row>
    <row r="597" s="2" customFormat="1" ht="24.15" customHeight="1">
      <c r="A597" s="39"/>
      <c r="B597" s="40"/>
      <c r="C597" s="219" t="s">
        <v>1046</v>
      </c>
      <c r="D597" s="219" t="s">
        <v>135</v>
      </c>
      <c r="E597" s="220" t="s">
        <v>1918</v>
      </c>
      <c r="F597" s="221" t="s">
        <v>1919</v>
      </c>
      <c r="G597" s="222" t="s">
        <v>171</v>
      </c>
      <c r="H597" s="223">
        <v>158.40000000000001</v>
      </c>
      <c r="I597" s="224"/>
      <c r="J597" s="225">
        <f>ROUND(I597*H597,2)</f>
        <v>0</v>
      </c>
      <c r="K597" s="221" t="s">
        <v>139</v>
      </c>
      <c r="L597" s="45"/>
      <c r="M597" s="226" t="s">
        <v>1</v>
      </c>
      <c r="N597" s="227" t="s">
        <v>39</v>
      </c>
      <c r="O597" s="92"/>
      <c r="P597" s="228">
        <f>O597*H597</f>
        <v>0</v>
      </c>
      <c r="Q597" s="228">
        <v>1.0000000000000001E-05</v>
      </c>
      <c r="R597" s="228">
        <f>Q597*H597</f>
        <v>0.0015840000000000001</v>
      </c>
      <c r="S597" s="228">
        <v>0</v>
      </c>
      <c r="T597" s="229">
        <f>S597*H597</f>
        <v>0</v>
      </c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R597" s="230" t="s">
        <v>227</v>
      </c>
      <c r="AT597" s="230" t="s">
        <v>135</v>
      </c>
      <c r="AU597" s="230" t="s">
        <v>84</v>
      </c>
      <c r="AY597" s="18" t="s">
        <v>132</v>
      </c>
      <c r="BE597" s="231">
        <f>IF(N597="základní",J597,0)</f>
        <v>0</v>
      </c>
      <c r="BF597" s="231">
        <f>IF(N597="snížená",J597,0)</f>
        <v>0</v>
      </c>
      <c r="BG597" s="231">
        <f>IF(N597="zákl. přenesená",J597,0)</f>
        <v>0</v>
      </c>
      <c r="BH597" s="231">
        <f>IF(N597="sníž. přenesená",J597,0)</f>
        <v>0</v>
      </c>
      <c r="BI597" s="231">
        <f>IF(N597="nulová",J597,0)</f>
        <v>0</v>
      </c>
      <c r="BJ597" s="18" t="s">
        <v>82</v>
      </c>
      <c r="BK597" s="231">
        <f>ROUND(I597*H597,2)</f>
        <v>0</v>
      </c>
      <c r="BL597" s="18" t="s">
        <v>227</v>
      </c>
      <c r="BM597" s="230" t="s">
        <v>1920</v>
      </c>
    </row>
    <row r="598" s="2" customFormat="1">
      <c r="A598" s="39"/>
      <c r="B598" s="40"/>
      <c r="C598" s="41"/>
      <c r="D598" s="232" t="s">
        <v>142</v>
      </c>
      <c r="E598" s="41"/>
      <c r="F598" s="233" t="s">
        <v>1921</v>
      </c>
      <c r="G598" s="41"/>
      <c r="H598" s="41"/>
      <c r="I598" s="234"/>
      <c r="J598" s="41"/>
      <c r="K598" s="41"/>
      <c r="L598" s="45"/>
      <c r="M598" s="235"/>
      <c r="N598" s="236"/>
      <c r="O598" s="92"/>
      <c r="P598" s="92"/>
      <c r="Q598" s="92"/>
      <c r="R598" s="92"/>
      <c r="S598" s="92"/>
      <c r="T598" s="93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/>
      <c r="AT598" s="18" t="s">
        <v>142</v>
      </c>
      <c r="AU598" s="18" t="s">
        <v>84</v>
      </c>
    </row>
    <row r="599" s="2" customFormat="1">
      <c r="A599" s="39"/>
      <c r="B599" s="40"/>
      <c r="C599" s="41"/>
      <c r="D599" s="237" t="s">
        <v>143</v>
      </c>
      <c r="E599" s="41"/>
      <c r="F599" s="238" t="s">
        <v>1922</v>
      </c>
      <c r="G599" s="41"/>
      <c r="H599" s="41"/>
      <c r="I599" s="234"/>
      <c r="J599" s="41"/>
      <c r="K599" s="41"/>
      <c r="L599" s="45"/>
      <c r="M599" s="235"/>
      <c r="N599" s="236"/>
      <c r="O599" s="92"/>
      <c r="P599" s="92"/>
      <c r="Q599" s="92"/>
      <c r="R599" s="92"/>
      <c r="S599" s="92"/>
      <c r="T599" s="93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/>
      <c r="AT599" s="18" t="s">
        <v>143</v>
      </c>
      <c r="AU599" s="18" t="s">
        <v>84</v>
      </c>
    </row>
    <row r="600" s="14" customFormat="1">
      <c r="A600" s="14"/>
      <c r="B600" s="249"/>
      <c r="C600" s="250"/>
      <c r="D600" s="232" t="s">
        <v>145</v>
      </c>
      <c r="E600" s="251" t="s">
        <v>1</v>
      </c>
      <c r="F600" s="252" t="s">
        <v>1923</v>
      </c>
      <c r="G600" s="250"/>
      <c r="H600" s="253">
        <v>158.40000000000001</v>
      </c>
      <c r="I600" s="254"/>
      <c r="J600" s="250"/>
      <c r="K600" s="250"/>
      <c r="L600" s="255"/>
      <c r="M600" s="256"/>
      <c r="N600" s="257"/>
      <c r="O600" s="257"/>
      <c r="P600" s="257"/>
      <c r="Q600" s="257"/>
      <c r="R600" s="257"/>
      <c r="S600" s="257"/>
      <c r="T600" s="258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T600" s="259" t="s">
        <v>145</v>
      </c>
      <c r="AU600" s="259" t="s">
        <v>84</v>
      </c>
      <c r="AV600" s="14" t="s">
        <v>84</v>
      </c>
      <c r="AW600" s="14" t="s">
        <v>31</v>
      </c>
      <c r="AX600" s="14" t="s">
        <v>82</v>
      </c>
      <c r="AY600" s="259" t="s">
        <v>132</v>
      </c>
    </row>
    <row r="601" s="2" customFormat="1" ht="24.15" customHeight="1">
      <c r="A601" s="39"/>
      <c r="B601" s="40"/>
      <c r="C601" s="275" t="s">
        <v>1049</v>
      </c>
      <c r="D601" s="275" t="s">
        <v>374</v>
      </c>
      <c r="E601" s="276" t="s">
        <v>1924</v>
      </c>
      <c r="F601" s="277" t="s">
        <v>1925</v>
      </c>
      <c r="G601" s="278" t="s">
        <v>171</v>
      </c>
      <c r="H601" s="279">
        <v>166.31999999999999</v>
      </c>
      <c r="I601" s="280"/>
      <c r="J601" s="281">
        <f>ROUND(I601*H601,2)</f>
        <v>0</v>
      </c>
      <c r="K601" s="277" t="s">
        <v>139</v>
      </c>
      <c r="L601" s="282"/>
      <c r="M601" s="283" t="s">
        <v>1</v>
      </c>
      <c r="N601" s="284" t="s">
        <v>39</v>
      </c>
      <c r="O601" s="92"/>
      <c r="P601" s="228">
        <f>O601*H601</f>
        <v>0</v>
      </c>
      <c r="Q601" s="228">
        <v>0.0050899999999999999</v>
      </c>
      <c r="R601" s="228">
        <f>Q601*H601</f>
        <v>0.8465687999999999</v>
      </c>
      <c r="S601" s="228">
        <v>0</v>
      </c>
      <c r="T601" s="229">
        <f>S601*H601</f>
        <v>0</v>
      </c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/>
      <c r="AR601" s="230" t="s">
        <v>270</v>
      </c>
      <c r="AT601" s="230" t="s">
        <v>374</v>
      </c>
      <c r="AU601" s="230" t="s">
        <v>84</v>
      </c>
      <c r="AY601" s="18" t="s">
        <v>132</v>
      </c>
      <c r="BE601" s="231">
        <f>IF(N601="základní",J601,0)</f>
        <v>0</v>
      </c>
      <c r="BF601" s="231">
        <f>IF(N601="snížená",J601,0)</f>
        <v>0</v>
      </c>
      <c r="BG601" s="231">
        <f>IF(N601="zákl. přenesená",J601,0)</f>
        <v>0</v>
      </c>
      <c r="BH601" s="231">
        <f>IF(N601="sníž. přenesená",J601,0)</f>
        <v>0</v>
      </c>
      <c r="BI601" s="231">
        <f>IF(N601="nulová",J601,0)</f>
        <v>0</v>
      </c>
      <c r="BJ601" s="18" t="s">
        <v>82</v>
      </c>
      <c r="BK601" s="231">
        <f>ROUND(I601*H601,2)</f>
        <v>0</v>
      </c>
      <c r="BL601" s="18" t="s">
        <v>227</v>
      </c>
      <c r="BM601" s="230" t="s">
        <v>1926</v>
      </c>
    </row>
    <row r="602" s="2" customFormat="1">
      <c r="A602" s="39"/>
      <c r="B602" s="40"/>
      <c r="C602" s="41"/>
      <c r="D602" s="232" t="s">
        <v>142</v>
      </c>
      <c r="E602" s="41"/>
      <c r="F602" s="233" t="s">
        <v>1925</v>
      </c>
      <c r="G602" s="41"/>
      <c r="H602" s="41"/>
      <c r="I602" s="234"/>
      <c r="J602" s="41"/>
      <c r="K602" s="41"/>
      <c r="L602" s="45"/>
      <c r="M602" s="235"/>
      <c r="N602" s="236"/>
      <c r="O602" s="92"/>
      <c r="P602" s="92"/>
      <c r="Q602" s="92"/>
      <c r="R602" s="92"/>
      <c r="S602" s="92"/>
      <c r="T602" s="93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  <c r="AT602" s="18" t="s">
        <v>142</v>
      </c>
      <c r="AU602" s="18" t="s">
        <v>84</v>
      </c>
    </row>
    <row r="603" s="13" customFormat="1">
      <c r="A603" s="13"/>
      <c r="B603" s="239"/>
      <c r="C603" s="240"/>
      <c r="D603" s="232" t="s">
        <v>145</v>
      </c>
      <c r="E603" s="241" t="s">
        <v>1</v>
      </c>
      <c r="F603" s="242" t="s">
        <v>1592</v>
      </c>
      <c r="G603" s="240"/>
      <c r="H603" s="241" t="s">
        <v>1</v>
      </c>
      <c r="I603" s="243"/>
      <c r="J603" s="240"/>
      <c r="K603" s="240"/>
      <c r="L603" s="244"/>
      <c r="M603" s="245"/>
      <c r="N603" s="246"/>
      <c r="O603" s="246"/>
      <c r="P603" s="246"/>
      <c r="Q603" s="246"/>
      <c r="R603" s="246"/>
      <c r="S603" s="246"/>
      <c r="T603" s="247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T603" s="248" t="s">
        <v>145</v>
      </c>
      <c r="AU603" s="248" t="s">
        <v>84</v>
      </c>
      <c r="AV603" s="13" t="s">
        <v>82</v>
      </c>
      <c r="AW603" s="13" t="s">
        <v>31</v>
      </c>
      <c r="AX603" s="13" t="s">
        <v>74</v>
      </c>
      <c r="AY603" s="248" t="s">
        <v>132</v>
      </c>
    </row>
    <row r="604" s="14" customFormat="1">
      <c r="A604" s="14"/>
      <c r="B604" s="249"/>
      <c r="C604" s="250"/>
      <c r="D604" s="232" t="s">
        <v>145</v>
      </c>
      <c r="E604" s="251" t="s">
        <v>1</v>
      </c>
      <c r="F604" s="252" t="s">
        <v>1923</v>
      </c>
      <c r="G604" s="250"/>
      <c r="H604" s="253">
        <v>158.40000000000001</v>
      </c>
      <c r="I604" s="254"/>
      <c r="J604" s="250"/>
      <c r="K604" s="250"/>
      <c r="L604" s="255"/>
      <c r="M604" s="256"/>
      <c r="N604" s="257"/>
      <c r="O604" s="257"/>
      <c r="P604" s="257"/>
      <c r="Q604" s="257"/>
      <c r="R604" s="257"/>
      <c r="S604" s="257"/>
      <c r="T604" s="258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259" t="s">
        <v>145</v>
      </c>
      <c r="AU604" s="259" t="s">
        <v>84</v>
      </c>
      <c r="AV604" s="14" t="s">
        <v>84</v>
      </c>
      <c r="AW604" s="14" t="s">
        <v>31</v>
      </c>
      <c r="AX604" s="14" t="s">
        <v>82</v>
      </c>
      <c r="AY604" s="259" t="s">
        <v>132</v>
      </c>
    </row>
    <row r="605" s="14" customFormat="1">
      <c r="A605" s="14"/>
      <c r="B605" s="249"/>
      <c r="C605" s="250"/>
      <c r="D605" s="232" t="s">
        <v>145</v>
      </c>
      <c r="E605" s="250"/>
      <c r="F605" s="252" t="s">
        <v>1927</v>
      </c>
      <c r="G605" s="250"/>
      <c r="H605" s="253">
        <v>166.31999999999999</v>
      </c>
      <c r="I605" s="254"/>
      <c r="J605" s="250"/>
      <c r="K605" s="250"/>
      <c r="L605" s="255"/>
      <c r="M605" s="256"/>
      <c r="N605" s="257"/>
      <c r="O605" s="257"/>
      <c r="P605" s="257"/>
      <c r="Q605" s="257"/>
      <c r="R605" s="257"/>
      <c r="S605" s="257"/>
      <c r="T605" s="258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T605" s="259" t="s">
        <v>145</v>
      </c>
      <c r="AU605" s="259" t="s">
        <v>84</v>
      </c>
      <c r="AV605" s="14" t="s">
        <v>84</v>
      </c>
      <c r="AW605" s="14" t="s">
        <v>4</v>
      </c>
      <c r="AX605" s="14" t="s">
        <v>82</v>
      </c>
      <c r="AY605" s="259" t="s">
        <v>132</v>
      </c>
    </row>
    <row r="606" s="2" customFormat="1" ht="24.15" customHeight="1">
      <c r="A606" s="39"/>
      <c r="B606" s="40"/>
      <c r="C606" s="219" t="s">
        <v>1052</v>
      </c>
      <c r="D606" s="219" t="s">
        <v>135</v>
      </c>
      <c r="E606" s="220" t="s">
        <v>1928</v>
      </c>
      <c r="F606" s="221" t="s">
        <v>1929</v>
      </c>
      <c r="G606" s="222" t="s">
        <v>171</v>
      </c>
      <c r="H606" s="223">
        <v>132</v>
      </c>
      <c r="I606" s="224"/>
      <c r="J606" s="225">
        <f>ROUND(I606*H606,2)</f>
        <v>0</v>
      </c>
      <c r="K606" s="221" t="s">
        <v>139</v>
      </c>
      <c r="L606" s="45"/>
      <c r="M606" s="226" t="s">
        <v>1</v>
      </c>
      <c r="N606" s="227" t="s">
        <v>39</v>
      </c>
      <c r="O606" s="92"/>
      <c r="P606" s="228">
        <f>O606*H606</f>
        <v>0</v>
      </c>
      <c r="Q606" s="228">
        <v>2.0000000000000002E-05</v>
      </c>
      <c r="R606" s="228">
        <f>Q606*H606</f>
        <v>0.0026400000000000004</v>
      </c>
      <c r="S606" s="228">
        <v>0</v>
      </c>
      <c r="T606" s="229">
        <f>S606*H606</f>
        <v>0</v>
      </c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  <c r="AR606" s="230" t="s">
        <v>227</v>
      </c>
      <c r="AT606" s="230" t="s">
        <v>135</v>
      </c>
      <c r="AU606" s="230" t="s">
        <v>84</v>
      </c>
      <c r="AY606" s="18" t="s">
        <v>132</v>
      </c>
      <c r="BE606" s="231">
        <f>IF(N606="základní",J606,0)</f>
        <v>0</v>
      </c>
      <c r="BF606" s="231">
        <f>IF(N606="snížená",J606,0)</f>
        <v>0</v>
      </c>
      <c r="BG606" s="231">
        <f>IF(N606="zákl. přenesená",J606,0)</f>
        <v>0</v>
      </c>
      <c r="BH606" s="231">
        <f>IF(N606="sníž. přenesená",J606,0)</f>
        <v>0</v>
      </c>
      <c r="BI606" s="231">
        <f>IF(N606="nulová",J606,0)</f>
        <v>0</v>
      </c>
      <c r="BJ606" s="18" t="s">
        <v>82</v>
      </c>
      <c r="BK606" s="231">
        <f>ROUND(I606*H606,2)</f>
        <v>0</v>
      </c>
      <c r="BL606" s="18" t="s">
        <v>227</v>
      </c>
      <c r="BM606" s="230" t="s">
        <v>1930</v>
      </c>
    </row>
    <row r="607" s="2" customFormat="1">
      <c r="A607" s="39"/>
      <c r="B607" s="40"/>
      <c r="C607" s="41"/>
      <c r="D607" s="232" t="s">
        <v>142</v>
      </c>
      <c r="E607" s="41"/>
      <c r="F607" s="233" t="s">
        <v>1931</v>
      </c>
      <c r="G607" s="41"/>
      <c r="H607" s="41"/>
      <c r="I607" s="234"/>
      <c r="J607" s="41"/>
      <c r="K607" s="41"/>
      <c r="L607" s="45"/>
      <c r="M607" s="235"/>
      <c r="N607" s="236"/>
      <c r="O607" s="92"/>
      <c r="P607" s="92"/>
      <c r="Q607" s="92"/>
      <c r="R607" s="92"/>
      <c r="S607" s="92"/>
      <c r="T607" s="93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T607" s="18" t="s">
        <v>142</v>
      </c>
      <c r="AU607" s="18" t="s">
        <v>84</v>
      </c>
    </row>
    <row r="608" s="2" customFormat="1">
      <c r="A608" s="39"/>
      <c r="B608" s="40"/>
      <c r="C608" s="41"/>
      <c r="D608" s="237" t="s">
        <v>143</v>
      </c>
      <c r="E608" s="41"/>
      <c r="F608" s="238" t="s">
        <v>1932</v>
      </c>
      <c r="G608" s="41"/>
      <c r="H608" s="41"/>
      <c r="I608" s="234"/>
      <c r="J608" s="41"/>
      <c r="K608" s="41"/>
      <c r="L608" s="45"/>
      <c r="M608" s="235"/>
      <c r="N608" s="236"/>
      <c r="O608" s="92"/>
      <c r="P608" s="92"/>
      <c r="Q608" s="92"/>
      <c r="R608" s="92"/>
      <c r="S608" s="92"/>
      <c r="T608" s="93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T608" s="18" t="s">
        <v>143</v>
      </c>
      <c r="AU608" s="18" t="s">
        <v>84</v>
      </c>
    </row>
    <row r="609" s="14" customFormat="1">
      <c r="A609" s="14"/>
      <c r="B609" s="249"/>
      <c r="C609" s="250"/>
      <c r="D609" s="232" t="s">
        <v>145</v>
      </c>
      <c r="E609" s="251" t="s">
        <v>1</v>
      </c>
      <c r="F609" s="252" t="s">
        <v>1933</v>
      </c>
      <c r="G609" s="250"/>
      <c r="H609" s="253">
        <v>132</v>
      </c>
      <c r="I609" s="254"/>
      <c r="J609" s="250"/>
      <c r="K609" s="250"/>
      <c r="L609" s="255"/>
      <c r="M609" s="256"/>
      <c r="N609" s="257"/>
      <c r="O609" s="257"/>
      <c r="P609" s="257"/>
      <c r="Q609" s="257"/>
      <c r="R609" s="257"/>
      <c r="S609" s="257"/>
      <c r="T609" s="258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T609" s="259" t="s">
        <v>145</v>
      </c>
      <c r="AU609" s="259" t="s">
        <v>84</v>
      </c>
      <c r="AV609" s="14" t="s">
        <v>84</v>
      </c>
      <c r="AW609" s="14" t="s">
        <v>31</v>
      </c>
      <c r="AX609" s="14" t="s">
        <v>82</v>
      </c>
      <c r="AY609" s="259" t="s">
        <v>132</v>
      </c>
    </row>
    <row r="610" s="2" customFormat="1" ht="24.15" customHeight="1">
      <c r="A610" s="39"/>
      <c r="B610" s="40"/>
      <c r="C610" s="275" t="s">
        <v>1057</v>
      </c>
      <c r="D610" s="275" t="s">
        <v>374</v>
      </c>
      <c r="E610" s="276" t="s">
        <v>1934</v>
      </c>
      <c r="F610" s="277" t="s">
        <v>1935</v>
      </c>
      <c r="G610" s="278" t="s">
        <v>171</v>
      </c>
      <c r="H610" s="279">
        <v>138.59999999999999</v>
      </c>
      <c r="I610" s="280"/>
      <c r="J610" s="281">
        <f>ROUND(I610*H610,2)</f>
        <v>0</v>
      </c>
      <c r="K610" s="277" t="s">
        <v>139</v>
      </c>
      <c r="L610" s="282"/>
      <c r="M610" s="283" t="s">
        <v>1</v>
      </c>
      <c r="N610" s="284" t="s">
        <v>39</v>
      </c>
      <c r="O610" s="92"/>
      <c r="P610" s="228">
        <f>O610*H610</f>
        <v>0</v>
      </c>
      <c r="Q610" s="228">
        <v>0.0080199999999999994</v>
      </c>
      <c r="R610" s="228">
        <f>Q610*H610</f>
        <v>1.1115719999999998</v>
      </c>
      <c r="S610" s="228">
        <v>0</v>
      </c>
      <c r="T610" s="229">
        <f>S610*H610</f>
        <v>0</v>
      </c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/>
      <c r="AR610" s="230" t="s">
        <v>270</v>
      </c>
      <c r="AT610" s="230" t="s">
        <v>374</v>
      </c>
      <c r="AU610" s="230" t="s">
        <v>84</v>
      </c>
      <c r="AY610" s="18" t="s">
        <v>132</v>
      </c>
      <c r="BE610" s="231">
        <f>IF(N610="základní",J610,0)</f>
        <v>0</v>
      </c>
      <c r="BF610" s="231">
        <f>IF(N610="snížená",J610,0)</f>
        <v>0</v>
      </c>
      <c r="BG610" s="231">
        <f>IF(N610="zákl. přenesená",J610,0)</f>
        <v>0</v>
      </c>
      <c r="BH610" s="231">
        <f>IF(N610="sníž. přenesená",J610,0)</f>
        <v>0</v>
      </c>
      <c r="BI610" s="231">
        <f>IF(N610="nulová",J610,0)</f>
        <v>0</v>
      </c>
      <c r="BJ610" s="18" t="s">
        <v>82</v>
      </c>
      <c r="BK610" s="231">
        <f>ROUND(I610*H610,2)</f>
        <v>0</v>
      </c>
      <c r="BL610" s="18" t="s">
        <v>227</v>
      </c>
      <c r="BM610" s="230" t="s">
        <v>1936</v>
      </c>
    </row>
    <row r="611" s="2" customFormat="1">
      <c r="A611" s="39"/>
      <c r="B611" s="40"/>
      <c r="C611" s="41"/>
      <c r="D611" s="232" t="s">
        <v>142</v>
      </c>
      <c r="E611" s="41"/>
      <c r="F611" s="233" t="s">
        <v>1935</v>
      </c>
      <c r="G611" s="41"/>
      <c r="H611" s="41"/>
      <c r="I611" s="234"/>
      <c r="J611" s="41"/>
      <c r="K611" s="41"/>
      <c r="L611" s="45"/>
      <c r="M611" s="235"/>
      <c r="N611" s="236"/>
      <c r="O611" s="92"/>
      <c r="P611" s="92"/>
      <c r="Q611" s="92"/>
      <c r="R611" s="92"/>
      <c r="S611" s="92"/>
      <c r="T611" s="93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  <c r="AT611" s="18" t="s">
        <v>142</v>
      </c>
      <c r="AU611" s="18" t="s">
        <v>84</v>
      </c>
    </row>
    <row r="612" s="13" customFormat="1">
      <c r="A612" s="13"/>
      <c r="B612" s="239"/>
      <c r="C612" s="240"/>
      <c r="D612" s="232" t="s">
        <v>145</v>
      </c>
      <c r="E612" s="241" t="s">
        <v>1</v>
      </c>
      <c r="F612" s="242" t="s">
        <v>1592</v>
      </c>
      <c r="G612" s="240"/>
      <c r="H612" s="241" t="s">
        <v>1</v>
      </c>
      <c r="I612" s="243"/>
      <c r="J612" s="240"/>
      <c r="K612" s="240"/>
      <c r="L612" s="244"/>
      <c r="M612" s="245"/>
      <c r="N612" s="246"/>
      <c r="O612" s="246"/>
      <c r="P612" s="246"/>
      <c r="Q612" s="246"/>
      <c r="R612" s="246"/>
      <c r="S612" s="246"/>
      <c r="T612" s="247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T612" s="248" t="s">
        <v>145</v>
      </c>
      <c r="AU612" s="248" t="s">
        <v>84</v>
      </c>
      <c r="AV612" s="13" t="s">
        <v>82</v>
      </c>
      <c r="AW612" s="13" t="s">
        <v>31</v>
      </c>
      <c r="AX612" s="13" t="s">
        <v>74</v>
      </c>
      <c r="AY612" s="248" t="s">
        <v>132</v>
      </c>
    </row>
    <row r="613" s="14" customFormat="1">
      <c r="A613" s="14"/>
      <c r="B613" s="249"/>
      <c r="C613" s="250"/>
      <c r="D613" s="232" t="s">
        <v>145</v>
      </c>
      <c r="E613" s="251" t="s">
        <v>1</v>
      </c>
      <c r="F613" s="252" t="s">
        <v>1933</v>
      </c>
      <c r="G613" s="250"/>
      <c r="H613" s="253">
        <v>132</v>
      </c>
      <c r="I613" s="254"/>
      <c r="J613" s="250"/>
      <c r="K613" s="250"/>
      <c r="L613" s="255"/>
      <c r="M613" s="256"/>
      <c r="N613" s="257"/>
      <c r="O613" s="257"/>
      <c r="P613" s="257"/>
      <c r="Q613" s="257"/>
      <c r="R613" s="257"/>
      <c r="S613" s="257"/>
      <c r="T613" s="258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59" t="s">
        <v>145</v>
      </c>
      <c r="AU613" s="259" t="s">
        <v>84</v>
      </c>
      <c r="AV613" s="14" t="s">
        <v>84</v>
      </c>
      <c r="AW613" s="14" t="s">
        <v>31</v>
      </c>
      <c r="AX613" s="14" t="s">
        <v>82</v>
      </c>
      <c r="AY613" s="259" t="s">
        <v>132</v>
      </c>
    </row>
    <row r="614" s="14" customFormat="1">
      <c r="A614" s="14"/>
      <c r="B614" s="249"/>
      <c r="C614" s="250"/>
      <c r="D614" s="232" t="s">
        <v>145</v>
      </c>
      <c r="E614" s="250"/>
      <c r="F614" s="252" t="s">
        <v>1937</v>
      </c>
      <c r="G614" s="250"/>
      <c r="H614" s="253">
        <v>138.59999999999999</v>
      </c>
      <c r="I614" s="254"/>
      <c r="J614" s="250"/>
      <c r="K614" s="250"/>
      <c r="L614" s="255"/>
      <c r="M614" s="256"/>
      <c r="N614" s="257"/>
      <c r="O614" s="257"/>
      <c r="P614" s="257"/>
      <c r="Q614" s="257"/>
      <c r="R614" s="257"/>
      <c r="S614" s="257"/>
      <c r="T614" s="258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259" t="s">
        <v>145</v>
      </c>
      <c r="AU614" s="259" t="s">
        <v>84</v>
      </c>
      <c r="AV614" s="14" t="s">
        <v>84</v>
      </c>
      <c r="AW614" s="14" t="s">
        <v>4</v>
      </c>
      <c r="AX614" s="14" t="s">
        <v>82</v>
      </c>
      <c r="AY614" s="259" t="s">
        <v>132</v>
      </c>
    </row>
    <row r="615" s="2" customFormat="1" ht="24.15" customHeight="1">
      <c r="A615" s="39"/>
      <c r="B615" s="40"/>
      <c r="C615" s="219" t="s">
        <v>1063</v>
      </c>
      <c r="D615" s="219" t="s">
        <v>135</v>
      </c>
      <c r="E615" s="220" t="s">
        <v>1938</v>
      </c>
      <c r="F615" s="221" t="s">
        <v>1939</v>
      </c>
      <c r="G615" s="222" t="s">
        <v>171</v>
      </c>
      <c r="H615" s="223">
        <v>67.400000000000006</v>
      </c>
      <c r="I615" s="224"/>
      <c r="J615" s="225">
        <f>ROUND(I615*H615,2)</f>
        <v>0</v>
      </c>
      <c r="K615" s="221" t="s">
        <v>139</v>
      </c>
      <c r="L615" s="45"/>
      <c r="M615" s="226" t="s">
        <v>1</v>
      </c>
      <c r="N615" s="227" t="s">
        <v>39</v>
      </c>
      <c r="O615" s="92"/>
      <c r="P615" s="228">
        <f>O615*H615</f>
        <v>0</v>
      </c>
      <c r="Q615" s="228">
        <v>2.0000000000000002E-05</v>
      </c>
      <c r="R615" s="228">
        <f>Q615*H615</f>
        <v>0.0013480000000000002</v>
      </c>
      <c r="S615" s="228">
        <v>0</v>
      </c>
      <c r="T615" s="229">
        <f>S615*H615</f>
        <v>0</v>
      </c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/>
      <c r="AR615" s="230" t="s">
        <v>227</v>
      </c>
      <c r="AT615" s="230" t="s">
        <v>135</v>
      </c>
      <c r="AU615" s="230" t="s">
        <v>84</v>
      </c>
      <c r="AY615" s="18" t="s">
        <v>132</v>
      </c>
      <c r="BE615" s="231">
        <f>IF(N615="základní",J615,0)</f>
        <v>0</v>
      </c>
      <c r="BF615" s="231">
        <f>IF(N615="snížená",J615,0)</f>
        <v>0</v>
      </c>
      <c r="BG615" s="231">
        <f>IF(N615="zákl. přenesená",J615,0)</f>
        <v>0</v>
      </c>
      <c r="BH615" s="231">
        <f>IF(N615="sníž. přenesená",J615,0)</f>
        <v>0</v>
      </c>
      <c r="BI615" s="231">
        <f>IF(N615="nulová",J615,0)</f>
        <v>0</v>
      </c>
      <c r="BJ615" s="18" t="s">
        <v>82</v>
      </c>
      <c r="BK615" s="231">
        <f>ROUND(I615*H615,2)</f>
        <v>0</v>
      </c>
      <c r="BL615" s="18" t="s">
        <v>227</v>
      </c>
      <c r="BM615" s="230" t="s">
        <v>1940</v>
      </c>
    </row>
    <row r="616" s="2" customFormat="1">
      <c r="A616" s="39"/>
      <c r="B616" s="40"/>
      <c r="C616" s="41"/>
      <c r="D616" s="232" t="s">
        <v>142</v>
      </c>
      <c r="E616" s="41"/>
      <c r="F616" s="233" t="s">
        <v>1941</v>
      </c>
      <c r="G616" s="41"/>
      <c r="H616" s="41"/>
      <c r="I616" s="234"/>
      <c r="J616" s="41"/>
      <c r="K616" s="41"/>
      <c r="L616" s="45"/>
      <c r="M616" s="235"/>
      <c r="N616" s="236"/>
      <c r="O616" s="92"/>
      <c r="P616" s="92"/>
      <c r="Q616" s="92"/>
      <c r="R616" s="92"/>
      <c r="S616" s="92"/>
      <c r="T616" s="93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/>
      <c r="AT616" s="18" t="s">
        <v>142</v>
      </c>
      <c r="AU616" s="18" t="s">
        <v>84</v>
      </c>
    </row>
    <row r="617" s="2" customFormat="1">
      <c r="A617" s="39"/>
      <c r="B617" s="40"/>
      <c r="C617" s="41"/>
      <c r="D617" s="237" t="s">
        <v>143</v>
      </c>
      <c r="E617" s="41"/>
      <c r="F617" s="238" t="s">
        <v>1942</v>
      </c>
      <c r="G617" s="41"/>
      <c r="H617" s="41"/>
      <c r="I617" s="234"/>
      <c r="J617" s="41"/>
      <c r="K617" s="41"/>
      <c r="L617" s="45"/>
      <c r="M617" s="235"/>
      <c r="N617" s="236"/>
      <c r="O617" s="92"/>
      <c r="P617" s="92"/>
      <c r="Q617" s="92"/>
      <c r="R617" s="92"/>
      <c r="S617" s="92"/>
      <c r="T617" s="93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/>
      <c r="AT617" s="18" t="s">
        <v>143</v>
      </c>
      <c r="AU617" s="18" t="s">
        <v>84</v>
      </c>
    </row>
    <row r="618" s="2" customFormat="1" ht="24.15" customHeight="1">
      <c r="A618" s="39"/>
      <c r="B618" s="40"/>
      <c r="C618" s="275" t="s">
        <v>1068</v>
      </c>
      <c r="D618" s="275" t="s">
        <v>374</v>
      </c>
      <c r="E618" s="276" t="s">
        <v>1943</v>
      </c>
      <c r="F618" s="277" t="s">
        <v>1944</v>
      </c>
      <c r="G618" s="278" t="s">
        <v>171</v>
      </c>
      <c r="H618" s="279">
        <v>70.769999999999996</v>
      </c>
      <c r="I618" s="280"/>
      <c r="J618" s="281">
        <f>ROUND(I618*H618,2)</f>
        <v>0</v>
      </c>
      <c r="K618" s="277" t="s">
        <v>139</v>
      </c>
      <c r="L618" s="282"/>
      <c r="M618" s="283" t="s">
        <v>1</v>
      </c>
      <c r="N618" s="284" t="s">
        <v>39</v>
      </c>
      <c r="O618" s="92"/>
      <c r="P618" s="228">
        <f>O618*H618</f>
        <v>0</v>
      </c>
      <c r="Q618" s="228">
        <v>0.0080400000000000003</v>
      </c>
      <c r="R618" s="228">
        <f>Q618*H618</f>
        <v>0.56899080000000002</v>
      </c>
      <c r="S618" s="228">
        <v>0</v>
      </c>
      <c r="T618" s="229">
        <f>S618*H618</f>
        <v>0</v>
      </c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R618" s="230" t="s">
        <v>270</v>
      </c>
      <c r="AT618" s="230" t="s">
        <v>374</v>
      </c>
      <c r="AU618" s="230" t="s">
        <v>84</v>
      </c>
      <c r="AY618" s="18" t="s">
        <v>132</v>
      </c>
      <c r="BE618" s="231">
        <f>IF(N618="základní",J618,0)</f>
        <v>0</v>
      </c>
      <c r="BF618" s="231">
        <f>IF(N618="snížená",J618,0)</f>
        <v>0</v>
      </c>
      <c r="BG618" s="231">
        <f>IF(N618="zákl. přenesená",J618,0)</f>
        <v>0</v>
      </c>
      <c r="BH618" s="231">
        <f>IF(N618="sníž. přenesená",J618,0)</f>
        <v>0</v>
      </c>
      <c r="BI618" s="231">
        <f>IF(N618="nulová",J618,0)</f>
        <v>0</v>
      </c>
      <c r="BJ618" s="18" t="s">
        <v>82</v>
      </c>
      <c r="BK618" s="231">
        <f>ROUND(I618*H618,2)</f>
        <v>0</v>
      </c>
      <c r="BL618" s="18" t="s">
        <v>227</v>
      </c>
      <c r="BM618" s="230" t="s">
        <v>1945</v>
      </c>
    </row>
    <row r="619" s="2" customFormat="1">
      <c r="A619" s="39"/>
      <c r="B619" s="40"/>
      <c r="C619" s="41"/>
      <c r="D619" s="232" t="s">
        <v>142</v>
      </c>
      <c r="E619" s="41"/>
      <c r="F619" s="233" t="s">
        <v>1944</v>
      </c>
      <c r="G619" s="41"/>
      <c r="H619" s="41"/>
      <c r="I619" s="234"/>
      <c r="J619" s="41"/>
      <c r="K619" s="41"/>
      <c r="L619" s="45"/>
      <c r="M619" s="235"/>
      <c r="N619" s="236"/>
      <c r="O619" s="92"/>
      <c r="P619" s="92"/>
      <c r="Q619" s="92"/>
      <c r="R619" s="92"/>
      <c r="S619" s="92"/>
      <c r="T619" s="93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/>
      <c r="AT619" s="18" t="s">
        <v>142</v>
      </c>
      <c r="AU619" s="18" t="s">
        <v>84</v>
      </c>
    </row>
    <row r="620" s="13" customFormat="1">
      <c r="A620" s="13"/>
      <c r="B620" s="239"/>
      <c r="C620" s="240"/>
      <c r="D620" s="232" t="s">
        <v>145</v>
      </c>
      <c r="E620" s="241" t="s">
        <v>1</v>
      </c>
      <c r="F620" s="242" t="s">
        <v>1592</v>
      </c>
      <c r="G620" s="240"/>
      <c r="H620" s="241" t="s">
        <v>1</v>
      </c>
      <c r="I620" s="243"/>
      <c r="J620" s="240"/>
      <c r="K620" s="240"/>
      <c r="L620" s="244"/>
      <c r="M620" s="245"/>
      <c r="N620" s="246"/>
      <c r="O620" s="246"/>
      <c r="P620" s="246"/>
      <c r="Q620" s="246"/>
      <c r="R620" s="246"/>
      <c r="S620" s="246"/>
      <c r="T620" s="247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T620" s="248" t="s">
        <v>145</v>
      </c>
      <c r="AU620" s="248" t="s">
        <v>84</v>
      </c>
      <c r="AV620" s="13" t="s">
        <v>82</v>
      </c>
      <c r="AW620" s="13" t="s">
        <v>31</v>
      </c>
      <c r="AX620" s="13" t="s">
        <v>74</v>
      </c>
      <c r="AY620" s="248" t="s">
        <v>132</v>
      </c>
    </row>
    <row r="621" s="14" customFormat="1">
      <c r="A621" s="14"/>
      <c r="B621" s="249"/>
      <c r="C621" s="250"/>
      <c r="D621" s="232" t="s">
        <v>145</v>
      </c>
      <c r="E621" s="251" t="s">
        <v>1</v>
      </c>
      <c r="F621" s="252" t="s">
        <v>1946</v>
      </c>
      <c r="G621" s="250"/>
      <c r="H621" s="253">
        <v>67.400000000000006</v>
      </c>
      <c r="I621" s="254"/>
      <c r="J621" s="250"/>
      <c r="K621" s="250"/>
      <c r="L621" s="255"/>
      <c r="M621" s="256"/>
      <c r="N621" s="257"/>
      <c r="O621" s="257"/>
      <c r="P621" s="257"/>
      <c r="Q621" s="257"/>
      <c r="R621" s="257"/>
      <c r="S621" s="257"/>
      <c r="T621" s="258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259" t="s">
        <v>145</v>
      </c>
      <c r="AU621" s="259" t="s">
        <v>84</v>
      </c>
      <c r="AV621" s="14" t="s">
        <v>84</v>
      </c>
      <c r="AW621" s="14" t="s">
        <v>31</v>
      </c>
      <c r="AX621" s="14" t="s">
        <v>82</v>
      </c>
      <c r="AY621" s="259" t="s">
        <v>132</v>
      </c>
    </row>
    <row r="622" s="14" customFormat="1">
      <c r="A622" s="14"/>
      <c r="B622" s="249"/>
      <c r="C622" s="250"/>
      <c r="D622" s="232" t="s">
        <v>145</v>
      </c>
      <c r="E622" s="250"/>
      <c r="F622" s="252" t="s">
        <v>1947</v>
      </c>
      <c r="G622" s="250"/>
      <c r="H622" s="253">
        <v>70.769999999999996</v>
      </c>
      <c r="I622" s="254"/>
      <c r="J622" s="250"/>
      <c r="K622" s="250"/>
      <c r="L622" s="255"/>
      <c r="M622" s="256"/>
      <c r="N622" s="257"/>
      <c r="O622" s="257"/>
      <c r="P622" s="257"/>
      <c r="Q622" s="257"/>
      <c r="R622" s="257"/>
      <c r="S622" s="257"/>
      <c r="T622" s="258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T622" s="259" t="s">
        <v>145</v>
      </c>
      <c r="AU622" s="259" t="s">
        <v>84</v>
      </c>
      <c r="AV622" s="14" t="s">
        <v>84</v>
      </c>
      <c r="AW622" s="14" t="s">
        <v>4</v>
      </c>
      <c r="AX622" s="14" t="s">
        <v>82</v>
      </c>
      <c r="AY622" s="259" t="s">
        <v>132</v>
      </c>
    </row>
    <row r="623" s="2" customFormat="1" ht="24.15" customHeight="1">
      <c r="A623" s="39"/>
      <c r="B623" s="40"/>
      <c r="C623" s="219" t="s">
        <v>1072</v>
      </c>
      <c r="D623" s="219" t="s">
        <v>135</v>
      </c>
      <c r="E623" s="220" t="s">
        <v>1948</v>
      </c>
      <c r="F623" s="221" t="s">
        <v>1949</v>
      </c>
      <c r="G623" s="222" t="s">
        <v>171</v>
      </c>
      <c r="H623" s="223">
        <v>84.099999999999994</v>
      </c>
      <c r="I623" s="224"/>
      <c r="J623" s="225">
        <f>ROUND(I623*H623,2)</f>
        <v>0</v>
      </c>
      <c r="K623" s="221" t="s">
        <v>139</v>
      </c>
      <c r="L623" s="45"/>
      <c r="M623" s="226" t="s">
        <v>1</v>
      </c>
      <c r="N623" s="227" t="s">
        <v>39</v>
      </c>
      <c r="O623" s="92"/>
      <c r="P623" s="228">
        <f>O623*H623</f>
        <v>0</v>
      </c>
      <c r="Q623" s="228">
        <v>2.0000000000000002E-05</v>
      </c>
      <c r="R623" s="228">
        <f>Q623*H623</f>
        <v>0.0016820000000000001</v>
      </c>
      <c r="S623" s="228">
        <v>0</v>
      </c>
      <c r="T623" s="229">
        <f>S623*H623</f>
        <v>0</v>
      </c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  <c r="AR623" s="230" t="s">
        <v>227</v>
      </c>
      <c r="AT623" s="230" t="s">
        <v>135</v>
      </c>
      <c r="AU623" s="230" t="s">
        <v>84</v>
      </c>
      <c r="AY623" s="18" t="s">
        <v>132</v>
      </c>
      <c r="BE623" s="231">
        <f>IF(N623="základní",J623,0)</f>
        <v>0</v>
      </c>
      <c r="BF623" s="231">
        <f>IF(N623="snížená",J623,0)</f>
        <v>0</v>
      </c>
      <c r="BG623" s="231">
        <f>IF(N623="zákl. přenesená",J623,0)</f>
        <v>0</v>
      </c>
      <c r="BH623" s="231">
        <f>IF(N623="sníž. přenesená",J623,0)</f>
        <v>0</v>
      </c>
      <c r="BI623" s="231">
        <f>IF(N623="nulová",J623,0)</f>
        <v>0</v>
      </c>
      <c r="BJ623" s="18" t="s">
        <v>82</v>
      </c>
      <c r="BK623" s="231">
        <f>ROUND(I623*H623,2)</f>
        <v>0</v>
      </c>
      <c r="BL623" s="18" t="s">
        <v>227</v>
      </c>
      <c r="BM623" s="230" t="s">
        <v>1950</v>
      </c>
    </row>
    <row r="624" s="2" customFormat="1">
      <c r="A624" s="39"/>
      <c r="B624" s="40"/>
      <c r="C624" s="41"/>
      <c r="D624" s="232" t="s">
        <v>142</v>
      </c>
      <c r="E624" s="41"/>
      <c r="F624" s="233" t="s">
        <v>1951</v>
      </c>
      <c r="G624" s="41"/>
      <c r="H624" s="41"/>
      <c r="I624" s="234"/>
      <c r="J624" s="41"/>
      <c r="K624" s="41"/>
      <c r="L624" s="45"/>
      <c r="M624" s="235"/>
      <c r="N624" s="236"/>
      <c r="O624" s="92"/>
      <c r="P624" s="92"/>
      <c r="Q624" s="92"/>
      <c r="R624" s="92"/>
      <c r="S624" s="92"/>
      <c r="T624" s="93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/>
      <c r="AT624" s="18" t="s">
        <v>142</v>
      </c>
      <c r="AU624" s="18" t="s">
        <v>84</v>
      </c>
    </row>
    <row r="625" s="2" customFormat="1">
      <c r="A625" s="39"/>
      <c r="B625" s="40"/>
      <c r="C625" s="41"/>
      <c r="D625" s="237" t="s">
        <v>143</v>
      </c>
      <c r="E625" s="41"/>
      <c r="F625" s="238" t="s">
        <v>1952</v>
      </c>
      <c r="G625" s="41"/>
      <c r="H625" s="41"/>
      <c r="I625" s="234"/>
      <c r="J625" s="41"/>
      <c r="K625" s="41"/>
      <c r="L625" s="45"/>
      <c r="M625" s="235"/>
      <c r="N625" s="236"/>
      <c r="O625" s="92"/>
      <c r="P625" s="92"/>
      <c r="Q625" s="92"/>
      <c r="R625" s="92"/>
      <c r="S625" s="92"/>
      <c r="T625" s="93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  <c r="AT625" s="18" t="s">
        <v>143</v>
      </c>
      <c r="AU625" s="18" t="s">
        <v>84</v>
      </c>
    </row>
    <row r="626" s="2" customFormat="1" ht="24.15" customHeight="1">
      <c r="A626" s="39"/>
      <c r="B626" s="40"/>
      <c r="C626" s="275" t="s">
        <v>1075</v>
      </c>
      <c r="D626" s="275" t="s">
        <v>374</v>
      </c>
      <c r="E626" s="276" t="s">
        <v>1953</v>
      </c>
      <c r="F626" s="277" t="s">
        <v>1954</v>
      </c>
      <c r="G626" s="278" t="s">
        <v>171</v>
      </c>
      <c r="H626" s="279">
        <v>88.305000000000007</v>
      </c>
      <c r="I626" s="280"/>
      <c r="J626" s="281">
        <f>ROUND(I626*H626,2)</f>
        <v>0</v>
      </c>
      <c r="K626" s="277" t="s">
        <v>139</v>
      </c>
      <c r="L626" s="282"/>
      <c r="M626" s="283" t="s">
        <v>1</v>
      </c>
      <c r="N626" s="284" t="s">
        <v>39</v>
      </c>
      <c r="O626" s="92"/>
      <c r="P626" s="228">
        <f>O626*H626</f>
        <v>0</v>
      </c>
      <c r="Q626" s="228">
        <v>0.01273</v>
      </c>
      <c r="R626" s="228">
        <f>Q626*H626</f>
        <v>1.1241226500000001</v>
      </c>
      <c r="S626" s="228">
        <v>0</v>
      </c>
      <c r="T626" s="229">
        <f>S626*H626</f>
        <v>0</v>
      </c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  <c r="AR626" s="230" t="s">
        <v>270</v>
      </c>
      <c r="AT626" s="230" t="s">
        <v>374</v>
      </c>
      <c r="AU626" s="230" t="s">
        <v>84</v>
      </c>
      <c r="AY626" s="18" t="s">
        <v>132</v>
      </c>
      <c r="BE626" s="231">
        <f>IF(N626="základní",J626,0)</f>
        <v>0</v>
      </c>
      <c r="BF626" s="231">
        <f>IF(N626="snížená",J626,0)</f>
        <v>0</v>
      </c>
      <c r="BG626" s="231">
        <f>IF(N626="zákl. přenesená",J626,0)</f>
        <v>0</v>
      </c>
      <c r="BH626" s="231">
        <f>IF(N626="sníž. přenesená",J626,0)</f>
        <v>0</v>
      </c>
      <c r="BI626" s="231">
        <f>IF(N626="nulová",J626,0)</f>
        <v>0</v>
      </c>
      <c r="BJ626" s="18" t="s">
        <v>82</v>
      </c>
      <c r="BK626" s="231">
        <f>ROUND(I626*H626,2)</f>
        <v>0</v>
      </c>
      <c r="BL626" s="18" t="s">
        <v>227</v>
      </c>
      <c r="BM626" s="230" t="s">
        <v>1955</v>
      </c>
    </row>
    <row r="627" s="2" customFormat="1">
      <c r="A627" s="39"/>
      <c r="B627" s="40"/>
      <c r="C627" s="41"/>
      <c r="D627" s="232" t="s">
        <v>142</v>
      </c>
      <c r="E627" s="41"/>
      <c r="F627" s="233" t="s">
        <v>1954</v>
      </c>
      <c r="G627" s="41"/>
      <c r="H627" s="41"/>
      <c r="I627" s="234"/>
      <c r="J627" s="41"/>
      <c r="K627" s="41"/>
      <c r="L627" s="45"/>
      <c r="M627" s="235"/>
      <c r="N627" s="236"/>
      <c r="O627" s="92"/>
      <c r="P627" s="92"/>
      <c r="Q627" s="92"/>
      <c r="R627" s="92"/>
      <c r="S627" s="92"/>
      <c r="T627" s="93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/>
      <c r="AT627" s="18" t="s">
        <v>142</v>
      </c>
      <c r="AU627" s="18" t="s">
        <v>84</v>
      </c>
    </row>
    <row r="628" s="13" customFormat="1">
      <c r="A628" s="13"/>
      <c r="B628" s="239"/>
      <c r="C628" s="240"/>
      <c r="D628" s="232" t="s">
        <v>145</v>
      </c>
      <c r="E628" s="241" t="s">
        <v>1</v>
      </c>
      <c r="F628" s="242" t="s">
        <v>1592</v>
      </c>
      <c r="G628" s="240"/>
      <c r="H628" s="241" t="s">
        <v>1</v>
      </c>
      <c r="I628" s="243"/>
      <c r="J628" s="240"/>
      <c r="K628" s="240"/>
      <c r="L628" s="244"/>
      <c r="M628" s="245"/>
      <c r="N628" s="246"/>
      <c r="O628" s="246"/>
      <c r="P628" s="246"/>
      <c r="Q628" s="246"/>
      <c r="R628" s="246"/>
      <c r="S628" s="246"/>
      <c r="T628" s="247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T628" s="248" t="s">
        <v>145</v>
      </c>
      <c r="AU628" s="248" t="s">
        <v>84</v>
      </c>
      <c r="AV628" s="13" t="s">
        <v>82</v>
      </c>
      <c r="AW628" s="13" t="s">
        <v>31</v>
      </c>
      <c r="AX628" s="13" t="s">
        <v>74</v>
      </c>
      <c r="AY628" s="248" t="s">
        <v>132</v>
      </c>
    </row>
    <row r="629" s="14" customFormat="1">
      <c r="A629" s="14"/>
      <c r="B629" s="249"/>
      <c r="C629" s="250"/>
      <c r="D629" s="232" t="s">
        <v>145</v>
      </c>
      <c r="E629" s="251" t="s">
        <v>1</v>
      </c>
      <c r="F629" s="252" t="s">
        <v>1956</v>
      </c>
      <c r="G629" s="250"/>
      <c r="H629" s="253">
        <v>84.099999999999994</v>
      </c>
      <c r="I629" s="254"/>
      <c r="J629" s="250"/>
      <c r="K629" s="250"/>
      <c r="L629" s="255"/>
      <c r="M629" s="256"/>
      <c r="N629" s="257"/>
      <c r="O629" s="257"/>
      <c r="P629" s="257"/>
      <c r="Q629" s="257"/>
      <c r="R629" s="257"/>
      <c r="S629" s="257"/>
      <c r="T629" s="258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T629" s="259" t="s">
        <v>145</v>
      </c>
      <c r="AU629" s="259" t="s">
        <v>84</v>
      </c>
      <c r="AV629" s="14" t="s">
        <v>84</v>
      </c>
      <c r="AW629" s="14" t="s">
        <v>31</v>
      </c>
      <c r="AX629" s="14" t="s">
        <v>82</v>
      </c>
      <c r="AY629" s="259" t="s">
        <v>132</v>
      </c>
    </row>
    <row r="630" s="14" customFormat="1">
      <c r="A630" s="14"/>
      <c r="B630" s="249"/>
      <c r="C630" s="250"/>
      <c r="D630" s="232" t="s">
        <v>145</v>
      </c>
      <c r="E630" s="250"/>
      <c r="F630" s="252" t="s">
        <v>1957</v>
      </c>
      <c r="G630" s="250"/>
      <c r="H630" s="253">
        <v>88.305000000000007</v>
      </c>
      <c r="I630" s="254"/>
      <c r="J630" s="250"/>
      <c r="K630" s="250"/>
      <c r="L630" s="255"/>
      <c r="M630" s="256"/>
      <c r="N630" s="257"/>
      <c r="O630" s="257"/>
      <c r="P630" s="257"/>
      <c r="Q630" s="257"/>
      <c r="R630" s="257"/>
      <c r="S630" s="257"/>
      <c r="T630" s="258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T630" s="259" t="s">
        <v>145</v>
      </c>
      <c r="AU630" s="259" t="s">
        <v>84</v>
      </c>
      <c r="AV630" s="14" t="s">
        <v>84</v>
      </c>
      <c r="AW630" s="14" t="s">
        <v>4</v>
      </c>
      <c r="AX630" s="14" t="s">
        <v>82</v>
      </c>
      <c r="AY630" s="259" t="s">
        <v>132</v>
      </c>
    </row>
    <row r="631" s="2" customFormat="1" ht="24.15" customHeight="1">
      <c r="A631" s="39"/>
      <c r="B631" s="40"/>
      <c r="C631" s="219" t="s">
        <v>1077</v>
      </c>
      <c r="D631" s="219" t="s">
        <v>135</v>
      </c>
      <c r="E631" s="220" t="s">
        <v>1958</v>
      </c>
      <c r="F631" s="221" t="s">
        <v>1959</v>
      </c>
      <c r="G631" s="222" t="s">
        <v>171</v>
      </c>
      <c r="H631" s="223">
        <v>83.200000000000003</v>
      </c>
      <c r="I631" s="224"/>
      <c r="J631" s="225">
        <f>ROUND(I631*H631,2)</f>
        <v>0</v>
      </c>
      <c r="K631" s="221" t="s">
        <v>139</v>
      </c>
      <c r="L631" s="45"/>
      <c r="M631" s="226" t="s">
        <v>1</v>
      </c>
      <c r="N631" s="227" t="s">
        <v>39</v>
      </c>
      <c r="O631" s="92"/>
      <c r="P631" s="228">
        <f>O631*H631</f>
        <v>0</v>
      </c>
      <c r="Q631" s="228">
        <v>3.0000000000000001E-05</v>
      </c>
      <c r="R631" s="228">
        <f>Q631*H631</f>
        <v>0.002496</v>
      </c>
      <c r="S631" s="228">
        <v>0</v>
      </c>
      <c r="T631" s="229">
        <f>S631*H631</f>
        <v>0</v>
      </c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/>
      <c r="AR631" s="230" t="s">
        <v>227</v>
      </c>
      <c r="AT631" s="230" t="s">
        <v>135</v>
      </c>
      <c r="AU631" s="230" t="s">
        <v>84</v>
      </c>
      <c r="AY631" s="18" t="s">
        <v>132</v>
      </c>
      <c r="BE631" s="231">
        <f>IF(N631="základní",J631,0)</f>
        <v>0</v>
      </c>
      <c r="BF631" s="231">
        <f>IF(N631="snížená",J631,0)</f>
        <v>0</v>
      </c>
      <c r="BG631" s="231">
        <f>IF(N631="zákl. přenesená",J631,0)</f>
        <v>0</v>
      </c>
      <c r="BH631" s="231">
        <f>IF(N631="sníž. přenesená",J631,0)</f>
        <v>0</v>
      </c>
      <c r="BI631" s="231">
        <f>IF(N631="nulová",J631,0)</f>
        <v>0</v>
      </c>
      <c r="BJ631" s="18" t="s">
        <v>82</v>
      </c>
      <c r="BK631" s="231">
        <f>ROUND(I631*H631,2)</f>
        <v>0</v>
      </c>
      <c r="BL631" s="18" t="s">
        <v>227</v>
      </c>
      <c r="BM631" s="230" t="s">
        <v>1960</v>
      </c>
    </row>
    <row r="632" s="2" customFormat="1">
      <c r="A632" s="39"/>
      <c r="B632" s="40"/>
      <c r="C632" s="41"/>
      <c r="D632" s="232" t="s">
        <v>142</v>
      </c>
      <c r="E632" s="41"/>
      <c r="F632" s="233" t="s">
        <v>1961</v>
      </c>
      <c r="G632" s="41"/>
      <c r="H632" s="41"/>
      <c r="I632" s="234"/>
      <c r="J632" s="41"/>
      <c r="K632" s="41"/>
      <c r="L632" s="45"/>
      <c r="M632" s="235"/>
      <c r="N632" s="236"/>
      <c r="O632" s="92"/>
      <c r="P632" s="92"/>
      <c r="Q632" s="92"/>
      <c r="R632" s="92"/>
      <c r="S632" s="92"/>
      <c r="T632" s="93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/>
      <c r="AT632" s="18" t="s">
        <v>142</v>
      </c>
      <c r="AU632" s="18" t="s">
        <v>84</v>
      </c>
    </row>
    <row r="633" s="2" customFormat="1">
      <c r="A633" s="39"/>
      <c r="B633" s="40"/>
      <c r="C633" s="41"/>
      <c r="D633" s="237" t="s">
        <v>143</v>
      </c>
      <c r="E633" s="41"/>
      <c r="F633" s="238" t="s">
        <v>1962</v>
      </c>
      <c r="G633" s="41"/>
      <c r="H633" s="41"/>
      <c r="I633" s="234"/>
      <c r="J633" s="41"/>
      <c r="K633" s="41"/>
      <c r="L633" s="45"/>
      <c r="M633" s="235"/>
      <c r="N633" s="236"/>
      <c r="O633" s="92"/>
      <c r="P633" s="92"/>
      <c r="Q633" s="92"/>
      <c r="R633" s="92"/>
      <c r="S633" s="92"/>
      <c r="T633" s="93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/>
      <c r="AT633" s="18" t="s">
        <v>143</v>
      </c>
      <c r="AU633" s="18" t="s">
        <v>84</v>
      </c>
    </row>
    <row r="634" s="2" customFormat="1" ht="24.15" customHeight="1">
      <c r="A634" s="39"/>
      <c r="B634" s="40"/>
      <c r="C634" s="275" t="s">
        <v>1087</v>
      </c>
      <c r="D634" s="275" t="s">
        <v>374</v>
      </c>
      <c r="E634" s="276" t="s">
        <v>1963</v>
      </c>
      <c r="F634" s="277" t="s">
        <v>1964</v>
      </c>
      <c r="G634" s="278" t="s">
        <v>171</v>
      </c>
      <c r="H634" s="279">
        <v>87.359999999999999</v>
      </c>
      <c r="I634" s="280"/>
      <c r="J634" s="281">
        <f>ROUND(I634*H634,2)</f>
        <v>0</v>
      </c>
      <c r="K634" s="277" t="s">
        <v>139</v>
      </c>
      <c r="L634" s="282"/>
      <c r="M634" s="283" t="s">
        <v>1</v>
      </c>
      <c r="N634" s="284" t="s">
        <v>39</v>
      </c>
      <c r="O634" s="92"/>
      <c r="P634" s="228">
        <f>O634*H634</f>
        <v>0</v>
      </c>
      <c r="Q634" s="228">
        <v>0.02044</v>
      </c>
      <c r="R634" s="228">
        <f>Q634*H634</f>
        <v>1.7856384000000001</v>
      </c>
      <c r="S634" s="228">
        <v>0</v>
      </c>
      <c r="T634" s="229">
        <f>S634*H634</f>
        <v>0</v>
      </c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R634" s="230" t="s">
        <v>270</v>
      </c>
      <c r="AT634" s="230" t="s">
        <v>374</v>
      </c>
      <c r="AU634" s="230" t="s">
        <v>84</v>
      </c>
      <c r="AY634" s="18" t="s">
        <v>132</v>
      </c>
      <c r="BE634" s="231">
        <f>IF(N634="základní",J634,0)</f>
        <v>0</v>
      </c>
      <c r="BF634" s="231">
        <f>IF(N634="snížená",J634,0)</f>
        <v>0</v>
      </c>
      <c r="BG634" s="231">
        <f>IF(N634="zákl. přenesená",J634,0)</f>
        <v>0</v>
      </c>
      <c r="BH634" s="231">
        <f>IF(N634="sníž. přenesená",J634,0)</f>
        <v>0</v>
      </c>
      <c r="BI634" s="231">
        <f>IF(N634="nulová",J634,0)</f>
        <v>0</v>
      </c>
      <c r="BJ634" s="18" t="s">
        <v>82</v>
      </c>
      <c r="BK634" s="231">
        <f>ROUND(I634*H634,2)</f>
        <v>0</v>
      </c>
      <c r="BL634" s="18" t="s">
        <v>227</v>
      </c>
      <c r="BM634" s="230" t="s">
        <v>1965</v>
      </c>
    </row>
    <row r="635" s="2" customFormat="1">
      <c r="A635" s="39"/>
      <c r="B635" s="40"/>
      <c r="C635" s="41"/>
      <c r="D635" s="232" t="s">
        <v>142</v>
      </c>
      <c r="E635" s="41"/>
      <c r="F635" s="233" t="s">
        <v>1964</v>
      </c>
      <c r="G635" s="41"/>
      <c r="H635" s="41"/>
      <c r="I635" s="234"/>
      <c r="J635" s="41"/>
      <c r="K635" s="41"/>
      <c r="L635" s="45"/>
      <c r="M635" s="235"/>
      <c r="N635" s="236"/>
      <c r="O635" s="92"/>
      <c r="P635" s="92"/>
      <c r="Q635" s="92"/>
      <c r="R635" s="92"/>
      <c r="S635" s="92"/>
      <c r="T635" s="93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T635" s="18" t="s">
        <v>142</v>
      </c>
      <c r="AU635" s="18" t="s">
        <v>84</v>
      </c>
    </row>
    <row r="636" s="13" customFormat="1">
      <c r="A636" s="13"/>
      <c r="B636" s="239"/>
      <c r="C636" s="240"/>
      <c r="D636" s="232" t="s">
        <v>145</v>
      </c>
      <c r="E636" s="241" t="s">
        <v>1</v>
      </c>
      <c r="F636" s="242" t="s">
        <v>1592</v>
      </c>
      <c r="G636" s="240"/>
      <c r="H636" s="241" t="s">
        <v>1</v>
      </c>
      <c r="I636" s="243"/>
      <c r="J636" s="240"/>
      <c r="K636" s="240"/>
      <c r="L636" s="244"/>
      <c r="M636" s="245"/>
      <c r="N636" s="246"/>
      <c r="O636" s="246"/>
      <c r="P636" s="246"/>
      <c r="Q636" s="246"/>
      <c r="R636" s="246"/>
      <c r="S636" s="246"/>
      <c r="T636" s="247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T636" s="248" t="s">
        <v>145</v>
      </c>
      <c r="AU636" s="248" t="s">
        <v>84</v>
      </c>
      <c r="AV636" s="13" t="s">
        <v>82</v>
      </c>
      <c r="AW636" s="13" t="s">
        <v>31</v>
      </c>
      <c r="AX636" s="13" t="s">
        <v>74</v>
      </c>
      <c r="AY636" s="248" t="s">
        <v>132</v>
      </c>
    </row>
    <row r="637" s="14" customFormat="1">
      <c r="A637" s="14"/>
      <c r="B637" s="249"/>
      <c r="C637" s="250"/>
      <c r="D637" s="232" t="s">
        <v>145</v>
      </c>
      <c r="E637" s="251" t="s">
        <v>1</v>
      </c>
      <c r="F637" s="252" t="s">
        <v>1966</v>
      </c>
      <c r="G637" s="250"/>
      <c r="H637" s="253">
        <v>83.200000000000003</v>
      </c>
      <c r="I637" s="254"/>
      <c r="J637" s="250"/>
      <c r="K637" s="250"/>
      <c r="L637" s="255"/>
      <c r="M637" s="256"/>
      <c r="N637" s="257"/>
      <c r="O637" s="257"/>
      <c r="P637" s="257"/>
      <c r="Q637" s="257"/>
      <c r="R637" s="257"/>
      <c r="S637" s="257"/>
      <c r="T637" s="258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T637" s="259" t="s">
        <v>145</v>
      </c>
      <c r="AU637" s="259" t="s">
        <v>84</v>
      </c>
      <c r="AV637" s="14" t="s">
        <v>84</v>
      </c>
      <c r="AW637" s="14" t="s">
        <v>31</v>
      </c>
      <c r="AX637" s="14" t="s">
        <v>82</v>
      </c>
      <c r="AY637" s="259" t="s">
        <v>132</v>
      </c>
    </row>
    <row r="638" s="14" customFormat="1">
      <c r="A638" s="14"/>
      <c r="B638" s="249"/>
      <c r="C638" s="250"/>
      <c r="D638" s="232" t="s">
        <v>145</v>
      </c>
      <c r="E638" s="250"/>
      <c r="F638" s="252" t="s">
        <v>1967</v>
      </c>
      <c r="G638" s="250"/>
      <c r="H638" s="253">
        <v>87.359999999999999</v>
      </c>
      <c r="I638" s="254"/>
      <c r="J638" s="250"/>
      <c r="K638" s="250"/>
      <c r="L638" s="255"/>
      <c r="M638" s="256"/>
      <c r="N638" s="257"/>
      <c r="O638" s="257"/>
      <c r="P638" s="257"/>
      <c r="Q638" s="257"/>
      <c r="R638" s="257"/>
      <c r="S638" s="257"/>
      <c r="T638" s="258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259" t="s">
        <v>145</v>
      </c>
      <c r="AU638" s="259" t="s">
        <v>84</v>
      </c>
      <c r="AV638" s="14" t="s">
        <v>84</v>
      </c>
      <c r="AW638" s="14" t="s">
        <v>4</v>
      </c>
      <c r="AX638" s="14" t="s">
        <v>82</v>
      </c>
      <c r="AY638" s="259" t="s">
        <v>132</v>
      </c>
    </row>
    <row r="639" s="2" customFormat="1" ht="24.15" customHeight="1">
      <c r="A639" s="39"/>
      <c r="B639" s="40"/>
      <c r="C639" s="219" t="s">
        <v>1096</v>
      </c>
      <c r="D639" s="219" t="s">
        <v>135</v>
      </c>
      <c r="E639" s="220" t="s">
        <v>1968</v>
      </c>
      <c r="F639" s="221" t="s">
        <v>1969</v>
      </c>
      <c r="G639" s="222" t="s">
        <v>171</v>
      </c>
      <c r="H639" s="223">
        <v>12</v>
      </c>
      <c r="I639" s="224"/>
      <c r="J639" s="225">
        <f>ROUND(I639*H639,2)</f>
        <v>0</v>
      </c>
      <c r="K639" s="221" t="s">
        <v>139</v>
      </c>
      <c r="L639" s="45"/>
      <c r="M639" s="226" t="s">
        <v>1</v>
      </c>
      <c r="N639" s="227" t="s">
        <v>39</v>
      </c>
      <c r="O639" s="92"/>
      <c r="P639" s="228">
        <f>O639*H639</f>
        <v>0</v>
      </c>
      <c r="Q639" s="228">
        <v>3.0000000000000001E-05</v>
      </c>
      <c r="R639" s="228">
        <f>Q639*H639</f>
        <v>0.00036000000000000002</v>
      </c>
      <c r="S639" s="228">
        <v>0</v>
      </c>
      <c r="T639" s="229">
        <f>S639*H639</f>
        <v>0</v>
      </c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/>
      <c r="AR639" s="230" t="s">
        <v>227</v>
      </c>
      <c r="AT639" s="230" t="s">
        <v>135</v>
      </c>
      <c r="AU639" s="230" t="s">
        <v>84</v>
      </c>
      <c r="AY639" s="18" t="s">
        <v>132</v>
      </c>
      <c r="BE639" s="231">
        <f>IF(N639="základní",J639,0)</f>
        <v>0</v>
      </c>
      <c r="BF639" s="231">
        <f>IF(N639="snížená",J639,0)</f>
        <v>0</v>
      </c>
      <c r="BG639" s="231">
        <f>IF(N639="zákl. přenesená",J639,0)</f>
        <v>0</v>
      </c>
      <c r="BH639" s="231">
        <f>IF(N639="sníž. přenesená",J639,0)</f>
        <v>0</v>
      </c>
      <c r="BI639" s="231">
        <f>IF(N639="nulová",J639,0)</f>
        <v>0</v>
      </c>
      <c r="BJ639" s="18" t="s">
        <v>82</v>
      </c>
      <c r="BK639" s="231">
        <f>ROUND(I639*H639,2)</f>
        <v>0</v>
      </c>
      <c r="BL639" s="18" t="s">
        <v>227</v>
      </c>
      <c r="BM639" s="230" t="s">
        <v>1970</v>
      </c>
    </row>
    <row r="640" s="2" customFormat="1">
      <c r="A640" s="39"/>
      <c r="B640" s="40"/>
      <c r="C640" s="41"/>
      <c r="D640" s="232" t="s">
        <v>142</v>
      </c>
      <c r="E640" s="41"/>
      <c r="F640" s="233" t="s">
        <v>1971</v>
      </c>
      <c r="G640" s="41"/>
      <c r="H640" s="41"/>
      <c r="I640" s="234"/>
      <c r="J640" s="41"/>
      <c r="K640" s="41"/>
      <c r="L640" s="45"/>
      <c r="M640" s="235"/>
      <c r="N640" s="236"/>
      <c r="O640" s="92"/>
      <c r="P640" s="92"/>
      <c r="Q640" s="92"/>
      <c r="R640" s="92"/>
      <c r="S640" s="92"/>
      <c r="T640" s="93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/>
      <c r="AT640" s="18" t="s">
        <v>142</v>
      </c>
      <c r="AU640" s="18" t="s">
        <v>84</v>
      </c>
    </row>
    <row r="641" s="2" customFormat="1">
      <c r="A641" s="39"/>
      <c r="B641" s="40"/>
      <c r="C641" s="41"/>
      <c r="D641" s="237" t="s">
        <v>143</v>
      </c>
      <c r="E641" s="41"/>
      <c r="F641" s="238" t="s">
        <v>1972</v>
      </c>
      <c r="G641" s="41"/>
      <c r="H641" s="41"/>
      <c r="I641" s="234"/>
      <c r="J641" s="41"/>
      <c r="K641" s="41"/>
      <c r="L641" s="45"/>
      <c r="M641" s="235"/>
      <c r="N641" s="236"/>
      <c r="O641" s="92"/>
      <c r="P641" s="92"/>
      <c r="Q641" s="92"/>
      <c r="R641" s="92"/>
      <c r="S641" s="92"/>
      <c r="T641" s="93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/>
      <c r="AT641" s="18" t="s">
        <v>143</v>
      </c>
      <c r="AU641" s="18" t="s">
        <v>84</v>
      </c>
    </row>
    <row r="642" s="2" customFormat="1" ht="24.15" customHeight="1">
      <c r="A642" s="39"/>
      <c r="B642" s="40"/>
      <c r="C642" s="275" t="s">
        <v>1103</v>
      </c>
      <c r="D642" s="275" t="s">
        <v>374</v>
      </c>
      <c r="E642" s="276" t="s">
        <v>1973</v>
      </c>
      <c r="F642" s="277" t="s">
        <v>1974</v>
      </c>
      <c r="G642" s="278" t="s">
        <v>171</v>
      </c>
      <c r="H642" s="279">
        <v>12.6</v>
      </c>
      <c r="I642" s="280"/>
      <c r="J642" s="281">
        <f>ROUND(I642*H642,2)</f>
        <v>0</v>
      </c>
      <c r="K642" s="277" t="s">
        <v>139</v>
      </c>
      <c r="L642" s="282"/>
      <c r="M642" s="283" t="s">
        <v>1</v>
      </c>
      <c r="N642" s="284" t="s">
        <v>39</v>
      </c>
      <c r="O642" s="92"/>
      <c r="P642" s="228">
        <f>O642*H642</f>
        <v>0</v>
      </c>
      <c r="Q642" s="228">
        <v>0.02043</v>
      </c>
      <c r="R642" s="228">
        <f>Q642*H642</f>
        <v>0.25741799999999998</v>
      </c>
      <c r="S642" s="228">
        <v>0</v>
      </c>
      <c r="T642" s="229">
        <f>S642*H642</f>
        <v>0</v>
      </c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/>
      <c r="AR642" s="230" t="s">
        <v>270</v>
      </c>
      <c r="AT642" s="230" t="s">
        <v>374</v>
      </c>
      <c r="AU642" s="230" t="s">
        <v>84</v>
      </c>
      <c r="AY642" s="18" t="s">
        <v>132</v>
      </c>
      <c r="BE642" s="231">
        <f>IF(N642="základní",J642,0)</f>
        <v>0</v>
      </c>
      <c r="BF642" s="231">
        <f>IF(N642="snížená",J642,0)</f>
        <v>0</v>
      </c>
      <c r="BG642" s="231">
        <f>IF(N642="zákl. přenesená",J642,0)</f>
        <v>0</v>
      </c>
      <c r="BH642" s="231">
        <f>IF(N642="sníž. přenesená",J642,0)</f>
        <v>0</v>
      </c>
      <c r="BI642" s="231">
        <f>IF(N642="nulová",J642,0)</f>
        <v>0</v>
      </c>
      <c r="BJ642" s="18" t="s">
        <v>82</v>
      </c>
      <c r="BK642" s="231">
        <f>ROUND(I642*H642,2)</f>
        <v>0</v>
      </c>
      <c r="BL642" s="18" t="s">
        <v>227</v>
      </c>
      <c r="BM642" s="230" t="s">
        <v>1975</v>
      </c>
    </row>
    <row r="643" s="2" customFormat="1">
      <c r="A643" s="39"/>
      <c r="B643" s="40"/>
      <c r="C643" s="41"/>
      <c r="D643" s="232" t="s">
        <v>142</v>
      </c>
      <c r="E643" s="41"/>
      <c r="F643" s="233" t="s">
        <v>1974</v>
      </c>
      <c r="G643" s="41"/>
      <c r="H643" s="41"/>
      <c r="I643" s="234"/>
      <c r="J643" s="41"/>
      <c r="K643" s="41"/>
      <c r="L643" s="45"/>
      <c r="M643" s="235"/>
      <c r="N643" s="236"/>
      <c r="O643" s="92"/>
      <c r="P643" s="92"/>
      <c r="Q643" s="92"/>
      <c r="R643" s="92"/>
      <c r="S643" s="92"/>
      <c r="T643" s="93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/>
      <c r="AT643" s="18" t="s">
        <v>142</v>
      </c>
      <c r="AU643" s="18" t="s">
        <v>84</v>
      </c>
    </row>
    <row r="644" s="13" customFormat="1">
      <c r="A644" s="13"/>
      <c r="B644" s="239"/>
      <c r="C644" s="240"/>
      <c r="D644" s="232" t="s">
        <v>145</v>
      </c>
      <c r="E644" s="241" t="s">
        <v>1</v>
      </c>
      <c r="F644" s="242" t="s">
        <v>1592</v>
      </c>
      <c r="G644" s="240"/>
      <c r="H644" s="241" t="s">
        <v>1</v>
      </c>
      <c r="I644" s="243"/>
      <c r="J644" s="240"/>
      <c r="K644" s="240"/>
      <c r="L644" s="244"/>
      <c r="M644" s="245"/>
      <c r="N644" s="246"/>
      <c r="O644" s="246"/>
      <c r="P644" s="246"/>
      <c r="Q644" s="246"/>
      <c r="R644" s="246"/>
      <c r="S644" s="246"/>
      <c r="T644" s="247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T644" s="248" t="s">
        <v>145</v>
      </c>
      <c r="AU644" s="248" t="s">
        <v>84</v>
      </c>
      <c r="AV644" s="13" t="s">
        <v>82</v>
      </c>
      <c r="AW644" s="13" t="s">
        <v>31</v>
      </c>
      <c r="AX644" s="13" t="s">
        <v>74</v>
      </c>
      <c r="AY644" s="248" t="s">
        <v>132</v>
      </c>
    </row>
    <row r="645" s="14" customFormat="1">
      <c r="A645" s="14"/>
      <c r="B645" s="249"/>
      <c r="C645" s="250"/>
      <c r="D645" s="232" t="s">
        <v>145</v>
      </c>
      <c r="E645" s="251" t="s">
        <v>1</v>
      </c>
      <c r="F645" s="252" t="s">
        <v>8</v>
      </c>
      <c r="G645" s="250"/>
      <c r="H645" s="253">
        <v>12</v>
      </c>
      <c r="I645" s="254"/>
      <c r="J645" s="250"/>
      <c r="K645" s="250"/>
      <c r="L645" s="255"/>
      <c r="M645" s="256"/>
      <c r="N645" s="257"/>
      <c r="O645" s="257"/>
      <c r="P645" s="257"/>
      <c r="Q645" s="257"/>
      <c r="R645" s="257"/>
      <c r="S645" s="257"/>
      <c r="T645" s="258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T645" s="259" t="s">
        <v>145</v>
      </c>
      <c r="AU645" s="259" t="s">
        <v>84</v>
      </c>
      <c r="AV645" s="14" t="s">
        <v>84</v>
      </c>
      <c r="AW645" s="14" t="s">
        <v>31</v>
      </c>
      <c r="AX645" s="14" t="s">
        <v>82</v>
      </c>
      <c r="AY645" s="259" t="s">
        <v>132</v>
      </c>
    </row>
    <row r="646" s="14" customFormat="1">
      <c r="A646" s="14"/>
      <c r="B646" s="249"/>
      <c r="C646" s="250"/>
      <c r="D646" s="232" t="s">
        <v>145</v>
      </c>
      <c r="E646" s="250"/>
      <c r="F646" s="252" t="s">
        <v>1976</v>
      </c>
      <c r="G646" s="250"/>
      <c r="H646" s="253">
        <v>12.6</v>
      </c>
      <c r="I646" s="254"/>
      <c r="J646" s="250"/>
      <c r="K646" s="250"/>
      <c r="L646" s="255"/>
      <c r="M646" s="256"/>
      <c r="N646" s="257"/>
      <c r="O646" s="257"/>
      <c r="P646" s="257"/>
      <c r="Q646" s="257"/>
      <c r="R646" s="257"/>
      <c r="S646" s="257"/>
      <c r="T646" s="258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T646" s="259" t="s">
        <v>145</v>
      </c>
      <c r="AU646" s="259" t="s">
        <v>84</v>
      </c>
      <c r="AV646" s="14" t="s">
        <v>84</v>
      </c>
      <c r="AW646" s="14" t="s">
        <v>4</v>
      </c>
      <c r="AX646" s="14" t="s">
        <v>82</v>
      </c>
      <c r="AY646" s="259" t="s">
        <v>132</v>
      </c>
    </row>
    <row r="647" s="2" customFormat="1" ht="24.15" customHeight="1">
      <c r="A647" s="39"/>
      <c r="B647" s="40"/>
      <c r="C647" s="219" t="s">
        <v>1109</v>
      </c>
      <c r="D647" s="219" t="s">
        <v>135</v>
      </c>
      <c r="E647" s="220" t="s">
        <v>1977</v>
      </c>
      <c r="F647" s="221" t="s">
        <v>1978</v>
      </c>
      <c r="G647" s="222" t="s">
        <v>171</v>
      </c>
      <c r="H647" s="223">
        <v>16</v>
      </c>
      <c r="I647" s="224"/>
      <c r="J647" s="225">
        <f>ROUND(I647*H647,2)</f>
        <v>0</v>
      </c>
      <c r="K647" s="221" t="s">
        <v>139</v>
      </c>
      <c r="L647" s="45"/>
      <c r="M647" s="226" t="s">
        <v>1</v>
      </c>
      <c r="N647" s="227" t="s">
        <v>39</v>
      </c>
      <c r="O647" s="92"/>
      <c r="P647" s="228">
        <f>O647*H647</f>
        <v>0</v>
      </c>
      <c r="Q647" s="228">
        <v>0</v>
      </c>
      <c r="R647" s="228">
        <f>Q647*H647</f>
        <v>0</v>
      </c>
      <c r="S647" s="228">
        <v>0.029999999999999999</v>
      </c>
      <c r="T647" s="229">
        <f>S647*H647</f>
        <v>0.47999999999999998</v>
      </c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/>
      <c r="AR647" s="230" t="s">
        <v>227</v>
      </c>
      <c r="AT647" s="230" t="s">
        <v>135</v>
      </c>
      <c r="AU647" s="230" t="s">
        <v>84</v>
      </c>
      <c r="AY647" s="18" t="s">
        <v>132</v>
      </c>
      <c r="BE647" s="231">
        <f>IF(N647="základní",J647,0)</f>
        <v>0</v>
      </c>
      <c r="BF647" s="231">
        <f>IF(N647="snížená",J647,0)</f>
        <v>0</v>
      </c>
      <c r="BG647" s="231">
        <f>IF(N647="zákl. přenesená",J647,0)</f>
        <v>0</v>
      </c>
      <c r="BH647" s="231">
        <f>IF(N647="sníž. přenesená",J647,0)</f>
        <v>0</v>
      </c>
      <c r="BI647" s="231">
        <f>IF(N647="nulová",J647,0)</f>
        <v>0</v>
      </c>
      <c r="BJ647" s="18" t="s">
        <v>82</v>
      </c>
      <c r="BK647" s="231">
        <f>ROUND(I647*H647,2)</f>
        <v>0</v>
      </c>
      <c r="BL647" s="18" t="s">
        <v>227</v>
      </c>
      <c r="BM647" s="230" t="s">
        <v>1979</v>
      </c>
    </row>
    <row r="648" s="2" customFormat="1">
      <c r="A648" s="39"/>
      <c r="B648" s="40"/>
      <c r="C648" s="41"/>
      <c r="D648" s="232" t="s">
        <v>142</v>
      </c>
      <c r="E648" s="41"/>
      <c r="F648" s="233" t="s">
        <v>1980</v>
      </c>
      <c r="G648" s="41"/>
      <c r="H648" s="41"/>
      <c r="I648" s="234"/>
      <c r="J648" s="41"/>
      <c r="K648" s="41"/>
      <c r="L648" s="45"/>
      <c r="M648" s="235"/>
      <c r="N648" s="236"/>
      <c r="O648" s="92"/>
      <c r="P648" s="92"/>
      <c r="Q648" s="92"/>
      <c r="R648" s="92"/>
      <c r="S648" s="92"/>
      <c r="T648" s="93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/>
      <c r="AT648" s="18" t="s">
        <v>142</v>
      </c>
      <c r="AU648" s="18" t="s">
        <v>84</v>
      </c>
    </row>
    <row r="649" s="2" customFormat="1">
      <c r="A649" s="39"/>
      <c r="B649" s="40"/>
      <c r="C649" s="41"/>
      <c r="D649" s="237" t="s">
        <v>143</v>
      </c>
      <c r="E649" s="41"/>
      <c r="F649" s="238" t="s">
        <v>1981</v>
      </c>
      <c r="G649" s="41"/>
      <c r="H649" s="41"/>
      <c r="I649" s="234"/>
      <c r="J649" s="41"/>
      <c r="K649" s="41"/>
      <c r="L649" s="45"/>
      <c r="M649" s="235"/>
      <c r="N649" s="236"/>
      <c r="O649" s="92"/>
      <c r="P649" s="92"/>
      <c r="Q649" s="92"/>
      <c r="R649" s="92"/>
      <c r="S649" s="92"/>
      <c r="T649" s="93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/>
      <c r="AT649" s="18" t="s">
        <v>143</v>
      </c>
      <c r="AU649" s="18" t="s">
        <v>84</v>
      </c>
    </row>
    <row r="650" s="13" customFormat="1">
      <c r="A650" s="13"/>
      <c r="B650" s="239"/>
      <c r="C650" s="240"/>
      <c r="D650" s="232" t="s">
        <v>145</v>
      </c>
      <c r="E650" s="241" t="s">
        <v>1</v>
      </c>
      <c r="F650" s="242" t="s">
        <v>1982</v>
      </c>
      <c r="G650" s="240"/>
      <c r="H650" s="241" t="s">
        <v>1</v>
      </c>
      <c r="I650" s="243"/>
      <c r="J650" s="240"/>
      <c r="K650" s="240"/>
      <c r="L650" s="244"/>
      <c r="M650" s="245"/>
      <c r="N650" s="246"/>
      <c r="O650" s="246"/>
      <c r="P650" s="246"/>
      <c r="Q650" s="246"/>
      <c r="R650" s="246"/>
      <c r="S650" s="246"/>
      <c r="T650" s="247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T650" s="248" t="s">
        <v>145</v>
      </c>
      <c r="AU650" s="248" t="s">
        <v>84</v>
      </c>
      <c r="AV650" s="13" t="s">
        <v>82</v>
      </c>
      <c r="AW650" s="13" t="s">
        <v>31</v>
      </c>
      <c r="AX650" s="13" t="s">
        <v>74</v>
      </c>
      <c r="AY650" s="248" t="s">
        <v>132</v>
      </c>
    </row>
    <row r="651" s="14" customFormat="1">
      <c r="A651" s="14"/>
      <c r="B651" s="249"/>
      <c r="C651" s="250"/>
      <c r="D651" s="232" t="s">
        <v>145</v>
      </c>
      <c r="E651" s="251" t="s">
        <v>1427</v>
      </c>
      <c r="F651" s="252" t="s">
        <v>330</v>
      </c>
      <c r="G651" s="250"/>
      <c r="H651" s="253">
        <v>16</v>
      </c>
      <c r="I651" s="254"/>
      <c r="J651" s="250"/>
      <c r="K651" s="250"/>
      <c r="L651" s="255"/>
      <c r="M651" s="256"/>
      <c r="N651" s="257"/>
      <c r="O651" s="257"/>
      <c r="P651" s="257"/>
      <c r="Q651" s="257"/>
      <c r="R651" s="257"/>
      <c r="S651" s="257"/>
      <c r="T651" s="258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T651" s="259" t="s">
        <v>145</v>
      </c>
      <c r="AU651" s="259" t="s">
        <v>84</v>
      </c>
      <c r="AV651" s="14" t="s">
        <v>84</v>
      </c>
      <c r="AW651" s="14" t="s">
        <v>31</v>
      </c>
      <c r="AX651" s="14" t="s">
        <v>82</v>
      </c>
      <c r="AY651" s="259" t="s">
        <v>132</v>
      </c>
    </row>
    <row r="652" s="2" customFormat="1" ht="24.15" customHeight="1">
      <c r="A652" s="39"/>
      <c r="B652" s="40"/>
      <c r="C652" s="219" t="s">
        <v>1114</v>
      </c>
      <c r="D652" s="219" t="s">
        <v>135</v>
      </c>
      <c r="E652" s="220" t="s">
        <v>1983</v>
      </c>
      <c r="F652" s="221" t="s">
        <v>1984</v>
      </c>
      <c r="G652" s="222" t="s">
        <v>874</v>
      </c>
      <c r="H652" s="223">
        <v>12</v>
      </c>
      <c r="I652" s="224"/>
      <c r="J652" s="225">
        <f>ROUND(I652*H652,2)</f>
        <v>0</v>
      </c>
      <c r="K652" s="221" t="s">
        <v>139</v>
      </c>
      <c r="L652" s="45"/>
      <c r="M652" s="226" t="s">
        <v>1</v>
      </c>
      <c r="N652" s="227" t="s">
        <v>39</v>
      </c>
      <c r="O652" s="92"/>
      <c r="P652" s="228">
        <f>O652*H652</f>
        <v>0</v>
      </c>
      <c r="Q652" s="228">
        <v>0</v>
      </c>
      <c r="R652" s="228">
        <f>Q652*H652</f>
        <v>0</v>
      </c>
      <c r="S652" s="228">
        <v>0</v>
      </c>
      <c r="T652" s="229">
        <f>S652*H652</f>
        <v>0</v>
      </c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  <c r="AR652" s="230" t="s">
        <v>227</v>
      </c>
      <c r="AT652" s="230" t="s">
        <v>135</v>
      </c>
      <c r="AU652" s="230" t="s">
        <v>84</v>
      </c>
      <c r="AY652" s="18" t="s">
        <v>132</v>
      </c>
      <c r="BE652" s="231">
        <f>IF(N652="základní",J652,0)</f>
        <v>0</v>
      </c>
      <c r="BF652" s="231">
        <f>IF(N652="snížená",J652,0)</f>
        <v>0</v>
      </c>
      <c r="BG652" s="231">
        <f>IF(N652="zákl. přenesená",J652,0)</f>
        <v>0</v>
      </c>
      <c r="BH652" s="231">
        <f>IF(N652="sníž. přenesená",J652,0)</f>
        <v>0</v>
      </c>
      <c r="BI652" s="231">
        <f>IF(N652="nulová",J652,0)</f>
        <v>0</v>
      </c>
      <c r="BJ652" s="18" t="s">
        <v>82</v>
      </c>
      <c r="BK652" s="231">
        <f>ROUND(I652*H652,2)</f>
        <v>0</v>
      </c>
      <c r="BL652" s="18" t="s">
        <v>227</v>
      </c>
      <c r="BM652" s="230" t="s">
        <v>1985</v>
      </c>
    </row>
    <row r="653" s="2" customFormat="1">
      <c r="A653" s="39"/>
      <c r="B653" s="40"/>
      <c r="C653" s="41"/>
      <c r="D653" s="232" t="s">
        <v>142</v>
      </c>
      <c r="E653" s="41"/>
      <c r="F653" s="233" t="s">
        <v>1986</v>
      </c>
      <c r="G653" s="41"/>
      <c r="H653" s="41"/>
      <c r="I653" s="234"/>
      <c r="J653" s="41"/>
      <c r="K653" s="41"/>
      <c r="L653" s="45"/>
      <c r="M653" s="235"/>
      <c r="N653" s="236"/>
      <c r="O653" s="92"/>
      <c r="P653" s="92"/>
      <c r="Q653" s="92"/>
      <c r="R653" s="92"/>
      <c r="S653" s="92"/>
      <c r="T653" s="93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/>
      <c r="AT653" s="18" t="s">
        <v>142</v>
      </c>
      <c r="AU653" s="18" t="s">
        <v>84</v>
      </c>
    </row>
    <row r="654" s="2" customFormat="1">
      <c r="A654" s="39"/>
      <c r="B654" s="40"/>
      <c r="C654" s="41"/>
      <c r="D654" s="237" t="s">
        <v>143</v>
      </c>
      <c r="E654" s="41"/>
      <c r="F654" s="238" t="s">
        <v>1987</v>
      </c>
      <c r="G654" s="41"/>
      <c r="H654" s="41"/>
      <c r="I654" s="234"/>
      <c r="J654" s="41"/>
      <c r="K654" s="41"/>
      <c r="L654" s="45"/>
      <c r="M654" s="235"/>
      <c r="N654" s="236"/>
      <c r="O654" s="92"/>
      <c r="P654" s="92"/>
      <c r="Q654" s="92"/>
      <c r="R654" s="92"/>
      <c r="S654" s="92"/>
      <c r="T654" s="93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/>
      <c r="AT654" s="18" t="s">
        <v>143</v>
      </c>
      <c r="AU654" s="18" t="s">
        <v>84</v>
      </c>
    </row>
    <row r="655" s="14" customFormat="1">
      <c r="A655" s="14"/>
      <c r="B655" s="249"/>
      <c r="C655" s="250"/>
      <c r="D655" s="232" t="s">
        <v>145</v>
      </c>
      <c r="E655" s="251" t="s">
        <v>1</v>
      </c>
      <c r="F655" s="252" t="s">
        <v>1988</v>
      </c>
      <c r="G655" s="250"/>
      <c r="H655" s="253">
        <v>12</v>
      </c>
      <c r="I655" s="254"/>
      <c r="J655" s="250"/>
      <c r="K655" s="250"/>
      <c r="L655" s="255"/>
      <c r="M655" s="256"/>
      <c r="N655" s="257"/>
      <c r="O655" s="257"/>
      <c r="P655" s="257"/>
      <c r="Q655" s="257"/>
      <c r="R655" s="257"/>
      <c r="S655" s="257"/>
      <c r="T655" s="258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T655" s="259" t="s">
        <v>145</v>
      </c>
      <c r="AU655" s="259" t="s">
        <v>84</v>
      </c>
      <c r="AV655" s="14" t="s">
        <v>84</v>
      </c>
      <c r="AW655" s="14" t="s">
        <v>31</v>
      </c>
      <c r="AX655" s="14" t="s">
        <v>82</v>
      </c>
      <c r="AY655" s="259" t="s">
        <v>132</v>
      </c>
    </row>
    <row r="656" s="2" customFormat="1" ht="16.5" customHeight="1">
      <c r="A656" s="39"/>
      <c r="B656" s="40"/>
      <c r="C656" s="275" t="s">
        <v>1118</v>
      </c>
      <c r="D656" s="275" t="s">
        <v>374</v>
      </c>
      <c r="E656" s="276" t="s">
        <v>1989</v>
      </c>
      <c r="F656" s="277" t="s">
        <v>1990</v>
      </c>
      <c r="G656" s="278" t="s">
        <v>874</v>
      </c>
      <c r="H656" s="279">
        <v>6</v>
      </c>
      <c r="I656" s="280"/>
      <c r="J656" s="281">
        <f>ROUND(I656*H656,2)</f>
        <v>0</v>
      </c>
      <c r="K656" s="277" t="s">
        <v>139</v>
      </c>
      <c r="L656" s="282"/>
      <c r="M656" s="283" t="s">
        <v>1</v>
      </c>
      <c r="N656" s="284" t="s">
        <v>39</v>
      </c>
      <c r="O656" s="92"/>
      <c r="P656" s="228">
        <f>O656*H656</f>
        <v>0</v>
      </c>
      <c r="Q656" s="228">
        <v>0.00108</v>
      </c>
      <c r="R656" s="228">
        <f>Q656*H656</f>
        <v>0.0064799999999999996</v>
      </c>
      <c r="S656" s="228">
        <v>0</v>
      </c>
      <c r="T656" s="229">
        <f>S656*H656</f>
        <v>0</v>
      </c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/>
      <c r="AR656" s="230" t="s">
        <v>270</v>
      </c>
      <c r="AT656" s="230" t="s">
        <v>374</v>
      </c>
      <c r="AU656" s="230" t="s">
        <v>84</v>
      </c>
      <c r="AY656" s="18" t="s">
        <v>132</v>
      </c>
      <c r="BE656" s="231">
        <f>IF(N656="základní",J656,0)</f>
        <v>0</v>
      </c>
      <c r="BF656" s="231">
        <f>IF(N656="snížená",J656,0)</f>
        <v>0</v>
      </c>
      <c r="BG656" s="231">
        <f>IF(N656="zákl. přenesená",J656,0)</f>
        <v>0</v>
      </c>
      <c r="BH656" s="231">
        <f>IF(N656="sníž. přenesená",J656,0)</f>
        <v>0</v>
      </c>
      <c r="BI656" s="231">
        <f>IF(N656="nulová",J656,0)</f>
        <v>0</v>
      </c>
      <c r="BJ656" s="18" t="s">
        <v>82</v>
      </c>
      <c r="BK656" s="231">
        <f>ROUND(I656*H656,2)</f>
        <v>0</v>
      </c>
      <c r="BL656" s="18" t="s">
        <v>227</v>
      </c>
      <c r="BM656" s="230" t="s">
        <v>1991</v>
      </c>
    </row>
    <row r="657" s="2" customFormat="1">
      <c r="A657" s="39"/>
      <c r="B657" s="40"/>
      <c r="C657" s="41"/>
      <c r="D657" s="232" t="s">
        <v>142</v>
      </c>
      <c r="E657" s="41"/>
      <c r="F657" s="233" t="s">
        <v>1990</v>
      </c>
      <c r="G657" s="41"/>
      <c r="H657" s="41"/>
      <c r="I657" s="234"/>
      <c r="J657" s="41"/>
      <c r="K657" s="41"/>
      <c r="L657" s="45"/>
      <c r="M657" s="235"/>
      <c r="N657" s="236"/>
      <c r="O657" s="92"/>
      <c r="P657" s="92"/>
      <c r="Q657" s="92"/>
      <c r="R657" s="92"/>
      <c r="S657" s="92"/>
      <c r="T657" s="93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T657" s="18" t="s">
        <v>142</v>
      </c>
      <c r="AU657" s="18" t="s">
        <v>84</v>
      </c>
    </row>
    <row r="658" s="13" customFormat="1">
      <c r="A658" s="13"/>
      <c r="B658" s="239"/>
      <c r="C658" s="240"/>
      <c r="D658" s="232" t="s">
        <v>145</v>
      </c>
      <c r="E658" s="241" t="s">
        <v>1</v>
      </c>
      <c r="F658" s="242" t="s">
        <v>1592</v>
      </c>
      <c r="G658" s="240"/>
      <c r="H658" s="241" t="s">
        <v>1</v>
      </c>
      <c r="I658" s="243"/>
      <c r="J658" s="240"/>
      <c r="K658" s="240"/>
      <c r="L658" s="244"/>
      <c r="M658" s="245"/>
      <c r="N658" s="246"/>
      <c r="O658" s="246"/>
      <c r="P658" s="246"/>
      <c r="Q658" s="246"/>
      <c r="R658" s="246"/>
      <c r="S658" s="246"/>
      <c r="T658" s="247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T658" s="248" t="s">
        <v>145</v>
      </c>
      <c r="AU658" s="248" t="s">
        <v>84</v>
      </c>
      <c r="AV658" s="13" t="s">
        <v>82</v>
      </c>
      <c r="AW658" s="13" t="s">
        <v>31</v>
      </c>
      <c r="AX658" s="13" t="s">
        <v>74</v>
      </c>
      <c r="AY658" s="248" t="s">
        <v>132</v>
      </c>
    </row>
    <row r="659" s="14" customFormat="1">
      <c r="A659" s="14"/>
      <c r="B659" s="249"/>
      <c r="C659" s="250"/>
      <c r="D659" s="232" t="s">
        <v>145</v>
      </c>
      <c r="E659" s="251" t="s">
        <v>1</v>
      </c>
      <c r="F659" s="252" t="s">
        <v>258</v>
      </c>
      <c r="G659" s="250"/>
      <c r="H659" s="253">
        <v>6</v>
      </c>
      <c r="I659" s="254"/>
      <c r="J659" s="250"/>
      <c r="K659" s="250"/>
      <c r="L659" s="255"/>
      <c r="M659" s="256"/>
      <c r="N659" s="257"/>
      <c r="O659" s="257"/>
      <c r="P659" s="257"/>
      <c r="Q659" s="257"/>
      <c r="R659" s="257"/>
      <c r="S659" s="257"/>
      <c r="T659" s="258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T659" s="259" t="s">
        <v>145</v>
      </c>
      <c r="AU659" s="259" t="s">
        <v>84</v>
      </c>
      <c r="AV659" s="14" t="s">
        <v>84</v>
      </c>
      <c r="AW659" s="14" t="s">
        <v>31</v>
      </c>
      <c r="AX659" s="14" t="s">
        <v>82</v>
      </c>
      <c r="AY659" s="259" t="s">
        <v>132</v>
      </c>
    </row>
    <row r="660" s="2" customFormat="1" ht="16.5" customHeight="1">
      <c r="A660" s="39"/>
      <c r="B660" s="40"/>
      <c r="C660" s="275" t="s">
        <v>1124</v>
      </c>
      <c r="D660" s="275" t="s">
        <v>374</v>
      </c>
      <c r="E660" s="276" t="s">
        <v>1992</v>
      </c>
      <c r="F660" s="277" t="s">
        <v>1993</v>
      </c>
      <c r="G660" s="278" t="s">
        <v>874</v>
      </c>
      <c r="H660" s="279">
        <v>3</v>
      </c>
      <c r="I660" s="280"/>
      <c r="J660" s="281">
        <f>ROUND(I660*H660,2)</f>
        <v>0</v>
      </c>
      <c r="K660" s="277" t="s">
        <v>139</v>
      </c>
      <c r="L660" s="282"/>
      <c r="M660" s="283" t="s">
        <v>1</v>
      </c>
      <c r="N660" s="284" t="s">
        <v>39</v>
      </c>
      <c r="O660" s="92"/>
      <c r="P660" s="228">
        <f>O660*H660</f>
        <v>0</v>
      </c>
      <c r="Q660" s="228">
        <v>0.0013799999999999999</v>
      </c>
      <c r="R660" s="228">
        <f>Q660*H660</f>
        <v>0.0041399999999999996</v>
      </c>
      <c r="S660" s="228">
        <v>0</v>
      </c>
      <c r="T660" s="229">
        <f>S660*H660</f>
        <v>0</v>
      </c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R660" s="230" t="s">
        <v>270</v>
      </c>
      <c r="AT660" s="230" t="s">
        <v>374</v>
      </c>
      <c r="AU660" s="230" t="s">
        <v>84</v>
      </c>
      <c r="AY660" s="18" t="s">
        <v>132</v>
      </c>
      <c r="BE660" s="231">
        <f>IF(N660="základní",J660,0)</f>
        <v>0</v>
      </c>
      <c r="BF660" s="231">
        <f>IF(N660="snížená",J660,0)</f>
        <v>0</v>
      </c>
      <c r="BG660" s="231">
        <f>IF(N660="zákl. přenesená",J660,0)</f>
        <v>0</v>
      </c>
      <c r="BH660" s="231">
        <f>IF(N660="sníž. přenesená",J660,0)</f>
        <v>0</v>
      </c>
      <c r="BI660" s="231">
        <f>IF(N660="nulová",J660,0)</f>
        <v>0</v>
      </c>
      <c r="BJ660" s="18" t="s">
        <v>82</v>
      </c>
      <c r="BK660" s="231">
        <f>ROUND(I660*H660,2)</f>
        <v>0</v>
      </c>
      <c r="BL660" s="18" t="s">
        <v>227</v>
      </c>
      <c r="BM660" s="230" t="s">
        <v>1994</v>
      </c>
    </row>
    <row r="661" s="2" customFormat="1">
      <c r="A661" s="39"/>
      <c r="B661" s="40"/>
      <c r="C661" s="41"/>
      <c r="D661" s="232" t="s">
        <v>142</v>
      </c>
      <c r="E661" s="41"/>
      <c r="F661" s="233" t="s">
        <v>1993</v>
      </c>
      <c r="G661" s="41"/>
      <c r="H661" s="41"/>
      <c r="I661" s="234"/>
      <c r="J661" s="41"/>
      <c r="K661" s="41"/>
      <c r="L661" s="45"/>
      <c r="M661" s="235"/>
      <c r="N661" s="236"/>
      <c r="O661" s="92"/>
      <c r="P661" s="92"/>
      <c r="Q661" s="92"/>
      <c r="R661" s="92"/>
      <c r="S661" s="92"/>
      <c r="T661" s="93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T661" s="18" t="s">
        <v>142</v>
      </c>
      <c r="AU661" s="18" t="s">
        <v>84</v>
      </c>
    </row>
    <row r="662" s="13" customFormat="1">
      <c r="A662" s="13"/>
      <c r="B662" s="239"/>
      <c r="C662" s="240"/>
      <c r="D662" s="232" t="s">
        <v>145</v>
      </c>
      <c r="E662" s="241" t="s">
        <v>1</v>
      </c>
      <c r="F662" s="242" t="s">
        <v>1592</v>
      </c>
      <c r="G662" s="240"/>
      <c r="H662" s="241" t="s">
        <v>1</v>
      </c>
      <c r="I662" s="243"/>
      <c r="J662" s="240"/>
      <c r="K662" s="240"/>
      <c r="L662" s="244"/>
      <c r="M662" s="245"/>
      <c r="N662" s="246"/>
      <c r="O662" s="246"/>
      <c r="P662" s="246"/>
      <c r="Q662" s="246"/>
      <c r="R662" s="246"/>
      <c r="S662" s="246"/>
      <c r="T662" s="247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T662" s="248" t="s">
        <v>145</v>
      </c>
      <c r="AU662" s="248" t="s">
        <v>84</v>
      </c>
      <c r="AV662" s="13" t="s">
        <v>82</v>
      </c>
      <c r="AW662" s="13" t="s">
        <v>31</v>
      </c>
      <c r="AX662" s="13" t="s">
        <v>74</v>
      </c>
      <c r="AY662" s="248" t="s">
        <v>132</v>
      </c>
    </row>
    <row r="663" s="14" customFormat="1">
      <c r="A663" s="14"/>
      <c r="B663" s="249"/>
      <c r="C663" s="250"/>
      <c r="D663" s="232" t="s">
        <v>145</v>
      </c>
      <c r="E663" s="251" t="s">
        <v>1</v>
      </c>
      <c r="F663" s="252" t="s">
        <v>153</v>
      </c>
      <c r="G663" s="250"/>
      <c r="H663" s="253">
        <v>3</v>
      </c>
      <c r="I663" s="254"/>
      <c r="J663" s="250"/>
      <c r="K663" s="250"/>
      <c r="L663" s="255"/>
      <c r="M663" s="256"/>
      <c r="N663" s="257"/>
      <c r="O663" s="257"/>
      <c r="P663" s="257"/>
      <c r="Q663" s="257"/>
      <c r="R663" s="257"/>
      <c r="S663" s="257"/>
      <c r="T663" s="258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T663" s="259" t="s">
        <v>145</v>
      </c>
      <c r="AU663" s="259" t="s">
        <v>84</v>
      </c>
      <c r="AV663" s="14" t="s">
        <v>84</v>
      </c>
      <c r="AW663" s="14" t="s">
        <v>31</v>
      </c>
      <c r="AX663" s="14" t="s">
        <v>82</v>
      </c>
      <c r="AY663" s="259" t="s">
        <v>132</v>
      </c>
    </row>
    <row r="664" s="2" customFormat="1" ht="24.15" customHeight="1">
      <c r="A664" s="39"/>
      <c r="B664" s="40"/>
      <c r="C664" s="275" t="s">
        <v>1127</v>
      </c>
      <c r="D664" s="275" t="s">
        <v>374</v>
      </c>
      <c r="E664" s="276" t="s">
        <v>1995</v>
      </c>
      <c r="F664" s="277" t="s">
        <v>1996</v>
      </c>
      <c r="G664" s="278" t="s">
        <v>1443</v>
      </c>
      <c r="H664" s="279">
        <v>3</v>
      </c>
      <c r="I664" s="280"/>
      <c r="J664" s="281">
        <f>ROUND(I664*H664,2)</f>
        <v>0</v>
      </c>
      <c r="K664" s="277" t="s">
        <v>1</v>
      </c>
      <c r="L664" s="282"/>
      <c r="M664" s="283" t="s">
        <v>1</v>
      </c>
      <c r="N664" s="284" t="s">
        <v>39</v>
      </c>
      <c r="O664" s="92"/>
      <c r="P664" s="228">
        <f>O664*H664</f>
        <v>0</v>
      </c>
      <c r="Q664" s="228">
        <v>0</v>
      </c>
      <c r="R664" s="228">
        <f>Q664*H664</f>
        <v>0</v>
      </c>
      <c r="S664" s="228">
        <v>0</v>
      </c>
      <c r="T664" s="229">
        <f>S664*H664</f>
        <v>0</v>
      </c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/>
      <c r="AR664" s="230" t="s">
        <v>270</v>
      </c>
      <c r="AT664" s="230" t="s">
        <v>374</v>
      </c>
      <c r="AU664" s="230" t="s">
        <v>84</v>
      </c>
      <c r="AY664" s="18" t="s">
        <v>132</v>
      </c>
      <c r="BE664" s="231">
        <f>IF(N664="základní",J664,0)</f>
        <v>0</v>
      </c>
      <c r="BF664" s="231">
        <f>IF(N664="snížená",J664,0)</f>
        <v>0</v>
      </c>
      <c r="BG664" s="231">
        <f>IF(N664="zákl. přenesená",J664,0)</f>
        <v>0</v>
      </c>
      <c r="BH664" s="231">
        <f>IF(N664="sníž. přenesená",J664,0)</f>
        <v>0</v>
      </c>
      <c r="BI664" s="231">
        <f>IF(N664="nulová",J664,0)</f>
        <v>0</v>
      </c>
      <c r="BJ664" s="18" t="s">
        <v>82</v>
      </c>
      <c r="BK664" s="231">
        <f>ROUND(I664*H664,2)</f>
        <v>0</v>
      </c>
      <c r="BL664" s="18" t="s">
        <v>227</v>
      </c>
      <c r="BM664" s="230" t="s">
        <v>1997</v>
      </c>
    </row>
    <row r="665" s="2" customFormat="1">
      <c r="A665" s="39"/>
      <c r="B665" s="40"/>
      <c r="C665" s="41"/>
      <c r="D665" s="232" t="s">
        <v>142</v>
      </c>
      <c r="E665" s="41"/>
      <c r="F665" s="233" t="s">
        <v>1996</v>
      </c>
      <c r="G665" s="41"/>
      <c r="H665" s="41"/>
      <c r="I665" s="234"/>
      <c r="J665" s="41"/>
      <c r="K665" s="41"/>
      <c r="L665" s="45"/>
      <c r="M665" s="235"/>
      <c r="N665" s="236"/>
      <c r="O665" s="92"/>
      <c r="P665" s="92"/>
      <c r="Q665" s="92"/>
      <c r="R665" s="92"/>
      <c r="S665" s="92"/>
      <c r="T665" s="93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T665" s="18" t="s">
        <v>142</v>
      </c>
      <c r="AU665" s="18" t="s">
        <v>84</v>
      </c>
    </row>
    <row r="666" s="13" customFormat="1">
      <c r="A666" s="13"/>
      <c r="B666" s="239"/>
      <c r="C666" s="240"/>
      <c r="D666" s="232" t="s">
        <v>145</v>
      </c>
      <c r="E666" s="241" t="s">
        <v>1</v>
      </c>
      <c r="F666" s="242" t="s">
        <v>1592</v>
      </c>
      <c r="G666" s="240"/>
      <c r="H666" s="241" t="s">
        <v>1</v>
      </c>
      <c r="I666" s="243"/>
      <c r="J666" s="240"/>
      <c r="K666" s="240"/>
      <c r="L666" s="244"/>
      <c r="M666" s="245"/>
      <c r="N666" s="246"/>
      <c r="O666" s="246"/>
      <c r="P666" s="246"/>
      <c r="Q666" s="246"/>
      <c r="R666" s="246"/>
      <c r="S666" s="246"/>
      <c r="T666" s="247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T666" s="248" t="s">
        <v>145</v>
      </c>
      <c r="AU666" s="248" t="s">
        <v>84</v>
      </c>
      <c r="AV666" s="13" t="s">
        <v>82</v>
      </c>
      <c r="AW666" s="13" t="s">
        <v>31</v>
      </c>
      <c r="AX666" s="13" t="s">
        <v>74</v>
      </c>
      <c r="AY666" s="248" t="s">
        <v>132</v>
      </c>
    </row>
    <row r="667" s="14" customFormat="1">
      <c r="A667" s="14"/>
      <c r="B667" s="249"/>
      <c r="C667" s="250"/>
      <c r="D667" s="232" t="s">
        <v>145</v>
      </c>
      <c r="E667" s="251" t="s">
        <v>1</v>
      </c>
      <c r="F667" s="252" t="s">
        <v>153</v>
      </c>
      <c r="G667" s="250"/>
      <c r="H667" s="253">
        <v>3</v>
      </c>
      <c r="I667" s="254"/>
      <c r="J667" s="250"/>
      <c r="K667" s="250"/>
      <c r="L667" s="255"/>
      <c r="M667" s="256"/>
      <c r="N667" s="257"/>
      <c r="O667" s="257"/>
      <c r="P667" s="257"/>
      <c r="Q667" s="257"/>
      <c r="R667" s="257"/>
      <c r="S667" s="257"/>
      <c r="T667" s="258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T667" s="259" t="s">
        <v>145</v>
      </c>
      <c r="AU667" s="259" t="s">
        <v>84</v>
      </c>
      <c r="AV667" s="14" t="s">
        <v>84</v>
      </c>
      <c r="AW667" s="14" t="s">
        <v>31</v>
      </c>
      <c r="AX667" s="14" t="s">
        <v>82</v>
      </c>
      <c r="AY667" s="259" t="s">
        <v>132</v>
      </c>
    </row>
    <row r="668" s="2" customFormat="1" ht="24.15" customHeight="1">
      <c r="A668" s="39"/>
      <c r="B668" s="40"/>
      <c r="C668" s="219" t="s">
        <v>1129</v>
      </c>
      <c r="D668" s="219" t="s">
        <v>135</v>
      </c>
      <c r="E668" s="220" t="s">
        <v>1998</v>
      </c>
      <c r="F668" s="221" t="s">
        <v>1999</v>
      </c>
      <c r="G668" s="222" t="s">
        <v>874</v>
      </c>
      <c r="H668" s="223">
        <v>3</v>
      </c>
      <c r="I668" s="224"/>
      <c r="J668" s="225">
        <f>ROUND(I668*H668,2)</f>
        <v>0</v>
      </c>
      <c r="K668" s="221" t="s">
        <v>139</v>
      </c>
      <c r="L668" s="45"/>
      <c r="M668" s="226" t="s">
        <v>1</v>
      </c>
      <c r="N668" s="227" t="s">
        <v>39</v>
      </c>
      <c r="O668" s="92"/>
      <c r="P668" s="228">
        <f>O668*H668</f>
        <v>0</v>
      </c>
      <c r="Q668" s="228">
        <v>0</v>
      </c>
      <c r="R668" s="228">
        <f>Q668*H668</f>
        <v>0</v>
      </c>
      <c r="S668" s="228">
        <v>0</v>
      </c>
      <c r="T668" s="229">
        <f>S668*H668</f>
        <v>0</v>
      </c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/>
      <c r="AR668" s="230" t="s">
        <v>227</v>
      </c>
      <c r="AT668" s="230" t="s">
        <v>135</v>
      </c>
      <c r="AU668" s="230" t="s">
        <v>84</v>
      </c>
      <c r="AY668" s="18" t="s">
        <v>132</v>
      </c>
      <c r="BE668" s="231">
        <f>IF(N668="základní",J668,0)</f>
        <v>0</v>
      </c>
      <c r="BF668" s="231">
        <f>IF(N668="snížená",J668,0)</f>
        <v>0</v>
      </c>
      <c r="BG668" s="231">
        <f>IF(N668="zákl. přenesená",J668,0)</f>
        <v>0</v>
      </c>
      <c r="BH668" s="231">
        <f>IF(N668="sníž. přenesená",J668,0)</f>
        <v>0</v>
      </c>
      <c r="BI668" s="231">
        <f>IF(N668="nulová",J668,0)</f>
        <v>0</v>
      </c>
      <c r="BJ668" s="18" t="s">
        <v>82</v>
      </c>
      <c r="BK668" s="231">
        <f>ROUND(I668*H668,2)</f>
        <v>0</v>
      </c>
      <c r="BL668" s="18" t="s">
        <v>227</v>
      </c>
      <c r="BM668" s="230" t="s">
        <v>2000</v>
      </c>
    </row>
    <row r="669" s="2" customFormat="1">
      <c r="A669" s="39"/>
      <c r="B669" s="40"/>
      <c r="C669" s="41"/>
      <c r="D669" s="232" t="s">
        <v>142</v>
      </c>
      <c r="E669" s="41"/>
      <c r="F669" s="233" t="s">
        <v>2001</v>
      </c>
      <c r="G669" s="41"/>
      <c r="H669" s="41"/>
      <c r="I669" s="234"/>
      <c r="J669" s="41"/>
      <c r="K669" s="41"/>
      <c r="L669" s="45"/>
      <c r="M669" s="235"/>
      <c r="N669" s="236"/>
      <c r="O669" s="92"/>
      <c r="P669" s="92"/>
      <c r="Q669" s="92"/>
      <c r="R669" s="92"/>
      <c r="S669" s="92"/>
      <c r="T669" s="93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T669" s="18" t="s">
        <v>142</v>
      </c>
      <c r="AU669" s="18" t="s">
        <v>84</v>
      </c>
    </row>
    <row r="670" s="2" customFormat="1">
      <c r="A670" s="39"/>
      <c r="B670" s="40"/>
      <c r="C670" s="41"/>
      <c r="D670" s="237" t="s">
        <v>143</v>
      </c>
      <c r="E670" s="41"/>
      <c r="F670" s="238" t="s">
        <v>2002</v>
      </c>
      <c r="G670" s="41"/>
      <c r="H670" s="41"/>
      <c r="I670" s="234"/>
      <c r="J670" s="41"/>
      <c r="K670" s="41"/>
      <c r="L670" s="45"/>
      <c r="M670" s="235"/>
      <c r="N670" s="236"/>
      <c r="O670" s="92"/>
      <c r="P670" s="92"/>
      <c r="Q670" s="92"/>
      <c r="R670" s="92"/>
      <c r="S670" s="92"/>
      <c r="T670" s="93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/>
      <c r="AT670" s="18" t="s">
        <v>143</v>
      </c>
      <c r="AU670" s="18" t="s">
        <v>84</v>
      </c>
    </row>
    <row r="671" s="2" customFormat="1" ht="21.75" customHeight="1">
      <c r="A671" s="39"/>
      <c r="B671" s="40"/>
      <c r="C671" s="275" t="s">
        <v>1131</v>
      </c>
      <c r="D671" s="275" t="s">
        <v>374</v>
      </c>
      <c r="E671" s="276" t="s">
        <v>2003</v>
      </c>
      <c r="F671" s="277" t="s">
        <v>2004</v>
      </c>
      <c r="G671" s="278" t="s">
        <v>874</v>
      </c>
      <c r="H671" s="279">
        <v>3</v>
      </c>
      <c r="I671" s="280"/>
      <c r="J671" s="281">
        <f>ROUND(I671*H671,2)</f>
        <v>0</v>
      </c>
      <c r="K671" s="277" t="s">
        <v>139</v>
      </c>
      <c r="L671" s="282"/>
      <c r="M671" s="283" t="s">
        <v>1</v>
      </c>
      <c r="N671" s="284" t="s">
        <v>39</v>
      </c>
      <c r="O671" s="92"/>
      <c r="P671" s="228">
        <f>O671*H671</f>
        <v>0</v>
      </c>
      <c r="Q671" s="228">
        <v>0.0058999999999999999</v>
      </c>
      <c r="R671" s="228">
        <f>Q671*H671</f>
        <v>0.0177</v>
      </c>
      <c r="S671" s="228">
        <v>0</v>
      </c>
      <c r="T671" s="229">
        <f>S671*H671</f>
        <v>0</v>
      </c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/>
      <c r="AR671" s="230" t="s">
        <v>270</v>
      </c>
      <c r="AT671" s="230" t="s">
        <v>374</v>
      </c>
      <c r="AU671" s="230" t="s">
        <v>84</v>
      </c>
      <c r="AY671" s="18" t="s">
        <v>132</v>
      </c>
      <c r="BE671" s="231">
        <f>IF(N671="základní",J671,0)</f>
        <v>0</v>
      </c>
      <c r="BF671" s="231">
        <f>IF(N671="snížená",J671,0)</f>
        <v>0</v>
      </c>
      <c r="BG671" s="231">
        <f>IF(N671="zákl. přenesená",J671,0)</f>
        <v>0</v>
      </c>
      <c r="BH671" s="231">
        <f>IF(N671="sníž. přenesená",J671,0)</f>
        <v>0</v>
      </c>
      <c r="BI671" s="231">
        <f>IF(N671="nulová",J671,0)</f>
        <v>0</v>
      </c>
      <c r="BJ671" s="18" t="s">
        <v>82</v>
      </c>
      <c r="BK671" s="231">
        <f>ROUND(I671*H671,2)</f>
        <v>0</v>
      </c>
      <c r="BL671" s="18" t="s">
        <v>227</v>
      </c>
      <c r="BM671" s="230" t="s">
        <v>2005</v>
      </c>
    </row>
    <row r="672" s="2" customFormat="1">
      <c r="A672" s="39"/>
      <c r="B672" s="40"/>
      <c r="C672" s="41"/>
      <c r="D672" s="232" t="s">
        <v>142</v>
      </c>
      <c r="E672" s="41"/>
      <c r="F672" s="233" t="s">
        <v>2004</v>
      </c>
      <c r="G672" s="41"/>
      <c r="H672" s="41"/>
      <c r="I672" s="234"/>
      <c r="J672" s="41"/>
      <c r="K672" s="41"/>
      <c r="L672" s="45"/>
      <c r="M672" s="235"/>
      <c r="N672" s="236"/>
      <c r="O672" s="92"/>
      <c r="P672" s="92"/>
      <c r="Q672" s="92"/>
      <c r="R672" s="92"/>
      <c r="S672" s="92"/>
      <c r="T672" s="93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T672" s="18" t="s">
        <v>142</v>
      </c>
      <c r="AU672" s="18" t="s">
        <v>84</v>
      </c>
    </row>
    <row r="673" s="13" customFormat="1">
      <c r="A673" s="13"/>
      <c r="B673" s="239"/>
      <c r="C673" s="240"/>
      <c r="D673" s="232" t="s">
        <v>145</v>
      </c>
      <c r="E673" s="241" t="s">
        <v>1</v>
      </c>
      <c r="F673" s="242" t="s">
        <v>1592</v>
      </c>
      <c r="G673" s="240"/>
      <c r="H673" s="241" t="s">
        <v>1</v>
      </c>
      <c r="I673" s="243"/>
      <c r="J673" s="240"/>
      <c r="K673" s="240"/>
      <c r="L673" s="244"/>
      <c r="M673" s="245"/>
      <c r="N673" s="246"/>
      <c r="O673" s="246"/>
      <c r="P673" s="246"/>
      <c r="Q673" s="246"/>
      <c r="R673" s="246"/>
      <c r="S673" s="246"/>
      <c r="T673" s="247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T673" s="248" t="s">
        <v>145</v>
      </c>
      <c r="AU673" s="248" t="s">
        <v>84</v>
      </c>
      <c r="AV673" s="13" t="s">
        <v>82</v>
      </c>
      <c r="AW673" s="13" t="s">
        <v>31</v>
      </c>
      <c r="AX673" s="13" t="s">
        <v>74</v>
      </c>
      <c r="AY673" s="248" t="s">
        <v>132</v>
      </c>
    </row>
    <row r="674" s="14" customFormat="1">
      <c r="A674" s="14"/>
      <c r="B674" s="249"/>
      <c r="C674" s="250"/>
      <c r="D674" s="232" t="s">
        <v>145</v>
      </c>
      <c r="E674" s="251" t="s">
        <v>1</v>
      </c>
      <c r="F674" s="252" t="s">
        <v>153</v>
      </c>
      <c r="G674" s="250"/>
      <c r="H674" s="253">
        <v>3</v>
      </c>
      <c r="I674" s="254"/>
      <c r="J674" s="250"/>
      <c r="K674" s="250"/>
      <c r="L674" s="255"/>
      <c r="M674" s="256"/>
      <c r="N674" s="257"/>
      <c r="O674" s="257"/>
      <c r="P674" s="257"/>
      <c r="Q674" s="257"/>
      <c r="R674" s="257"/>
      <c r="S674" s="257"/>
      <c r="T674" s="258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59" t="s">
        <v>145</v>
      </c>
      <c r="AU674" s="259" t="s">
        <v>84</v>
      </c>
      <c r="AV674" s="14" t="s">
        <v>84</v>
      </c>
      <c r="AW674" s="14" t="s">
        <v>31</v>
      </c>
      <c r="AX674" s="14" t="s">
        <v>82</v>
      </c>
      <c r="AY674" s="259" t="s">
        <v>132</v>
      </c>
    </row>
    <row r="675" s="2" customFormat="1" ht="24.15" customHeight="1">
      <c r="A675" s="39"/>
      <c r="B675" s="40"/>
      <c r="C675" s="219" t="s">
        <v>1133</v>
      </c>
      <c r="D675" s="219" t="s">
        <v>135</v>
      </c>
      <c r="E675" s="220" t="s">
        <v>2006</v>
      </c>
      <c r="F675" s="221" t="s">
        <v>2007</v>
      </c>
      <c r="G675" s="222" t="s">
        <v>874</v>
      </c>
      <c r="H675" s="223">
        <v>131</v>
      </c>
      <c r="I675" s="224"/>
      <c r="J675" s="225">
        <f>ROUND(I675*H675,2)</f>
        <v>0</v>
      </c>
      <c r="K675" s="221" t="s">
        <v>139</v>
      </c>
      <c r="L675" s="45"/>
      <c r="M675" s="226" t="s">
        <v>1</v>
      </c>
      <c r="N675" s="227" t="s">
        <v>39</v>
      </c>
      <c r="O675" s="92"/>
      <c r="P675" s="228">
        <f>O675*H675</f>
        <v>0</v>
      </c>
      <c r="Q675" s="228">
        <v>0</v>
      </c>
      <c r="R675" s="228">
        <f>Q675*H675</f>
        <v>0</v>
      </c>
      <c r="S675" s="228">
        <v>0</v>
      </c>
      <c r="T675" s="229">
        <f>S675*H675</f>
        <v>0</v>
      </c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/>
      <c r="AR675" s="230" t="s">
        <v>227</v>
      </c>
      <c r="AT675" s="230" t="s">
        <v>135</v>
      </c>
      <c r="AU675" s="230" t="s">
        <v>84</v>
      </c>
      <c r="AY675" s="18" t="s">
        <v>132</v>
      </c>
      <c r="BE675" s="231">
        <f>IF(N675="základní",J675,0)</f>
        <v>0</v>
      </c>
      <c r="BF675" s="231">
        <f>IF(N675="snížená",J675,0)</f>
        <v>0</v>
      </c>
      <c r="BG675" s="231">
        <f>IF(N675="zákl. přenesená",J675,0)</f>
        <v>0</v>
      </c>
      <c r="BH675" s="231">
        <f>IF(N675="sníž. přenesená",J675,0)</f>
        <v>0</v>
      </c>
      <c r="BI675" s="231">
        <f>IF(N675="nulová",J675,0)</f>
        <v>0</v>
      </c>
      <c r="BJ675" s="18" t="s">
        <v>82</v>
      </c>
      <c r="BK675" s="231">
        <f>ROUND(I675*H675,2)</f>
        <v>0</v>
      </c>
      <c r="BL675" s="18" t="s">
        <v>227</v>
      </c>
      <c r="BM675" s="230" t="s">
        <v>2008</v>
      </c>
    </row>
    <row r="676" s="2" customFormat="1">
      <c r="A676" s="39"/>
      <c r="B676" s="40"/>
      <c r="C676" s="41"/>
      <c r="D676" s="232" t="s">
        <v>142</v>
      </c>
      <c r="E676" s="41"/>
      <c r="F676" s="233" t="s">
        <v>2009</v>
      </c>
      <c r="G676" s="41"/>
      <c r="H676" s="41"/>
      <c r="I676" s="234"/>
      <c r="J676" s="41"/>
      <c r="K676" s="41"/>
      <c r="L676" s="45"/>
      <c r="M676" s="235"/>
      <c r="N676" s="236"/>
      <c r="O676" s="92"/>
      <c r="P676" s="92"/>
      <c r="Q676" s="92"/>
      <c r="R676" s="92"/>
      <c r="S676" s="92"/>
      <c r="T676" s="93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/>
      <c r="AT676" s="18" t="s">
        <v>142</v>
      </c>
      <c r="AU676" s="18" t="s">
        <v>84</v>
      </c>
    </row>
    <row r="677" s="2" customFormat="1">
      <c r="A677" s="39"/>
      <c r="B677" s="40"/>
      <c r="C677" s="41"/>
      <c r="D677" s="237" t="s">
        <v>143</v>
      </c>
      <c r="E677" s="41"/>
      <c r="F677" s="238" t="s">
        <v>2010</v>
      </c>
      <c r="G677" s="41"/>
      <c r="H677" s="41"/>
      <c r="I677" s="234"/>
      <c r="J677" s="41"/>
      <c r="K677" s="41"/>
      <c r="L677" s="45"/>
      <c r="M677" s="235"/>
      <c r="N677" s="236"/>
      <c r="O677" s="92"/>
      <c r="P677" s="92"/>
      <c r="Q677" s="92"/>
      <c r="R677" s="92"/>
      <c r="S677" s="92"/>
      <c r="T677" s="93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  <c r="AT677" s="18" t="s">
        <v>143</v>
      </c>
      <c r="AU677" s="18" t="s">
        <v>84</v>
      </c>
    </row>
    <row r="678" s="14" customFormat="1">
      <c r="A678" s="14"/>
      <c r="B678" s="249"/>
      <c r="C678" s="250"/>
      <c r="D678" s="232" t="s">
        <v>145</v>
      </c>
      <c r="E678" s="251" t="s">
        <v>1</v>
      </c>
      <c r="F678" s="252" t="s">
        <v>2011</v>
      </c>
      <c r="G678" s="250"/>
      <c r="H678" s="253">
        <v>131</v>
      </c>
      <c r="I678" s="254"/>
      <c r="J678" s="250"/>
      <c r="K678" s="250"/>
      <c r="L678" s="255"/>
      <c r="M678" s="256"/>
      <c r="N678" s="257"/>
      <c r="O678" s="257"/>
      <c r="P678" s="257"/>
      <c r="Q678" s="257"/>
      <c r="R678" s="257"/>
      <c r="S678" s="257"/>
      <c r="T678" s="258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T678" s="259" t="s">
        <v>145</v>
      </c>
      <c r="AU678" s="259" t="s">
        <v>84</v>
      </c>
      <c r="AV678" s="14" t="s">
        <v>84</v>
      </c>
      <c r="AW678" s="14" t="s">
        <v>31</v>
      </c>
      <c r="AX678" s="14" t="s">
        <v>82</v>
      </c>
      <c r="AY678" s="259" t="s">
        <v>132</v>
      </c>
    </row>
    <row r="679" s="2" customFormat="1" ht="16.5" customHeight="1">
      <c r="A679" s="39"/>
      <c r="B679" s="40"/>
      <c r="C679" s="275" t="s">
        <v>1139</v>
      </c>
      <c r="D679" s="275" t="s">
        <v>374</v>
      </c>
      <c r="E679" s="276" t="s">
        <v>2012</v>
      </c>
      <c r="F679" s="277" t="s">
        <v>2013</v>
      </c>
      <c r="G679" s="278" t="s">
        <v>874</v>
      </c>
      <c r="H679" s="279">
        <v>24</v>
      </c>
      <c r="I679" s="280"/>
      <c r="J679" s="281">
        <f>ROUND(I679*H679,2)</f>
        <v>0</v>
      </c>
      <c r="K679" s="277" t="s">
        <v>139</v>
      </c>
      <c r="L679" s="282"/>
      <c r="M679" s="283" t="s">
        <v>1</v>
      </c>
      <c r="N679" s="284" t="s">
        <v>39</v>
      </c>
      <c r="O679" s="92"/>
      <c r="P679" s="228">
        <f>O679*H679</f>
        <v>0</v>
      </c>
      <c r="Q679" s="228">
        <v>0.00069999999999999999</v>
      </c>
      <c r="R679" s="228">
        <f>Q679*H679</f>
        <v>0.016799999999999999</v>
      </c>
      <c r="S679" s="228">
        <v>0</v>
      </c>
      <c r="T679" s="229">
        <f>S679*H679</f>
        <v>0</v>
      </c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  <c r="AR679" s="230" t="s">
        <v>270</v>
      </c>
      <c r="AT679" s="230" t="s">
        <v>374</v>
      </c>
      <c r="AU679" s="230" t="s">
        <v>84</v>
      </c>
      <c r="AY679" s="18" t="s">
        <v>132</v>
      </c>
      <c r="BE679" s="231">
        <f>IF(N679="základní",J679,0)</f>
        <v>0</v>
      </c>
      <c r="BF679" s="231">
        <f>IF(N679="snížená",J679,0)</f>
        <v>0</v>
      </c>
      <c r="BG679" s="231">
        <f>IF(N679="zákl. přenesená",J679,0)</f>
        <v>0</v>
      </c>
      <c r="BH679" s="231">
        <f>IF(N679="sníž. přenesená",J679,0)</f>
        <v>0</v>
      </c>
      <c r="BI679" s="231">
        <f>IF(N679="nulová",J679,0)</f>
        <v>0</v>
      </c>
      <c r="BJ679" s="18" t="s">
        <v>82</v>
      </c>
      <c r="BK679" s="231">
        <f>ROUND(I679*H679,2)</f>
        <v>0</v>
      </c>
      <c r="BL679" s="18" t="s">
        <v>227</v>
      </c>
      <c r="BM679" s="230" t="s">
        <v>2014</v>
      </c>
    </row>
    <row r="680" s="2" customFormat="1">
      <c r="A680" s="39"/>
      <c r="B680" s="40"/>
      <c r="C680" s="41"/>
      <c r="D680" s="232" t="s">
        <v>142</v>
      </c>
      <c r="E680" s="41"/>
      <c r="F680" s="233" t="s">
        <v>2013</v>
      </c>
      <c r="G680" s="41"/>
      <c r="H680" s="41"/>
      <c r="I680" s="234"/>
      <c r="J680" s="41"/>
      <c r="K680" s="41"/>
      <c r="L680" s="45"/>
      <c r="M680" s="235"/>
      <c r="N680" s="236"/>
      <c r="O680" s="92"/>
      <c r="P680" s="92"/>
      <c r="Q680" s="92"/>
      <c r="R680" s="92"/>
      <c r="S680" s="92"/>
      <c r="T680" s="93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/>
      <c r="AT680" s="18" t="s">
        <v>142</v>
      </c>
      <c r="AU680" s="18" t="s">
        <v>84</v>
      </c>
    </row>
    <row r="681" s="13" customFormat="1">
      <c r="A681" s="13"/>
      <c r="B681" s="239"/>
      <c r="C681" s="240"/>
      <c r="D681" s="232" t="s">
        <v>145</v>
      </c>
      <c r="E681" s="241" t="s">
        <v>1</v>
      </c>
      <c r="F681" s="242" t="s">
        <v>1592</v>
      </c>
      <c r="G681" s="240"/>
      <c r="H681" s="241" t="s">
        <v>1</v>
      </c>
      <c r="I681" s="243"/>
      <c r="J681" s="240"/>
      <c r="K681" s="240"/>
      <c r="L681" s="244"/>
      <c r="M681" s="245"/>
      <c r="N681" s="246"/>
      <c r="O681" s="246"/>
      <c r="P681" s="246"/>
      <c r="Q681" s="246"/>
      <c r="R681" s="246"/>
      <c r="S681" s="246"/>
      <c r="T681" s="247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248" t="s">
        <v>145</v>
      </c>
      <c r="AU681" s="248" t="s">
        <v>84</v>
      </c>
      <c r="AV681" s="13" t="s">
        <v>82</v>
      </c>
      <c r="AW681" s="13" t="s">
        <v>31</v>
      </c>
      <c r="AX681" s="13" t="s">
        <v>74</v>
      </c>
      <c r="AY681" s="248" t="s">
        <v>132</v>
      </c>
    </row>
    <row r="682" s="14" customFormat="1">
      <c r="A682" s="14"/>
      <c r="B682" s="249"/>
      <c r="C682" s="250"/>
      <c r="D682" s="232" t="s">
        <v>145</v>
      </c>
      <c r="E682" s="251" t="s">
        <v>1</v>
      </c>
      <c r="F682" s="252" t="s">
        <v>387</v>
      </c>
      <c r="G682" s="250"/>
      <c r="H682" s="253">
        <v>24</v>
      </c>
      <c r="I682" s="254"/>
      <c r="J682" s="250"/>
      <c r="K682" s="250"/>
      <c r="L682" s="255"/>
      <c r="M682" s="256"/>
      <c r="N682" s="257"/>
      <c r="O682" s="257"/>
      <c r="P682" s="257"/>
      <c r="Q682" s="257"/>
      <c r="R682" s="257"/>
      <c r="S682" s="257"/>
      <c r="T682" s="258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T682" s="259" t="s">
        <v>145</v>
      </c>
      <c r="AU682" s="259" t="s">
        <v>84</v>
      </c>
      <c r="AV682" s="14" t="s">
        <v>84</v>
      </c>
      <c r="AW682" s="14" t="s">
        <v>31</v>
      </c>
      <c r="AX682" s="14" t="s">
        <v>82</v>
      </c>
      <c r="AY682" s="259" t="s">
        <v>132</v>
      </c>
    </row>
    <row r="683" s="2" customFormat="1" ht="16.5" customHeight="1">
      <c r="A683" s="39"/>
      <c r="B683" s="40"/>
      <c r="C683" s="275" t="s">
        <v>1142</v>
      </c>
      <c r="D683" s="275" t="s">
        <v>374</v>
      </c>
      <c r="E683" s="276" t="s">
        <v>2015</v>
      </c>
      <c r="F683" s="277" t="s">
        <v>2016</v>
      </c>
      <c r="G683" s="278" t="s">
        <v>874</v>
      </c>
      <c r="H683" s="279">
        <v>12</v>
      </c>
      <c r="I683" s="280"/>
      <c r="J683" s="281">
        <f>ROUND(I683*H683,2)</f>
        <v>0</v>
      </c>
      <c r="K683" s="277" t="s">
        <v>139</v>
      </c>
      <c r="L683" s="282"/>
      <c r="M683" s="283" t="s">
        <v>1</v>
      </c>
      <c r="N683" s="284" t="s">
        <v>39</v>
      </c>
      <c r="O683" s="92"/>
      <c r="P683" s="228">
        <f>O683*H683</f>
        <v>0</v>
      </c>
      <c r="Q683" s="228">
        <v>0.00069999999999999999</v>
      </c>
      <c r="R683" s="228">
        <f>Q683*H683</f>
        <v>0.0083999999999999995</v>
      </c>
      <c r="S683" s="228">
        <v>0</v>
      </c>
      <c r="T683" s="229">
        <f>S683*H683</f>
        <v>0</v>
      </c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/>
      <c r="AR683" s="230" t="s">
        <v>270</v>
      </c>
      <c r="AT683" s="230" t="s">
        <v>374</v>
      </c>
      <c r="AU683" s="230" t="s">
        <v>84</v>
      </c>
      <c r="AY683" s="18" t="s">
        <v>132</v>
      </c>
      <c r="BE683" s="231">
        <f>IF(N683="základní",J683,0)</f>
        <v>0</v>
      </c>
      <c r="BF683" s="231">
        <f>IF(N683="snížená",J683,0)</f>
        <v>0</v>
      </c>
      <c r="BG683" s="231">
        <f>IF(N683="zákl. přenesená",J683,0)</f>
        <v>0</v>
      </c>
      <c r="BH683" s="231">
        <f>IF(N683="sníž. přenesená",J683,0)</f>
        <v>0</v>
      </c>
      <c r="BI683" s="231">
        <f>IF(N683="nulová",J683,0)</f>
        <v>0</v>
      </c>
      <c r="BJ683" s="18" t="s">
        <v>82</v>
      </c>
      <c r="BK683" s="231">
        <f>ROUND(I683*H683,2)</f>
        <v>0</v>
      </c>
      <c r="BL683" s="18" t="s">
        <v>227</v>
      </c>
      <c r="BM683" s="230" t="s">
        <v>2017</v>
      </c>
    </row>
    <row r="684" s="2" customFormat="1">
      <c r="A684" s="39"/>
      <c r="B684" s="40"/>
      <c r="C684" s="41"/>
      <c r="D684" s="232" t="s">
        <v>142</v>
      </c>
      <c r="E684" s="41"/>
      <c r="F684" s="233" t="s">
        <v>2016</v>
      </c>
      <c r="G684" s="41"/>
      <c r="H684" s="41"/>
      <c r="I684" s="234"/>
      <c r="J684" s="41"/>
      <c r="K684" s="41"/>
      <c r="L684" s="45"/>
      <c r="M684" s="235"/>
      <c r="N684" s="236"/>
      <c r="O684" s="92"/>
      <c r="P684" s="92"/>
      <c r="Q684" s="92"/>
      <c r="R684" s="92"/>
      <c r="S684" s="92"/>
      <c r="T684" s="93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/>
      <c r="AT684" s="18" t="s">
        <v>142</v>
      </c>
      <c r="AU684" s="18" t="s">
        <v>84</v>
      </c>
    </row>
    <row r="685" s="13" customFormat="1">
      <c r="A685" s="13"/>
      <c r="B685" s="239"/>
      <c r="C685" s="240"/>
      <c r="D685" s="232" t="s">
        <v>145</v>
      </c>
      <c r="E685" s="241" t="s">
        <v>1</v>
      </c>
      <c r="F685" s="242" t="s">
        <v>1592</v>
      </c>
      <c r="G685" s="240"/>
      <c r="H685" s="241" t="s">
        <v>1</v>
      </c>
      <c r="I685" s="243"/>
      <c r="J685" s="240"/>
      <c r="K685" s="240"/>
      <c r="L685" s="244"/>
      <c r="M685" s="245"/>
      <c r="N685" s="246"/>
      <c r="O685" s="246"/>
      <c r="P685" s="246"/>
      <c r="Q685" s="246"/>
      <c r="R685" s="246"/>
      <c r="S685" s="246"/>
      <c r="T685" s="247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T685" s="248" t="s">
        <v>145</v>
      </c>
      <c r="AU685" s="248" t="s">
        <v>84</v>
      </c>
      <c r="AV685" s="13" t="s">
        <v>82</v>
      </c>
      <c r="AW685" s="13" t="s">
        <v>31</v>
      </c>
      <c r="AX685" s="13" t="s">
        <v>74</v>
      </c>
      <c r="AY685" s="248" t="s">
        <v>132</v>
      </c>
    </row>
    <row r="686" s="14" customFormat="1">
      <c r="A686" s="14"/>
      <c r="B686" s="249"/>
      <c r="C686" s="250"/>
      <c r="D686" s="232" t="s">
        <v>145</v>
      </c>
      <c r="E686" s="251" t="s">
        <v>1</v>
      </c>
      <c r="F686" s="252" t="s">
        <v>8</v>
      </c>
      <c r="G686" s="250"/>
      <c r="H686" s="253">
        <v>12</v>
      </c>
      <c r="I686" s="254"/>
      <c r="J686" s="250"/>
      <c r="K686" s="250"/>
      <c r="L686" s="255"/>
      <c r="M686" s="256"/>
      <c r="N686" s="257"/>
      <c r="O686" s="257"/>
      <c r="P686" s="257"/>
      <c r="Q686" s="257"/>
      <c r="R686" s="257"/>
      <c r="S686" s="257"/>
      <c r="T686" s="258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T686" s="259" t="s">
        <v>145</v>
      </c>
      <c r="AU686" s="259" t="s">
        <v>84</v>
      </c>
      <c r="AV686" s="14" t="s">
        <v>84</v>
      </c>
      <c r="AW686" s="14" t="s">
        <v>31</v>
      </c>
      <c r="AX686" s="14" t="s">
        <v>82</v>
      </c>
      <c r="AY686" s="259" t="s">
        <v>132</v>
      </c>
    </row>
    <row r="687" s="2" customFormat="1" ht="16.5" customHeight="1">
      <c r="A687" s="39"/>
      <c r="B687" s="40"/>
      <c r="C687" s="275" t="s">
        <v>1149</v>
      </c>
      <c r="D687" s="275" t="s">
        <v>374</v>
      </c>
      <c r="E687" s="276" t="s">
        <v>2018</v>
      </c>
      <c r="F687" s="277" t="s">
        <v>2019</v>
      </c>
      <c r="G687" s="278" t="s">
        <v>874</v>
      </c>
      <c r="H687" s="279">
        <v>27</v>
      </c>
      <c r="I687" s="280"/>
      <c r="J687" s="281">
        <f>ROUND(I687*H687,2)</f>
        <v>0</v>
      </c>
      <c r="K687" s="277" t="s">
        <v>139</v>
      </c>
      <c r="L687" s="282"/>
      <c r="M687" s="283" t="s">
        <v>1</v>
      </c>
      <c r="N687" s="284" t="s">
        <v>39</v>
      </c>
      <c r="O687" s="92"/>
      <c r="P687" s="228">
        <f>O687*H687</f>
        <v>0</v>
      </c>
      <c r="Q687" s="228">
        <v>0.00080000000000000004</v>
      </c>
      <c r="R687" s="228">
        <f>Q687*H687</f>
        <v>0.021600000000000001</v>
      </c>
      <c r="S687" s="228">
        <v>0</v>
      </c>
      <c r="T687" s="229">
        <f>S687*H687</f>
        <v>0</v>
      </c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/>
      <c r="AR687" s="230" t="s">
        <v>270</v>
      </c>
      <c r="AT687" s="230" t="s">
        <v>374</v>
      </c>
      <c r="AU687" s="230" t="s">
        <v>84</v>
      </c>
      <c r="AY687" s="18" t="s">
        <v>132</v>
      </c>
      <c r="BE687" s="231">
        <f>IF(N687="základní",J687,0)</f>
        <v>0</v>
      </c>
      <c r="BF687" s="231">
        <f>IF(N687="snížená",J687,0)</f>
        <v>0</v>
      </c>
      <c r="BG687" s="231">
        <f>IF(N687="zákl. přenesená",J687,0)</f>
        <v>0</v>
      </c>
      <c r="BH687" s="231">
        <f>IF(N687="sníž. přenesená",J687,0)</f>
        <v>0</v>
      </c>
      <c r="BI687" s="231">
        <f>IF(N687="nulová",J687,0)</f>
        <v>0</v>
      </c>
      <c r="BJ687" s="18" t="s">
        <v>82</v>
      </c>
      <c r="BK687" s="231">
        <f>ROUND(I687*H687,2)</f>
        <v>0</v>
      </c>
      <c r="BL687" s="18" t="s">
        <v>227</v>
      </c>
      <c r="BM687" s="230" t="s">
        <v>2020</v>
      </c>
    </row>
    <row r="688" s="2" customFormat="1">
      <c r="A688" s="39"/>
      <c r="B688" s="40"/>
      <c r="C688" s="41"/>
      <c r="D688" s="232" t="s">
        <v>142</v>
      </c>
      <c r="E688" s="41"/>
      <c r="F688" s="233" t="s">
        <v>2019</v>
      </c>
      <c r="G688" s="41"/>
      <c r="H688" s="41"/>
      <c r="I688" s="234"/>
      <c r="J688" s="41"/>
      <c r="K688" s="41"/>
      <c r="L688" s="45"/>
      <c r="M688" s="235"/>
      <c r="N688" s="236"/>
      <c r="O688" s="92"/>
      <c r="P688" s="92"/>
      <c r="Q688" s="92"/>
      <c r="R688" s="92"/>
      <c r="S688" s="92"/>
      <c r="T688" s="93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/>
      <c r="AT688" s="18" t="s">
        <v>142</v>
      </c>
      <c r="AU688" s="18" t="s">
        <v>84</v>
      </c>
    </row>
    <row r="689" s="13" customFormat="1">
      <c r="A689" s="13"/>
      <c r="B689" s="239"/>
      <c r="C689" s="240"/>
      <c r="D689" s="232" t="s">
        <v>145</v>
      </c>
      <c r="E689" s="241" t="s">
        <v>1</v>
      </c>
      <c r="F689" s="242" t="s">
        <v>1592</v>
      </c>
      <c r="G689" s="240"/>
      <c r="H689" s="241" t="s">
        <v>1</v>
      </c>
      <c r="I689" s="243"/>
      <c r="J689" s="240"/>
      <c r="K689" s="240"/>
      <c r="L689" s="244"/>
      <c r="M689" s="245"/>
      <c r="N689" s="246"/>
      <c r="O689" s="246"/>
      <c r="P689" s="246"/>
      <c r="Q689" s="246"/>
      <c r="R689" s="246"/>
      <c r="S689" s="246"/>
      <c r="T689" s="247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248" t="s">
        <v>145</v>
      </c>
      <c r="AU689" s="248" t="s">
        <v>84</v>
      </c>
      <c r="AV689" s="13" t="s">
        <v>82</v>
      </c>
      <c r="AW689" s="13" t="s">
        <v>31</v>
      </c>
      <c r="AX689" s="13" t="s">
        <v>74</v>
      </c>
      <c r="AY689" s="248" t="s">
        <v>132</v>
      </c>
    </row>
    <row r="690" s="14" customFormat="1">
      <c r="A690" s="14"/>
      <c r="B690" s="249"/>
      <c r="C690" s="250"/>
      <c r="D690" s="232" t="s">
        <v>145</v>
      </c>
      <c r="E690" s="251" t="s">
        <v>1</v>
      </c>
      <c r="F690" s="252" t="s">
        <v>405</v>
      </c>
      <c r="G690" s="250"/>
      <c r="H690" s="253">
        <v>27</v>
      </c>
      <c r="I690" s="254"/>
      <c r="J690" s="250"/>
      <c r="K690" s="250"/>
      <c r="L690" s="255"/>
      <c r="M690" s="256"/>
      <c r="N690" s="257"/>
      <c r="O690" s="257"/>
      <c r="P690" s="257"/>
      <c r="Q690" s="257"/>
      <c r="R690" s="257"/>
      <c r="S690" s="257"/>
      <c r="T690" s="258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T690" s="259" t="s">
        <v>145</v>
      </c>
      <c r="AU690" s="259" t="s">
        <v>84</v>
      </c>
      <c r="AV690" s="14" t="s">
        <v>84</v>
      </c>
      <c r="AW690" s="14" t="s">
        <v>31</v>
      </c>
      <c r="AX690" s="14" t="s">
        <v>82</v>
      </c>
      <c r="AY690" s="259" t="s">
        <v>132</v>
      </c>
    </row>
    <row r="691" s="2" customFormat="1" ht="16.5" customHeight="1">
      <c r="A691" s="39"/>
      <c r="B691" s="40"/>
      <c r="C691" s="275" t="s">
        <v>1158</v>
      </c>
      <c r="D691" s="275" t="s">
        <v>374</v>
      </c>
      <c r="E691" s="276" t="s">
        <v>2021</v>
      </c>
      <c r="F691" s="277" t="s">
        <v>2022</v>
      </c>
      <c r="G691" s="278" t="s">
        <v>874</v>
      </c>
      <c r="H691" s="279">
        <v>46</v>
      </c>
      <c r="I691" s="280"/>
      <c r="J691" s="281">
        <f>ROUND(I691*H691,2)</f>
        <v>0</v>
      </c>
      <c r="K691" s="277" t="s">
        <v>139</v>
      </c>
      <c r="L691" s="282"/>
      <c r="M691" s="283" t="s">
        <v>1</v>
      </c>
      <c r="N691" s="284" t="s">
        <v>39</v>
      </c>
      <c r="O691" s="92"/>
      <c r="P691" s="228">
        <f>O691*H691</f>
        <v>0</v>
      </c>
      <c r="Q691" s="228">
        <v>0.00072000000000000005</v>
      </c>
      <c r="R691" s="228">
        <f>Q691*H691</f>
        <v>0.033120000000000004</v>
      </c>
      <c r="S691" s="228">
        <v>0</v>
      </c>
      <c r="T691" s="229">
        <f>S691*H691</f>
        <v>0</v>
      </c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/>
      <c r="AR691" s="230" t="s">
        <v>270</v>
      </c>
      <c r="AT691" s="230" t="s">
        <v>374</v>
      </c>
      <c r="AU691" s="230" t="s">
        <v>84</v>
      </c>
      <c r="AY691" s="18" t="s">
        <v>132</v>
      </c>
      <c r="BE691" s="231">
        <f>IF(N691="základní",J691,0)</f>
        <v>0</v>
      </c>
      <c r="BF691" s="231">
        <f>IF(N691="snížená",J691,0)</f>
        <v>0</v>
      </c>
      <c r="BG691" s="231">
        <f>IF(N691="zákl. přenesená",J691,0)</f>
        <v>0</v>
      </c>
      <c r="BH691" s="231">
        <f>IF(N691="sníž. přenesená",J691,0)</f>
        <v>0</v>
      </c>
      <c r="BI691" s="231">
        <f>IF(N691="nulová",J691,0)</f>
        <v>0</v>
      </c>
      <c r="BJ691" s="18" t="s">
        <v>82</v>
      </c>
      <c r="BK691" s="231">
        <f>ROUND(I691*H691,2)</f>
        <v>0</v>
      </c>
      <c r="BL691" s="18" t="s">
        <v>227</v>
      </c>
      <c r="BM691" s="230" t="s">
        <v>2023</v>
      </c>
    </row>
    <row r="692" s="2" customFormat="1">
      <c r="A692" s="39"/>
      <c r="B692" s="40"/>
      <c r="C692" s="41"/>
      <c r="D692" s="232" t="s">
        <v>142</v>
      </c>
      <c r="E692" s="41"/>
      <c r="F692" s="233" t="s">
        <v>2022</v>
      </c>
      <c r="G692" s="41"/>
      <c r="H692" s="41"/>
      <c r="I692" s="234"/>
      <c r="J692" s="41"/>
      <c r="K692" s="41"/>
      <c r="L692" s="45"/>
      <c r="M692" s="235"/>
      <c r="N692" s="236"/>
      <c r="O692" s="92"/>
      <c r="P692" s="92"/>
      <c r="Q692" s="92"/>
      <c r="R692" s="92"/>
      <c r="S692" s="92"/>
      <c r="T692" s="93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/>
      <c r="AT692" s="18" t="s">
        <v>142</v>
      </c>
      <c r="AU692" s="18" t="s">
        <v>84</v>
      </c>
    </row>
    <row r="693" s="13" customFormat="1">
      <c r="A693" s="13"/>
      <c r="B693" s="239"/>
      <c r="C693" s="240"/>
      <c r="D693" s="232" t="s">
        <v>145</v>
      </c>
      <c r="E693" s="241" t="s">
        <v>1</v>
      </c>
      <c r="F693" s="242" t="s">
        <v>1592</v>
      </c>
      <c r="G693" s="240"/>
      <c r="H693" s="241" t="s">
        <v>1</v>
      </c>
      <c r="I693" s="243"/>
      <c r="J693" s="240"/>
      <c r="K693" s="240"/>
      <c r="L693" s="244"/>
      <c r="M693" s="245"/>
      <c r="N693" s="246"/>
      <c r="O693" s="246"/>
      <c r="P693" s="246"/>
      <c r="Q693" s="246"/>
      <c r="R693" s="246"/>
      <c r="S693" s="246"/>
      <c r="T693" s="247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48" t="s">
        <v>145</v>
      </c>
      <c r="AU693" s="248" t="s">
        <v>84</v>
      </c>
      <c r="AV693" s="13" t="s">
        <v>82</v>
      </c>
      <c r="AW693" s="13" t="s">
        <v>31</v>
      </c>
      <c r="AX693" s="13" t="s">
        <v>74</v>
      </c>
      <c r="AY693" s="248" t="s">
        <v>132</v>
      </c>
    </row>
    <row r="694" s="14" customFormat="1">
      <c r="A694" s="14"/>
      <c r="B694" s="249"/>
      <c r="C694" s="250"/>
      <c r="D694" s="232" t="s">
        <v>145</v>
      </c>
      <c r="E694" s="251" t="s">
        <v>1</v>
      </c>
      <c r="F694" s="252" t="s">
        <v>527</v>
      </c>
      <c r="G694" s="250"/>
      <c r="H694" s="253">
        <v>46</v>
      </c>
      <c r="I694" s="254"/>
      <c r="J694" s="250"/>
      <c r="K694" s="250"/>
      <c r="L694" s="255"/>
      <c r="M694" s="256"/>
      <c r="N694" s="257"/>
      <c r="O694" s="257"/>
      <c r="P694" s="257"/>
      <c r="Q694" s="257"/>
      <c r="R694" s="257"/>
      <c r="S694" s="257"/>
      <c r="T694" s="258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T694" s="259" t="s">
        <v>145</v>
      </c>
      <c r="AU694" s="259" t="s">
        <v>84</v>
      </c>
      <c r="AV694" s="14" t="s">
        <v>84</v>
      </c>
      <c r="AW694" s="14" t="s">
        <v>31</v>
      </c>
      <c r="AX694" s="14" t="s">
        <v>82</v>
      </c>
      <c r="AY694" s="259" t="s">
        <v>132</v>
      </c>
    </row>
    <row r="695" s="2" customFormat="1" ht="16.5" customHeight="1">
      <c r="A695" s="39"/>
      <c r="B695" s="40"/>
      <c r="C695" s="275" t="s">
        <v>1164</v>
      </c>
      <c r="D695" s="275" t="s">
        <v>374</v>
      </c>
      <c r="E695" s="276" t="s">
        <v>2024</v>
      </c>
      <c r="F695" s="277" t="s">
        <v>2025</v>
      </c>
      <c r="G695" s="278" t="s">
        <v>874</v>
      </c>
      <c r="H695" s="279">
        <v>22</v>
      </c>
      <c r="I695" s="280"/>
      <c r="J695" s="281">
        <f>ROUND(I695*H695,2)</f>
        <v>0</v>
      </c>
      <c r="K695" s="277" t="s">
        <v>139</v>
      </c>
      <c r="L695" s="282"/>
      <c r="M695" s="283" t="s">
        <v>1</v>
      </c>
      <c r="N695" s="284" t="s">
        <v>39</v>
      </c>
      <c r="O695" s="92"/>
      <c r="P695" s="228">
        <f>O695*H695</f>
        <v>0</v>
      </c>
      <c r="Q695" s="228">
        <v>0.00029</v>
      </c>
      <c r="R695" s="228">
        <f>Q695*H695</f>
        <v>0.0063800000000000003</v>
      </c>
      <c r="S695" s="228">
        <v>0</v>
      </c>
      <c r="T695" s="229">
        <f>S695*H695</f>
        <v>0</v>
      </c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R695" s="230" t="s">
        <v>270</v>
      </c>
      <c r="AT695" s="230" t="s">
        <v>374</v>
      </c>
      <c r="AU695" s="230" t="s">
        <v>84</v>
      </c>
      <c r="AY695" s="18" t="s">
        <v>132</v>
      </c>
      <c r="BE695" s="231">
        <f>IF(N695="základní",J695,0)</f>
        <v>0</v>
      </c>
      <c r="BF695" s="231">
        <f>IF(N695="snížená",J695,0)</f>
        <v>0</v>
      </c>
      <c r="BG695" s="231">
        <f>IF(N695="zákl. přenesená",J695,0)</f>
        <v>0</v>
      </c>
      <c r="BH695" s="231">
        <f>IF(N695="sníž. přenesená",J695,0)</f>
        <v>0</v>
      </c>
      <c r="BI695" s="231">
        <f>IF(N695="nulová",J695,0)</f>
        <v>0</v>
      </c>
      <c r="BJ695" s="18" t="s">
        <v>82</v>
      </c>
      <c r="BK695" s="231">
        <f>ROUND(I695*H695,2)</f>
        <v>0</v>
      </c>
      <c r="BL695" s="18" t="s">
        <v>227</v>
      </c>
      <c r="BM695" s="230" t="s">
        <v>2026</v>
      </c>
    </row>
    <row r="696" s="2" customFormat="1">
      <c r="A696" s="39"/>
      <c r="B696" s="40"/>
      <c r="C696" s="41"/>
      <c r="D696" s="232" t="s">
        <v>142</v>
      </c>
      <c r="E696" s="41"/>
      <c r="F696" s="233" t="s">
        <v>2025</v>
      </c>
      <c r="G696" s="41"/>
      <c r="H696" s="41"/>
      <c r="I696" s="234"/>
      <c r="J696" s="41"/>
      <c r="K696" s="41"/>
      <c r="L696" s="45"/>
      <c r="M696" s="235"/>
      <c r="N696" s="236"/>
      <c r="O696" s="92"/>
      <c r="P696" s="92"/>
      <c r="Q696" s="92"/>
      <c r="R696" s="92"/>
      <c r="S696" s="92"/>
      <c r="T696" s="93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/>
      <c r="AT696" s="18" t="s">
        <v>142</v>
      </c>
      <c r="AU696" s="18" t="s">
        <v>84</v>
      </c>
    </row>
    <row r="697" s="13" customFormat="1">
      <c r="A697" s="13"/>
      <c r="B697" s="239"/>
      <c r="C697" s="240"/>
      <c r="D697" s="232" t="s">
        <v>145</v>
      </c>
      <c r="E697" s="241" t="s">
        <v>1</v>
      </c>
      <c r="F697" s="242" t="s">
        <v>2027</v>
      </c>
      <c r="G697" s="240"/>
      <c r="H697" s="241" t="s">
        <v>1</v>
      </c>
      <c r="I697" s="243"/>
      <c r="J697" s="240"/>
      <c r="K697" s="240"/>
      <c r="L697" s="244"/>
      <c r="M697" s="245"/>
      <c r="N697" s="246"/>
      <c r="O697" s="246"/>
      <c r="P697" s="246"/>
      <c r="Q697" s="246"/>
      <c r="R697" s="246"/>
      <c r="S697" s="246"/>
      <c r="T697" s="247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48" t="s">
        <v>145</v>
      </c>
      <c r="AU697" s="248" t="s">
        <v>84</v>
      </c>
      <c r="AV697" s="13" t="s">
        <v>82</v>
      </c>
      <c r="AW697" s="13" t="s">
        <v>31</v>
      </c>
      <c r="AX697" s="13" t="s">
        <v>74</v>
      </c>
      <c r="AY697" s="248" t="s">
        <v>132</v>
      </c>
    </row>
    <row r="698" s="14" customFormat="1">
      <c r="A698" s="14"/>
      <c r="B698" s="249"/>
      <c r="C698" s="250"/>
      <c r="D698" s="232" t="s">
        <v>145</v>
      </c>
      <c r="E698" s="251" t="s">
        <v>1</v>
      </c>
      <c r="F698" s="252" t="s">
        <v>373</v>
      </c>
      <c r="G698" s="250"/>
      <c r="H698" s="253">
        <v>22</v>
      </c>
      <c r="I698" s="254"/>
      <c r="J698" s="250"/>
      <c r="K698" s="250"/>
      <c r="L698" s="255"/>
      <c r="M698" s="256"/>
      <c r="N698" s="257"/>
      <c r="O698" s="257"/>
      <c r="P698" s="257"/>
      <c r="Q698" s="257"/>
      <c r="R698" s="257"/>
      <c r="S698" s="257"/>
      <c r="T698" s="258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T698" s="259" t="s">
        <v>145</v>
      </c>
      <c r="AU698" s="259" t="s">
        <v>84</v>
      </c>
      <c r="AV698" s="14" t="s">
        <v>84</v>
      </c>
      <c r="AW698" s="14" t="s">
        <v>31</v>
      </c>
      <c r="AX698" s="14" t="s">
        <v>82</v>
      </c>
      <c r="AY698" s="259" t="s">
        <v>132</v>
      </c>
    </row>
    <row r="699" s="2" customFormat="1" ht="24.15" customHeight="1">
      <c r="A699" s="39"/>
      <c r="B699" s="40"/>
      <c r="C699" s="219" t="s">
        <v>1172</v>
      </c>
      <c r="D699" s="219" t="s">
        <v>135</v>
      </c>
      <c r="E699" s="220" t="s">
        <v>2028</v>
      </c>
      <c r="F699" s="221" t="s">
        <v>2029</v>
      </c>
      <c r="G699" s="222" t="s">
        <v>874</v>
      </c>
      <c r="H699" s="223">
        <v>33</v>
      </c>
      <c r="I699" s="224"/>
      <c r="J699" s="225">
        <f>ROUND(I699*H699,2)</f>
        <v>0</v>
      </c>
      <c r="K699" s="221" t="s">
        <v>139</v>
      </c>
      <c r="L699" s="45"/>
      <c r="M699" s="226" t="s">
        <v>1</v>
      </c>
      <c r="N699" s="227" t="s">
        <v>39</v>
      </c>
      <c r="O699" s="92"/>
      <c r="P699" s="228">
        <f>O699*H699</f>
        <v>0</v>
      </c>
      <c r="Q699" s="228">
        <v>0</v>
      </c>
      <c r="R699" s="228">
        <f>Q699*H699</f>
        <v>0</v>
      </c>
      <c r="S699" s="228">
        <v>0</v>
      </c>
      <c r="T699" s="229">
        <f>S699*H699</f>
        <v>0</v>
      </c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/>
      <c r="AR699" s="230" t="s">
        <v>227</v>
      </c>
      <c r="AT699" s="230" t="s">
        <v>135</v>
      </c>
      <c r="AU699" s="230" t="s">
        <v>84</v>
      </c>
      <c r="AY699" s="18" t="s">
        <v>132</v>
      </c>
      <c r="BE699" s="231">
        <f>IF(N699="základní",J699,0)</f>
        <v>0</v>
      </c>
      <c r="BF699" s="231">
        <f>IF(N699="snížená",J699,0)</f>
        <v>0</v>
      </c>
      <c r="BG699" s="231">
        <f>IF(N699="zákl. přenesená",J699,0)</f>
        <v>0</v>
      </c>
      <c r="BH699" s="231">
        <f>IF(N699="sníž. přenesená",J699,0)</f>
        <v>0</v>
      </c>
      <c r="BI699" s="231">
        <f>IF(N699="nulová",J699,0)</f>
        <v>0</v>
      </c>
      <c r="BJ699" s="18" t="s">
        <v>82</v>
      </c>
      <c r="BK699" s="231">
        <f>ROUND(I699*H699,2)</f>
        <v>0</v>
      </c>
      <c r="BL699" s="18" t="s">
        <v>227</v>
      </c>
      <c r="BM699" s="230" t="s">
        <v>2030</v>
      </c>
    </row>
    <row r="700" s="2" customFormat="1">
      <c r="A700" s="39"/>
      <c r="B700" s="40"/>
      <c r="C700" s="41"/>
      <c r="D700" s="232" t="s">
        <v>142</v>
      </c>
      <c r="E700" s="41"/>
      <c r="F700" s="233" t="s">
        <v>2031</v>
      </c>
      <c r="G700" s="41"/>
      <c r="H700" s="41"/>
      <c r="I700" s="234"/>
      <c r="J700" s="41"/>
      <c r="K700" s="41"/>
      <c r="L700" s="45"/>
      <c r="M700" s="235"/>
      <c r="N700" s="236"/>
      <c r="O700" s="92"/>
      <c r="P700" s="92"/>
      <c r="Q700" s="92"/>
      <c r="R700" s="92"/>
      <c r="S700" s="92"/>
      <c r="T700" s="93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/>
      <c r="AT700" s="18" t="s">
        <v>142</v>
      </c>
      <c r="AU700" s="18" t="s">
        <v>84</v>
      </c>
    </row>
    <row r="701" s="2" customFormat="1">
      <c r="A701" s="39"/>
      <c r="B701" s="40"/>
      <c r="C701" s="41"/>
      <c r="D701" s="237" t="s">
        <v>143</v>
      </c>
      <c r="E701" s="41"/>
      <c r="F701" s="238" t="s">
        <v>2032</v>
      </c>
      <c r="G701" s="41"/>
      <c r="H701" s="41"/>
      <c r="I701" s="234"/>
      <c r="J701" s="41"/>
      <c r="K701" s="41"/>
      <c r="L701" s="45"/>
      <c r="M701" s="235"/>
      <c r="N701" s="236"/>
      <c r="O701" s="92"/>
      <c r="P701" s="92"/>
      <c r="Q701" s="92"/>
      <c r="R701" s="92"/>
      <c r="S701" s="92"/>
      <c r="T701" s="93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/>
      <c r="AT701" s="18" t="s">
        <v>143</v>
      </c>
      <c r="AU701" s="18" t="s">
        <v>84</v>
      </c>
    </row>
    <row r="702" s="2" customFormat="1" ht="16.5" customHeight="1">
      <c r="A702" s="39"/>
      <c r="B702" s="40"/>
      <c r="C702" s="275" t="s">
        <v>1179</v>
      </c>
      <c r="D702" s="275" t="s">
        <v>374</v>
      </c>
      <c r="E702" s="276" t="s">
        <v>2033</v>
      </c>
      <c r="F702" s="277" t="s">
        <v>2034</v>
      </c>
      <c r="G702" s="278" t="s">
        <v>874</v>
      </c>
      <c r="H702" s="279">
        <v>33</v>
      </c>
      <c r="I702" s="280"/>
      <c r="J702" s="281">
        <f>ROUND(I702*H702,2)</f>
        <v>0</v>
      </c>
      <c r="K702" s="277" t="s">
        <v>139</v>
      </c>
      <c r="L702" s="282"/>
      <c r="M702" s="283" t="s">
        <v>1</v>
      </c>
      <c r="N702" s="284" t="s">
        <v>39</v>
      </c>
      <c r="O702" s="92"/>
      <c r="P702" s="228">
        <f>O702*H702</f>
        <v>0</v>
      </c>
      <c r="Q702" s="228">
        <v>0.0018</v>
      </c>
      <c r="R702" s="228">
        <f>Q702*H702</f>
        <v>0.059400000000000001</v>
      </c>
      <c r="S702" s="228">
        <v>0</v>
      </c>
      <c r="T702" s="229">
        <f>S702*H702</f>
        <v>0</v>
      </c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/>
      <c r="AR702" s="230" t="s">
        <v>270</v>
      </c>
      <c r="AT702" s="230" t="s">
        <v>374</v>
      </c>
      <c r="AU702" s="230" t="s">
        <v>84</v>
      </c>
      <c r="AY702" s="18" t="s">
        <v>132</v>
      </c>
      <c r="BE702" s="231">
        <f>IF(N702="základní",J702,0)</f>
        <v>0</v>
      </c>
      <c r="BF702" s="231">
        <f>IF(N702="snížená",J702,0)</f>
        <v>0</v>
      </c>
      <c r="BG702" s="231">
        <f>IF(N702="zákl. přenesená",J702,0)</f>
        <v>0</v>
      </c>
      <c r="BH702" s="231">
        <f>IF(N702="sníž. přenesená",J702,0)</f>
        <v>0</v>
      </c>
      <c r="BI702" s="231">
        <f>IF(N702="nulová",J702,0)</f>
        <v>0</v>
      </c>
      <c r="BJ702" s="18" t="s">
        <v>82</v>
      </c>
      <c r="BK702" s="231">
        <f>ROUND(I702*H702,2)</f>
        <v>0</v>
      </c>
      <c r="BL702" s="18" t="s">
        <v>227</v>
      </c>
      <c r="BM702" s="230" t="s">
        <v>2035</v>
      </c>
    </row>
    <row r="703" s="2" customFormat="1">
      <c r="A703" s="39"/>
      <c r="B703" s="40"/>
      <c r="C703" s="41"/>
      <c r="D703" s="232" t="s">
        <v>142</v>
      </c>
      <c r="E703" s="41"/>
      <c r="F703" s="233" t="s">
        <v>2034</v>
      </c>
      <c r="G703" s="41"/>
      <c r="H703" s="41"/>
      <c r="I703" s="234"/>
      <c r="J703" s="41"/>
      <c r="K703" s="41"/>
      <c r="L703" s="45"/>
      <c r="M703" s="235"/>
      <c r="N703" s="236"/>
      <c r="O703" s="92"/>
      <c r="P703" s="92"/>
      <c r="Q703" s="92"/>
      <c r="R703" s="92"/>
      <c r="S703" s="92"/>
      <c r="T703" s="93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/>
      <c r="AT703" s="18" t="s">
        <v>142</v>
      </c>
      <c r="AU703" s="18" t="s">
        <v>84</v>
      </c>
    </row>
    <row r="704" s="13" customFormat="1">
      <c r="A704" s="13"/>
      <c r="B704" s="239"/>
      <c r="C704" s="240"/>
      <c r="D704" s="232" t="s">
        <v>145</v>
      </c>
      <c r="E704" s="241" t="s">
        <v>1</v>
      </c>
      <c r="F704" s="242" t="s">
        <v>1592</v>
      </c>
      <c r="G704" s="240"/>
      <c r="H704" s="241" t="s">
        <v>1</v>
      </c>
      <c r="I704" s="243"/>
      <c r="J704" s="240"/>
      <c r="K704" s="240"/>
      <c r="L704" s="244"/>
      <c r="M704" s="245"/>
      <c r="N704" s="246"/>
      <c r="O704" s="246"/>
      <c r="P704" s="246"/>
      <c r="Q704" s="246"/>
      <c r="R704" s="246"/>
      <c r="S704" s="246"/>
      <c r="T704" s="247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T704" s="248" t="s">
        <v>145</v>
      </c>
      <c r="AU704" s="248" t="s">
        <v>84</v>
      </c>
      <c r="AV704" s="13" t="s">
        <v>82</v>
      </c>
      <c r="AW704" s="13" t="s">
        <v>31</v>
      </c>
      <c r="AX704" s="13" t="s">
        <v>74</v>
      </c>
      <c r="AY704" s="248" t="s">
        <v>132</v>
      </c>
    </row>
    <row r="705" s="14" customFormat="1">
      <c r="A705" s="14"/>
      <c r="B705" s="249"/>
      <c r="C705" s="250"/>
      <c r="D705" s="232" t="s">
        <v>145</v>
      </c>
      <c r="E705" s="251" t="s">
        <v>1</v>
      </c>
      <c r="F705" s="252" t="s">
        <v>441</v>
      </c>
      <c r="G705" s="250"/>
      <c r="H705" s="253">
        <v>33</v>
      </c>
      <c r="I705" s="254"/>
      <c r="J705" s="250"/>
      <c r="K705" s="250"/>
      <c r="L705" s="255"/>
      <c r="M705" s="256"/>
      <c r="N705" s="257"/>
      <c r="O705" s="257"/>
      <c r="P705" s="257"/>
      <c r="Q705" s="257"/>
      <c r="R705" s="257"/>
      <c r="S705" s="257"/>
      <c r="T705" s="258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T705" s="259" t="s">
        <v>145</v>
      </c>
      <c r="AU705" s="259" t="s">
        <v>84</v>
      </c>
      <c r="AV705" s="14" t="s">
        <v>84</v>
      </c>
      <c r="AW705" s="14" t="s">
        <v>31</v>
      </c>
      <c r="AX705" s="14" t="s">
        <v>82</v>
      </c>
      <c r="AY705" s="259" t="s">
        <v>132</v>
      </c>
    </row>
    <row r="706" s="2" customFormat="1" ht="24.15" customHeight="1">
      <c r="A706" s="39"/>
      <c r="B706" s="40"/>
      <c r="C706" s="219" t="s">
        <v>1185</v>
      </c>
      <c r="D706" s="219" t="s">
        <v>135</v>
      </c>
      <c r="E706" s="220" t="s">
        <v>2036</v>
      </c>
      <c r="F706" s="221" t="s">
        <v>2037</v>
      </c>
      <c r="G706" s="222" t="s">
        <v>874</v>
      </c>
      <c r="H706" s="223">
        <v>57</v>
      </c>
      <c r="I706" s="224"/>
      <c r="J706" s="225">
        <f>ROUND(I706*H706,2)</f>
        <v>0</v>
      </c>
      <c r="K706" s="221" t="s">
        <v>139</v>
      </c>
      <c r="L706" s="45"/>
      <c r="M706" s="226" t="s">
        <v>1</v>
      </c>
      <c r="N706" s="227" t="s">
        <v>39</v>
      </c>
      <c r="O706" s="92"/>
      <c r="P706" s="228">
        <f>O706*H706</f>
        <v>0</v>
      </c>
      <c r="Q706" s="228">
        <v>0</v>
      </c>
      <c r="R706" s="228">
        <f>Q706*H706</f>
        <v>0</v>
      </c>
      <c r="S706" s="228">
        <v>0</v>
      </c>
      <c r="T706" s="229">
        <f>S706*H706</f>
        <v>0</v>
      </c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/>
      <c r="AR706" s="230" t="s">
        <v>227</v>
      </c>
      <c r="AT706" s="230" t="s">
        <v>135</v>
      </c>
      <c r="AU706" s="230" t="s">
        <v>84</v>
      </c>
      <c r="AY706" s="18" t="s">
        <v>132</v>
      </c>
      <c r="BE706" s="231">
        <f>IF(N706="základní",J706,0)</f>
        <v>0</v>
      </c>
      <c r="BF706" s="231">
        <f>IF(N706="snížená",J706,0)</f>
        <v>0</v>
      </c>
      <c r="BG706" s="231">
        <f>IF(N706="zákl. přenesená",J706,0)</f>
        <v>0</v>
      </c>
      <c r="BH706" s="231">
        <f>IF(N706="sníž. přenesená",J706,0)</f>
        <v>0</v>
      </c>
      <c r="BI706" s="231">
        <f>IF(N706="nulová",J706,0)</f>
        <v>0</v>
      </c>
      <c r="BJ706" s="18" t="s">
        <v>82</v>
      </c>
      <c r="BK706" s="231">
        <f>ROUND(I706*H706,2)</f>
        <v>0</v>
      </c>
      <c r="BL706" s="18" t="s">
        <v>227</v>
      </c>
      <c r="BM706" s="230" t="s">
        <v>2038</v>
      </c>
    </row>
    <row r="707" s="2" customFormat="1">
      <c r="A707" s="39"/>
      <c r="B707" s="40"/>
      <c r="C707" s="41"/>
      <c r="D707" s="232" t="s">
        <v>142</v>
      </c>
      <c r="E707" s="41"/>
      <c r="F707" s="233" t="s">
        <v>2039</v>
      </c>
      <c r="G707" s="41"/>
      <c r="H707" s="41"/>
      <c r="I707" s="234"/>
      <c r="J707" s="41"/>
      <c r="K707" s="41"/>
      <c r="L707" s="45"/>
      <c r="M707" s="235"/>
      <c r="N707" s="236"/>
      <c r="O707" s="92"/>
      <c r="P707" s="92"/>
      <c r="Q707" s="92"/>
      <c r="R707" s="92"/>
      <c r="S707" s="92"/>
      <c r="T707" s="93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  <c r="AT707" s="18" t="s">
        <v>142</v>
      </c>
      <c r="AU707" s="18" t="s">
        <v>84</v>
      </c>
    </row>
    <row r="708" s="2" customFormat="1">
      <c r="A708" s="39"/>
      <c r="B708" s="40"/>
      <c r="C708" s="41"/>
      <c r="D708" s="237" t="s">
        <v>143</v>
      </c>
      <c r="E708" s="41"/>
      <c r="F708" s="238" t="s">
        <v>2040</v>
      </c>
      <c r="G708" s="41"/>
      <c r="H708" s="41"/>
      <c r="I708" s="234"/>
      <c r="J708" s="41"/>
      <c r="K708" s="41"/>
      <c r="L708" s="45"/>
      <c r="M708" s="235"/>
      <c r="N708" s="236"/>
      <c r="O708" s="92"/>
      <c r="P708" s="92"/>
      <c r="Q708" s="92"/>
      <c r="R708" s="92"/>
      <c r="S708" s="92"/>
      <c r="T708" s="93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/>
      <c r="AT708" s="18" t="s">
        <v>143</v>
      </c>
      <c r="AU708" s="18" t="s">
        <v>84</v>
      </c>
    </row>
    <row r="709" s="14" customFormat="1">
      <c r="A709" s="14"/>
      <c r="B709" s="249"/>
      <c r="C709" s="250"/>
      <c r="D709" s="232" t="s">
        <v>145</v>
      </c>
      <c r="E709" s="251" t="s">
        <v>1</v>
      </c>
      <c r="F709" s="252" t="s">
        <v>2041</v>
      </c>
      <c r="G709" s="250"/>
      <c r="H709" s="253">
        <v>57</v>
      </c>
      <c r="I709" s="254"/>
      <c r="J709" s="250"/>
      <c r="K709" s="250"/>
      <c r="L709" s="255"/>
      <c r="M709" s="256"/>
      <c r="N709" s="257"/>
      <c r="O709" s="257"/>
      <c r="P709" s="257"/>
      <c r="Q709" s="257"/>
      <c r="R709" s="257"/>
      <c r="S709" s="257"/>
      <c r="T709" s="258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T709" s="259" t="s">
        <v>145</v>
      </c>
      <c r="AU709" s="259" t="s">
        <v>84</v>
      </c>
      <c r="AV709" s="14" t="s">
        <v>84</v>
      </c>
      <c r="AW709" s="14" t="s">
        <v>31</v>
      </c>
      <c r="AX709" s="14" t="s">
        <v>82</v>
      </c>
      <c r="AY709" s="259" t="s">
        <v>132</v>
      </c>
    </row>
    <row r="710" s="2" customFormat="1" ht="16.5" customHeight="1">
      <c r="A710" s="39"/>
      <c r="B710" s="40"/>
      <c r="C710" s="275" t="s">
        <v>2042</v>
      </c>
      <c r="D710" s="275" t="s">
        <v>374</v>
      </c>
      <c r="E710" s="276" t="s">
        <v>2043</v>
      </c>
      <c r="F710" s="277" t="s">
        <v>2044</v>
      </c>
      <c r="G710" s="278" t="s">
        <v>874</v>
      </c>
      <c r="H710" s="279">
        <v>15</v>
      </c>
      <c r="I710" s="280"/>
      <c r="J710" s="281">
        <f>ROUND(I710*H710,2)</f>
        <v>0</v>
      </c>
      <c r="K710" s="277" t="s">
        <v>139</v>
      </c>
      <c r="L710" s="282"/>
      <c r="M710" s="283" t="s">
        <v>1</v>
      </c>
      <c r="N710" s="284" t="s">
        <v>39</v>
      </c>
      <c r="O710" s="92"/>
      <c r="P710" s="228">
        <f>O710*H710</f>
        <v>0</v>
      </c>
      <c r="Q710" s="228">
        <v>0.001</v>
      </c>
      <c r="R710" s="228">
        <f>Q710*H710</f>
        <v>0.014999999999999999</v>
      </c>
      <c r="S710" s="228">
        <v>0</v>
      </c>
      <c r="T710" s="229">
        <f>S710*H710</f>
        <v>0</v>
      </c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/>
      <c r="AR710" s="230" t="s">
        <v>270</v>
      </c>
      <c r="AT710" s="230" t="s">
        <v>374</v>
      </c>
      <c r="AU710" s="230" t="s">
        <v>84</v>
      </c>
      <c r="AY710" s="18" t="s">
        <v>132</v>
      </c>
      <c r="BE710" s="231">
        <f>IF(N710="základní",J710,0)</f>
        <v>0</v>
      </c>
      <c r="BF710" s="231">
        <f>IF(N710="snížená",J710,0)</f>
        <v>0</v>
      </c>
      <c r="BG710" s="231">
        <f>IF(N710="zákl. přenesená",J710,0)</f>
        <v>0</v>
      </c>
      <c r="BH710" s="231">
        <f>IF(N710="sníž. přenesená",J710,0)</f>
        <v>0</v>
      </c>
      <c r="BI710" s="231">
        <f>IF(N710="nulová",J710,0)</f>
        <v>0</v>
      </c>
      <c r="BJ710" s="18" t="s">
        <v>82</v>
      </c>
      <c r="BK710" s="231">
        <f>ROUND(I710*H710,2)</f>
        <v>0</v>
      </c>
      <c r="BL710" s="18" t="s">
        <v>227</v>
      </c>
      <c r="BM710" s="230" t="s">
        <v>2045</v>
      </c>
    </row>
    <row r="711" s="2" customFormat="1">
      <c r="A711" s="39"/>
      <c r="B711" s="40"/>
      <c r="C711" s="41"/>
      <c r="D711" s="232" t="s">
        <v>142</v>
      </c>
      <c r="E711" s="41"/>
      <c r="F711" s="233" t="s">
        <v>2044</v>
      </c>
      <c r="G711" s="41"/>
      <c r="H711" s="41"/>
      <c r="I711" s="234"/>
      <c r="J711" s="41"/>
      <c r="K711" s="41"/>
      <c r="L711" s="45"/>
      <c r="M711" s="235"/>
      <c r="N711" s="236"/>
      <c r="O711" s="92"/>
      <c r="P711" s="92"/>
      <c r="Q711" s="92"/>
      <c r="R711" s="92"/>
      <c r="S711" s="92"/>
      <c r="T711" s="93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/>
      <c r="AT711" s="18" t="s">
        <v>142</v>
      </c>
      <c r="AU711" s="18" t="s">
        <v>84</v>
      </c>
    </row>
    <row r="712" s="13" customFormat="1">
      <c r="A712" s="13"/>
      <c r="B712" s="239"/>
      <c r="C712" s="240"/>
      <c r="D712" s="232" t="s">
        <v>145</v>
      </c>
      <c r="E712" s="241" t="s">
        <v>1</v>
      </c>
      <c r="F712" s="242" t="s">
        <v>1592</v>
      </c>
      <c r="G712" s="240"/>
      <c r="H712" s="241" t="s">
        <v>1</v>
      </c>
      <c r="I712" s="243"/>
      <c r="J712" s="240"/>
      <c r="K712" s="240"/>
      <c r="L712" s="244"/>
      <c r="M712" s="245"/>
      <c r="N712" s="246"/>
      <c r="O712" s="246"/>
      <c r="P712" s="246"/>
      <c r="Q712" s="246"/>
      <c r="R712" s="246"/>
      <c r="S712" s="246"/>
      <c r="T712" s="247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T712" s="248" t="s">
        <v>145</v>
      </c>
      <c r="AU712" s="248" t="s">
        <v>84</v>
      </c>
      <c r="AV712" s="13" t="s">
        <v>82</v>
      </c>
      <c r="AW712" s="13" t="s">
        <v>31</v>
      </c>
      <c r="AX712" s="13" t="s">
        <v>74</v>
      </c>
      <c r="AY712" s="248" t="s">
        <v>132</v>
      </c>
    </row>
    <row r="713" s="14" customFormat="1">
      <c r="A713" s="14"/>
      <c r="B713" s="249"/>
      <c r="C713" s="250"/>
      <c r="D713" s="232" t="s">
        <v>145</v>
      </c>
      <c r="E713" s="251" t="s">
        <v>1</v>
      </c>
      <c r="F713" s="252" t="s">
        <v>2046</v>
      </c>
      <c r="G713" s="250"/>
      <c r="H713" s="253">
        <v>15</v>
      </c>
      <c r="I713" s="254"/>
      <c r="J713" s="250"/>
      <c r="K713" s="250"/>
      <c r="L713" s="255"/>
      <c r="M713" s="256"/>
      <c r="N713" s="257"/>
      <c r="O713" s="257"/>
      <c r="P713" s="257"/>
      <c r="Q713" s="257"/>
      <c r="R713" s="257"/>
      <c r="S713" s="257"/>
      <c r="T713" s="258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T713" s="259" t="s">
        <v>145</v>
      </c>
      <c r="AU713" s="259" t="s">
        <v>84</v>
      </c>
      <c r="AV713" s="14" t="s">
        <v>84</v>
      </c>
      <c r="AW713" s="14" t="s">
        <v>31</v>
      </c>
      <c r="AX713" s="14" t="s">
        <v>82</v>
      </c>
      <c r="AY713" s="259" t="s">
        <v>132</v>
      </c>
    </row>
    <row r="714" s="2" customFormat="1" ht="16.5" customHeight="1">
      <c r="A714" s="39"/>
      <c r="B714" s="40"/>
      <c r="C714" s="275" t="s">
        <v>2047</v>
      </c>
      <c r="D714" s="275" t="s">
        <v>374</v>
      </c>
      <c r="E714" s="276" t="s">
        <v>2048</v>
      </c>
      <c r="F714" s="277" t="s">
        <v>2049</v>
      </c>
      <c r="G714" s="278" t="s">
        <v>874</v>
      </c>
      <c r="H714" s="279">
        <v>2</v>
      </c>
      <c r="I714" s="280"/>
      <c r="J714" s="281">
        <f>ROUND(I714*H714,2)</f>
        <v>0</v>
      </c>
      <c r="K714" s="277" t="s">
        <v>139</v>
      </c>
      <c r="L714" s="282"/>
      <c r="M714" s="283" t="s">
        <v>1</v>
      </c>
      <c r="N714" s="284" t="s">
        <v>39</v>
      </c>
      <c r="O714" s="92"/>
      <c r="P714" s="228">
        <f>O714*H714</f>
        <v>0</v>
      </c>
      <c r="Q714" s="228">
        <v>0.0011999999999999999</v>
      </c>
      <c r="R714" s="228">
        <f>Q714*H714</f>
        <v>0.0023999999999999998</v>
      </c>
      <c r="S714" s="228">
        <v>0</v>
      </c>
      <c r="T714" s="229">
        <f>S714*H714</f>
        <v>0</v>
      </c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/>
      <c r="AR714" s="230" t="s">
        <v>270</v>
      </c>
      <c r="AT714" s="230" t="s">
        <v>374</v>
      </c>
      <c r="AU714" s="230" t="s">
        <v>84</v>
      </c>
      <c r="AY714" s="18" t="s">
        <v>132</v>
      </c>
      <c r="BE714" s="231">
        <f>IF(N714="základní",J714,0)</f>
        <v>0</v>
      </c>
      <c r="BF714" s="231">
        <f>IF(N714="snížená",J714,0)</f>
        <v>0</v>
      </c>
      <c r="BG714" s="231">
        <f>IF(N714="zákl. přenesená",J714,0)</f>
        <v>0</v>
      </c>
      <c r="BH714" s="231">
        <f>IF(N714="sníž. přenesená",J714,0)</f>
        <v>0</v>
      </c>
      <c r="BI714" s="231">
        <f>IF(N714="nulová",J714,0)</f>
        <v>0</v>
      </c>
      <c r="BJ714" s="18" t="s">
        <v>82</v>
      </c>
      <c r="BK714" s="231">
        <f>ROUND(I714*H714,2)</f>
        <v>0</v>
      </c>
      <c r="BL714" s="18" t="s">
        <v>227</v>
      </c>
      <c r="BM714" s="230" t="s">
        <v>2050</v>
      </c>
    </row>
    <row r="715" s="2" customFormat="1">
      <c r="A715" s="39"/>
      <c r="B715" s="40"/>
      <c r="C715" s="41"/>
      <c r="D715" s="232" t="s">
        <v>142</v>
      </c>
      <c r="E715" s="41"/>
      <c r="F715" s="233" t="s">
        <v>2049</v>
      </c>
      <c r="G715" s="41"/>
      <c r="H715" s="41"/>
      <c r="I715" s="234"/>
      <c r="J715" s="41"/>
      <c r="K715" s="41"/>
      <c r="L715" s="45"/>
      <c r="M715" s="235"/>
      <c r="N715" s="236"/>
      <c r="O715" s="92"/>
      <c r="P715" s="92"/>
      <c r="Q715" s="92"/>
      <c r="R715" s="92"/>
      <c r="S715" s="92"/>
      <c r="T715" s="93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/>
      <c r="AT715" s="18" t="s">
        <v>142</v>
      </c>
      <c r="AU715" s="18" t="s">
        <v>84</v>
      </c>
    </row>
    <row r="716" s="13" customFormat="1">
      <c r="A716" s="13"/>
      <c r="B716" s="239"/>
      <c r="C716" s="240"/>
      <c r="D716" s="232" t="s">
        <v>145</v>
      </c>
      <c r="E716" s="241" t="s">
        <v>1</v>
      </c>
      <c r="F716" s="242" t="s">
        <v>1592</v>
      </c>
      <c r="G716" s="240"/>
      <c r="H716" s="241" t="s">
        <v>1</v>
      </c>
      <c r="I716" s="243"/>
      <c r="J716" s="240"/>
      <c r="K716" s="240"/>
      <c r="L716" s="244"/>
      <c r="M716" s="245"/>
      <c r="N716" s="246"/>
      <c r="O716" s="246"/>
      <c r="P716" s="246"/>
      <c r="Q716" s="246"/>
      <c r="R716" s="246"/>
      <c r="S716" s="246"/>
      <c r="T716" s="247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T716" s="248" t="s">
        <v>145</v>
      </c>
      <c r="AU716" s="248" t="s">
        <v>84</v>
      </c>
      <c r="AV716" s="13" t="s">
        <v>82</v>
      </c>
      <c r="AW716" s="13" t="s">
        <v>31</v>
      </c>
      <c r="AX716" s="13" t="s">
        <v>74</v>
      </c>
      <c r="AY716" s="248" t="s">
        <v>132</v>
      </c>
    </row>
    <row r="717" s="14" customFormat="1">
      <c r="A717" s="14"/>
      <c r="B717" s="249"/>
      <c r="C717" s="250"/>
      <c r="D717" s="232" t="s">
        <v>145</v>
      </c>
      <c r="E717" s="251" t="s">
        <v>1</v>
      </c>
      <c r="F717" s="252" t="s">
        <v>84</v>
      </c>
      <c r="G717" s="250"/>
      <c r="H717" s="253">
        <v>2</v>
      </c>
      <c r="I717" s="254"/>
      <c r="J717" s="250"/>
      <c r="K717" s="250"/>
      <c r="L717" s="255"/>
      <c r="M717" s="256"/>
      <c r="N717" s="257"/>
      <c r="O717" s="257"/>
      <c r="P717" s="257"/>
      <c r="Q717" s="257"/>
      <c r="R717" s="257"/>
      <c r="S717" s="257"/>
      <c r="T717" s="258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T717" s="259" t="s">
        <v>145</v>
      </c>
      <c r="AU717" s="259" t="s">
        <v>84</v>
      </c>
      <c r="AV717" s="14" t="s">
        <v>84</v>
      </c>
      <c r="AW717" s="14" t="s">
        <v>31</v>
      </c>
      <c r="AX717" s="14" t="s">
        <v>82</v>
      </c>
      <c r="AY717" s="259" t="s">
        <v>132</v>
      </c>
    </row>
    <row r="718" s="2" customFormat="1" ht="16.5" customHeight="1">
      <c r="A718" s="39"/>
      <c r="B718" s="40"/>
      <c r="C718" s="275" t="s">
        <v>2051</v>
      </c>
      <c r="D718" s="275" t="s">
        <v>374</v>
      </c>
      <c r="E718" s="276" t="s">
        <v>2052</v>
      </c>
      <c r="F718" s="277" t="s">
        <v>2053</v>
      </c>
      <c r="G718" s="278" t="s">
        <v>874</v>
      </c>
      <c r="H718" s="279">
        <v>15</v>
      </c>
      <c r="I718" s="280"/>
      <c r="J718" s="281">
        <f>ROUND(I718*H718,2)</f>
        <v>0</v>
      </c>
      <c r="K718" s="277" t="s">
        <v>139</v>
      </c>
      <c r="L718" s="282"/>
      <c r="M718" s="283" t="s">
        <v>1</v>
      </c>
      <c r="N718" s="284" t="s">
        <v>39</v>
      </c>
      <c r="O718" s="92"/>
      <c r="P718" s="228">
        <f>O718*H718</f>
        <v>0</v>
      </c>
      <c r="Q718" s="228">
        <v>0.0011999999999999999</v>
      </c>
      <c r="R718" s="228">
        <f>Q718*H718</f>
        <v>0.017999999999999999</v>
      </c>
      <c r="S718" s="228">
        <v>0</v>
      </c>
      <c r="T718" s="229">
        <f>S718*H718</f>
        <v>0</v>
      </c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/>
      <c r="AR718" s="230" t="s">
        <v>270</v>
      </c>
      <c r="AT718" s="230" t="s">
        <v>374</v>
      </c>
      <c r="AU718" s="230" t="s">
        <v>84</v>
      </c>
      <c r="AY718" s="18" t="s">
        <v>132</v>
      </c>
      <c r="BE718" s="231">
        <f>IF(N718="základní",J718,0)</f>
        <v>0</v>
      </c>
      <c r="BF718" s="231">
        <f>IF(N718="snížená",J718,0)</f>
        <v>0</v>
      </c>
      <c r="BG718" s="231">
        <f>IF(N718="zákl. přenesená",J718,0)</f>
        <v>0</v>
      </c>
      <c r="BH718" s="231">
        <f>IF(N718="sníž. přenesená",J718,0)</f>
        <v>0</v>
      </c>
      <c r="BI718" s="231">
        <f>IF(N718="nulová",J718,0)</f>
        <v>0</v>
      </c>
      <c r="BJ718" s="18" t="s">
        <v>82</v>
      </c>
      <c r="BK718" s="231">
        <f>ROUND(I718*H718,2)</f>
        <v>0</v>
      </c>
      <c r="BL718" s="18" t="s">
        <v>227</v>
      </c>
      <c r="BM718" s="230" t="s">
        <v>2054</v>
      </c>
    </row>
    <row r="719" s="2" customFormat="1">
      <c r="A719" s="39"/>
      <c r="B719" s="40"/>
      <c r="C719" s="41"/>
      <c r="D719" s="232" t="s">
        <v>142</v>
      </c>
      <c r="E719" s="41"/>
      <c r="F719" s="233" t="s">
        <v>2053</v>
      </c>
      <c r="G719" s="41"/>
      <c r="H719" s="41"/>
      <c r="I719" s="234"/>
      <c r="J719" s="41"/>
      <c r="K719" s="41"/>
      <c r="L719" s="45"/>
      <c r="M719" s="235"/>
      <c r="N719" s="236"/>
      <c r="O719" s="92"/>
      <c r="P719" s="92"/>
      <c r="Q719" s="92"/>
      <c r="R719" s="92"/>
      <c r="S719" s="92"/>
      <c r="T719" s="93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/>
      <c r="AT719" s="18" t="s">
        <v>142</v>
      </c>
      <c r="AU719" s="18" t="s">
        <v>84</v>
      </c>
    </row>
    <row r="720" s="13" customFormat="1">
      <c r="A720" s="13"/>
      <c r="B720" s="239"/>
      <c r="C720" s="240"/>
      <c r="D720" s="232" t="s">
        <v>145</v>
      </c>
      <c r="E720" s="241" t="s">
        <v>1</v>
      </c>
      <c r="F720" s="242" t="s">
        <v>1592</v>
      </c>
      <c r="G720" s="240"/>
      <c r="H720" s="241" t="s">
        <v>1</v>
      </c>
      <c r="I720" s="243"/>
      <c r="J720" s="240"/>
      <c r="K720" s="240"/>
      <c r="L720" s="244"/>
      <c r="M720" s="245"/>
      <c r="N720" s="246"/>
      <c r="O720" s="246"/>
      <c r="P720" s="246"/>
      <c r="Q720" s="246"/>
      <c r="R720" s="246"/>
      <c r="S720" s="246"/>
      <c r="T720" s="247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T720" s="248" t="s">
        <v>145</v>
      </c>
      <c r="AU720" s="248" t="s">
        <v>84</v>
      </c>
      <c r="AV720" s="13" t="s">
        <v>82</v>
      </c>
      <c r="AW720" s="13" t="s">
        <v>31</v>
      </c>
      <c r="AX720" s="13" t="s">
        <v>74</v>
      </c>
      <c r="AY720" s="248" t="s">
        <v>132</v>
      </c>
    </row>
    <row r="721" s="14" customFormat="1">
      <c r="A721" s="14"/>
      <c r="B721" s="249"/>
      <c r="C721" s="250"/>
      <c r="D721" s="232" t="s">
        <v>145</v>
      </c>
      <c r="E721" s="251" t="s">
        <v>1</v>
      </c>
      <c r="F721" s="252" t="s">
        <v>2046</v>
      </c>
      <c r="G721" s="250"/>
      <c r="H721" s="253">
        <v>15</v>
      </c>
      <c r="I721" s="254"/>
      <c r="J721" s="250"/>
      <c r="K721" s="250"/>
      <c r="L721" s="255"/>
      <c r="M721" s="256"/>
      <c r="N721" s="257"/>
      <c r="O721" s="257"/>
      <c r="P721" s="257"/>
      <c r="Q721" s="257"/>
      <c r="R721" s="257"/>
      <c r="S721" s="257"/>
      <c r="T721" s="258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T721" s="259" t="s">
        <v>145</v>
      </c>
      <c r="AU721" s="259" t="s">
        <v>84</v>
      </c>
      <c r="AV721" s="14" t="s">
        <v>84</v>
      </c>
      <c r="AW721" s="14" t="s">
        <v>31</v>
      </c>
      <c r="AX721" s="14" t="s">
        <v>82</v>
      </c>
      <c r="AY721" s="259" t="s">
        <v>132</v>
      </c>
    </row>
    <row r="722" s="2" customFormat="1" ht="16.5" customHeight="1">
      <c r="A722" s="39"/>
      <c r="B722" s="40"/>
      <c r="C722" s="275" t="s">
        <v>2055</v>
      </c>
      <c r="D722" s="275" t="s">
        <v>374</v>
      </c>
      <c r="E722" s="276" t="s">
        <v>2056</v>
      </c>
      <c r="F722" s="277" t="s">
        <v>2057</v>
      </c>
      <c r="G722" s="278" t="s">
        <v>874</v>
      </c>
      <c r="H722" s="279">
        <v>25</v>
      </c>
      <c r="I722" s="280"/>
      <c r="J722" s="281">
        <f>ROUND(I722*H722,2)</f>
        <v>0</v>
      </c>
      <c r="K722" s="277" t="s">
        <v>139</v>
      </c>
      <c r="L722" s="282"/>
      <c r="M722" s="283" t="s">
        <v>1</v>
      </c>
      <c r="N722" s="284" t="s">
        <v>39</v>
      </c>
      <c r="O722" s="92"/>
      <c r="P722" s="228">
        <f>O722*H722</f>
        <v>0</v>
      </c>
      <c r="Q722" s="228">
        <v>0.00050000000000000001</v>
      </c>
      <c r="R722" s="228">
        <f>Q722*H722</f>
        <v>0.012500000000000001</v>
      </c>
      <c r="S722" s="228">
        <v>0</v>
      </c>
      <c r="T722" s="229">
        <f>S722*H722</f>
        <v>0</v>
      </c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/>
      <c r="AR722" s="230" t="s">
        <v>270</v>
      </c>
      <c r="AT722" s="230" t="s">
        <v>374</v>
      </c>
      <c r="AU722" s="230" t="s">
        <v>84</v>
      </c>
      <c r="AY722" s="18" t="s">
        <v>132</v>
      </c>
      <c r="BE722" s="231">
        <f>IF(N722="základní",J722,0)</f>
        <v>0</v>
      </c>
      <c r="BF722" s="231">
        <f>IF(N722="snížená",J722,0)</f>
        <v>0</v>
      </c>
      <c r="BG722" s="231">
        <f>IF(N722="zákl. přenesená",J722,0)</f>
        <v>0</v>
      </c>
      <c r="BH722" s="231">
        <f>IF(N722="sníž. přenesená",J722,0)</f>
        <v>0</v>
      </c>
      <c r="BI722" s="231">
        <f>IF(N722="nulová",J722,0)</f>
        <v>0</v>
      </c>
      <c r="BJ722" s="18" t="s">
        <v>82</v>
      </c>
      <c r="BK722" s="231">
        <f>ROUND(I722*H722,2)</f>
        <v>0</v>
      </c>
      <c r="BL722" s="18" t="s">
        <v>227</v>
      </c>
      <c r="BM722" s="230" t="s">
        <v>2058</v>
      </c>
    </row>
    <row r="723" s="2" customFormat="1">
      <c r="A723" s="39"/>
      <c r="B723" s="40"/>
      <c r="C723" s="41"/>
      <c r="D723" s="232" t="s">
        <v>142</v>
      </c>
      <c r="E723" s="41"/>
      <c r="F723" s="233" t="s">
        <v>2057</v>
      </c>
      <c r="G723" s="41"/>
      <c r="H723" s="41"/>
      <c r="I723" s="234"/>
      <c r="J723" s="41"/>
      <c r="K723" s="41"/>
      <c r="L723" s="45"/>
      <c r="M723" s="235"/>
      <c r="N723" s="236"/>
      <c r="O723" s="92"/>
      <c r="P723" s="92"/>
      <c r="Q723" s="92"/>
      <c r="R723" s="92"/>
      <c r="S723" s="92"/>
      <c r="T723" s="93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  <c r="AT723" s="18" t="s">
        <v>142</v>
      </c>
      <c r="AU723" s="18" t="s">
        <v>84</v>
      </c>
    </row>
    <row r="724" s="13" customFormat="1">
      <c r="A724" s="13"/>
      <c r="B724" s="239"/>
      <c r="C724" s="240"/>
      <c r="D724" s="232" t="s">
        <v>145</v>
      </c>
      <c r="E724" s="241" t="s">
        <v>1</v>
      </c>
      <c r="F724" s="242" t="s">
        <v>2027</v>
      </c>
      <c r="G724" s="240"/>
      <c r="H724" s="241" t="s">
        <v>1</v>
      </c>
      <c r="I724" s="243"/>
      <c r="J724" s="240"/>
      <c r="K724" s="240"/>
      <c r="L724" s="244"/>
      <c r="M724" s="245"/>
      <c r="N724" s="246"/>
      <c r="O724" s="246"/>
      <c r="P724" s="246"/>
      <c r="Q724" s="246"/>
      <c r="R724" s="246"/>
      <c r="S724" s="246"/>
      <c r="T724" s="247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T724" s="248" t="s">
        <v>145</v>
      </c>
      <c r="AU724" s="248" t="s">
        <v>84</v>
      </c>
      <c r="AV724" s="13" t="s">
        <v>82</v>
      </c>
      <c r="AW724" s="13" t="s">
        <v>31</v>
      </c>
      <c r="AX724" s="13" t="s">
        <v>74</v>
      </c>
      <c r="AY724" s="248" t="s">
        <v>132</v>
      </c>
    </row>
    <row r="725" s="14" customFormat="1">
      <c r="A725" s="14"/>
      <c r="B725" s="249"/>
      <c r="C725" s="250"/>
      <c r="D725" s="232" t="s">
        <v>145</v>
      </c>
      <c r="E725" s="251" t="s">
        <v>1</v>
      </c>
      <c r="F725" s="252" t="s">
        <v>2059</v>
      </c>
      <c r="G725" s="250"/>
      <c r="H725" s="253">
        <v>25</v>
      </c>
      <c r="I725" s="254"/>
      <c r="J725" s="250"/>
      <c r="K725" s="250"/>
      <c r="L725" s="255"/>
      <c r="M725" s="256"/>
      <c r="N725" s="257"/>
      <c r="O725" s="257"/>
      <c r="P725" s="257"/>
      <c r="Q725" s="257"/>
      <c r="R725" s="257"/>
      <c r="S725" s="257"/>
      <c r="T725" s="258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T725" s="259" t="s">
        <v>145</v>
      </c>
      <c r="AU725" s="259" t="s">
        <v>84</v>
      </c>
      <c r="AV725" s="14" t="s">
        <v>84</v>
      </c>
      <c r="AW725" s="14" t="s">
        <v>31</v>
      </c>
      <c r="AX725" s="14" t="s">
        <v>82</v>
      </c>
      <c r="AY725" s="259" t="s">
        <v>132</v>
      </c>
    </row>
    <row r="726" s="2" customFormat="1" ht="24.15" customHeight="1">
      <c r="A726" s="39"/>
      <c r="B726" s="40"/>
      <c r="C726" s="219" t="s">
        <v>2060</v>
      </c>
      <c r="D726" s="219" t="s">
        <v>135</v>
      </c>
      <c r="E726" s="220" t="s">
        <v>2061</v>
      </c>
      <c r="F726" s="221" t="s">
        <v>2062</v>
      </c>
      <c r="G726" s="222" t="s">
        <v>874</v>
      </c>
      <c r="H726" s="223">
        <v>4</v>
      </c>
      <c r="I726" s="224"/>
      <c r="J726" s="225">
        <f>ROUND(I726*H726,2)</f>
        <v>0</v>
      </c>
      <c r="K726" s="221" t="s">
        <v>139</v>
      </c>
      <c r="L726" s="45"/>
      <c r="M726" s="226" t="s">
        <v>1</v>
      </c>
      <c r="N726" s="227" t="s">
        <v>39</v>
      </c>
      <c r="O726" s="92"/>
      <c r="P726" s="228">
        <f>O726*H726</f>
        <v>0</v>
      </c>
      <c r="Q726" s="228">
        <v>0</v>
      </c>
      <c r="R726" s="228">
        <f>Q726*H726</f>
        <v>0</v>
      </c>
      <c r="S726" s="228">
        <v>0</v>
      </c>
      <c r="T726" s="229">
        <f>S726*H726</f>
        <v>0</v>
      </c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R726" s="230" t="s">
        <v>227</v>
      </c>
      <c r="AT726" s="230" t="s">
        <v>135</v>
      </c>
      <c r="AU726" s="230" t="s">
        <v>84</v>
      </c>
      <c r="AY726" s="18" t="s">
        <v>132</v>
      </c>
      <c r="BE726" s="231">
        <f>IF(N726="základní",J726,0)</f>
        <v>0</v>
      </c>
      <c r="BF726" s="231">
        <f>IF(N726="snížená",J726,0)</f>
        <v>0</v>
      </c>
      <c r="BG726" s="231">
        <f>IF(N726="zákl. přenesená",J726,0)</f>
        <v>0</v>
      </c>
      <c r="BH726" s="231">
        <f>IF(N726="sníž. přenesená",J726,0)</f>
        <v>0</v>
      </c>
      <c r="BI726" s="231">
        <f>IF(N726="nulová",J726,0)</f>
        <v>0</v>
      </c>
      <c r="BJ726" s="18" t="s">
        <v>82</v>
      </c>
      <c r="BK726" s="231">
        <f>ROUND(I726*H726,2)</f>
        <v>0</v>
      </c>
      <c r="BL726" s="18" t="s">
        <v>227</v>
      </c>
      <c r="BM726" s="230" t="s">
        <v>2063</v>
      </c>
    </row>
    <row r="727" s="2" customFormat="1">
      <c r="A727" s="39"/>
      <c r="B727" s="40"/>
      <c r="C727" s="41"/>
      <c r="D727" s="232" t="s">
        <v>142</v>
      </c>
      <c r="E727" s="41"/>
      <c r="F727" s="233" t="s">
        <v>2064</v>
      </c>
      <c r="G727" s="41"/>
      <c r="H727" s="41"/>
      <c r="I727" s="234"/>
      <c r="J727" s="41"/>
      <c r="K727" s="41"/>
      <c r="L727" s="45"/>
      <c r="M727" s="235"/>
      <c r="N727" s="236"/>
      <c r="O727" s="92"/>
      <c r="P727" s="92"/>
      <c r="Q727" s="92"/>
      <c r="R727" s="92"/>
      <c r="S727" s="92"/>
      <c r="T727" s="93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/>
      <c r="AT727" s="18" t="s">
        <v>142</v>
      </c>
      <c r="AU727" s="18" t="s">
        <v>84</v>
      </c>
    </row>
    <row r="728" s="2" customFormat="1">
      <c r="A728" s="39"/>
      <c r="B728" s="40"/>
      <c r="C728" s="41"/>
      <c r="D728" s="237" t="s">
        <v>143</v>
      </c>
      <c r="E728" s="41"/>
      <c r="F728" s="238" t="s">
        <v>2065</v>
      </c>
      <c r="G728" s="41"/>
      <c r="H728" s="41"/>
      <c r="I728" s="234"/>
      <c r="J728" s="41"/>
      <c r="K728" s="41"/>
      <c r="L728" s="45"/>
      <c r="M728" s="235"/>
      <c r="N728" s="236"/>
      <c r="O728" s="92"/>
      <c r="P728" s="92"/>
      <c r="Q728" s="92"/>
      <c r="R728" s="92"/>
      <c r="S728" s="92"/>
      <c r="T728" s="93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T728" s="18" t="s">
        <v>143</v>
      </c>
      <c r="AU728" s="18" t="s">
        <v>84</v>
      </c>
    </row>
    <row r="729" s="2" customFormat="1" ht="16.5" customHeight="1">
      <c r="A729" s="39"/>
      <c r="B729" s="40"/>
      <c r="C729" s="275" t="s">
        <v>2066</v>
      </c>
      <c r="D729" s="275" t="s">
        <v>374</v>
      </c>
      <c r="E729" s="276" t="s">
        <v>2067</v>
      </c>
      <c r="F729" s="277" t="s">
        <v>2068</v>
      </c>
      <c r="G729" s="278" t="s">
        <v>874</v>
      </c>
      <c r="H729" s="279">
        <v>4</v>
      </c>
      <c r="I729" s="280"/>
      <c r="J729" s="281">
        <f>ROUND(I729*H729,2)</f>
        <v>0</v>
      </c>
      <c r="K729" s="277" t="s">
        <v>139</v>
      </c>
      <c r="L729" s="282"/>
      <c r="M729" s="283" t="s">
        <v>1</v>
      </c>
      <c r="N729" s="284" t="s">
        <v>39</v>
      </c>
      <c r="O729" s="92"/>
      <c r="P729" s="228">
        <f>O729*H729</f>
        <v>0</v>
      </c>
      <c r="Q729" s="228">
        <v>0.0020999999999999999</v>
      </c>
      <c r="R729" s="228">
        <f>Q729*H729</f>
        <v>0.0083999999999999995</v>
      </c>
      <c r="S729" s="228">
        <v>0</v>
      </c>
      <c r="T729" s="229">
        <f>S729*H729</f>
        <v>0</v>
      </c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  <c r="AR729" s="230" t="s">
        <v>270</v>
      </c>
      <c r="AT729" s="230" t="s">
        <v>374</v>
      </c>
      <c r="AU729" s="230" t="s">
        <v>84</v>
      </c>
      <c r="AY729" s="18" t="s">
        <v>132</v>
      </c>
      <c r="BE729" s="231">
        <f>IF(N729="základní",J729,0)</f>
        <v>0</v>
      </c>
      <c r="BF729" s="231">
        <f>IF(N729="snížená",J729,0)</f>
        <v>0</v>
      </c>
      <c r="BG729" s="231">
        <f>IF(N729="zákl. přenesená",J729,0)</f>
        <v>0</v>
      </c>
      <c r="BH729" s="231">
        <f>IF(N729="sníž. přenesená",J729,0)</f>
        <v>0</v>
      </c>
      <c r="BI729" s="231">
        <f>IF(N729="nulová",J729,0)</f>
        <v>0</v>
      </c>
      <c r="BJ729" s="18" t="s">
        <v>82</v>
      </c>
      <c r="BK729" s="231">
        <f>ROUND(I729*H729,2)</f>
        <v>0</v>
      </c>
      <c r="BL729" s="18" t="s">
        <v>227</v>
      </c>
      <c r="BM729" s="230" t="s">
        <v>2069</v>
      </c>
    </row>
    <row r="730" s="2" customFormat="1">
      <c r="A730" s="39"/>
      <c r="B730" s="40"/>
      <c r="C730" s="41"/>
      <c r="D730" s="232" t="s">
        <v>142</v>
      </c>
      <c r="E730" s="41"/>
      <c r="F730" s="233" t="s">
        <v>2068</v>
      </c>
      <c r="G730" s="41"/>
      <c r="H730" s="41"/>
      <c r="I730" s="234"/>
      <c r="J730" s="41"/>
      <c r="K730" s="41"/>
      <c r="L730" s="45"/>
      <c r="M730" s="235"/>
      <c r="N730" s="236"/>
      <c r="O730" s="92"/>
      <c r="P730" s="92"/>
      <c r="Q730" s="92"/>
      <c r="R730" s="92"/>
      <c r="S730" s="92"/>
      <c r="T730" s="93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  <c r="AT730" s="18" t="s">
        <v>142</v>
      </c>
      <c r="AU730" s="18" t="s">
        <v>84</v>
      </c>
    </row>
    <row r="731" s="13" customFormat="1">
      <c r="A731" s="13"/>
      <c r="B731" s="239"/>
      <c r="C731" s="240"/>
      <c r="D731" s="232" t="s">
        <v>145</v>
      </c>
      <c r="E731" s="241" t="s">
        <v>1</v>
      </c>
      <c r="F731" s="242" t="s">
        <v>1592</v>
      </c>
      <c r="G731" s="240"/>
      <c r="H731" s="241" t="s">
        <v>1</v>
      </c>
      <c r="I731" s="243"/>
      <c r="J731" s="240"/>
      <c r="K731" s="240"/>
      <c r="L731" s="244"/>
      <c r="M731" s="245"/>
      <c r="N731" s="246"/>
      <c r="O731" s="246"/>
      <c r="P731" s="246"/>
      <c r="Q731" s="246"/>
      <c r="R731" s="246"/>
      <c r="S731" s="246"/>
      <c r="T731" s="247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T731" s="248" t="s">
        <v>145</v>
      </c>
      <c r="AU731" s="248" t="s">
        <v>84</v>
      </c>
      <c r="AV731" s="13" t="s">
        <v>82</v>
      </c>
      <c r="AW731" s="13" t="s">
        <v>31</v>
      </c>
      <c r="AX731" s="13" t="s">
        <v>74</v>
      </c>
      <c r="AY731" s="248" t="s">
        <v>132</v>
      </c>
    </row>
    <row r="732" s="14" customFormat="1">
      <c r="A732" s="14"/>
      <c r="B732" s="249"/>
      <c r="C732" s="250"/>
      <c r="D732" s="232" t="s">
        <v>145</v>
      </c>
      <c r="E732" s="251" t="s">
        <v>1</v>
      </c>
      <c r="F732" s="252" t="s">
        <v>227</v>
      </c>
      <c r="G732" s="250"/>
      <c r="H732" s="253">
        <v>4</v>
      </c>
      <c r="I732" s="254"/>
      <c r="J732" s="250"/>
      <c r="K732" s="250"/>
      <c r="L732" s="255"/>
      <c r="M732" s="256"/>
      <c r="N732" s="257"/>
      <c r="O732" s="257"/>
      <c r="P732" s="257"/>
      <c r="Q732" s="257"/>
      <c r="R732" s="257"/>
      <c r="S732" s="257"/>
      <c r="T732" s="258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T732" s="259" t="s">
        <v>145</v>
      </c>
      <c r="AU732" s="259" t="s">
        <v>84</v>
      </c>
      <c r="AV732" s="14" t="s">
        <v>84</v>
      </c>
      <c r="AW732" s="14" t="s">
        <v>31</v>
      </c>
      <c r="AX732" s="14" t="s">
        <v>82</v>
      </c>
      <c r="AY732" s="259" t="s">
        <v>132</v>
      </c>
    </row>
    <row r="733" s="2" customFormat="1" ht="24.15" customHeight="1">
      <c r="A733" s="39"/>
      <c r="B733" s="40"/>
      <c r="C733" s="219" t="s">
        <v>2070</v>
      </c>
      <c r="D733" s="219" t="s">
        <v>135</v>
      </c>
      <c r="E733" s="220" t="s">
        <v>2071</v>
      </c>
      <c r="F733" s="221" t="s">
        <v>2072</v>
      </c>
      <c r="G733" s="222" t="s">
        <v>874</v>
      </c>
      <c r="H733" s="223">
        <v>2</v>
      </c>
      <c r="I733" s="224"/>
      <c r="J733" s="225">
        <f>ROUND(I733*H733,2)</f>
        <v>0</v>
      </c>
      <c r="K733" s="221" t="s">
        <v>139</v>
      </c>
      <c r="L733" s="45"/>
      <c r="M733" s="226" t="s">
        <v>1</v>
      </c>
      <c r="N733" s="227" t="s">
        <v>39</v>
      </c>
      <c r="O733" s="92"/>
      <c r="P733" s="228">
        <f>O733*H733</f>
        <v>0</v>
      </c>
      <c r="Q733" s="228">
        <v>0</v>
      </c>
      <c r="R733" s="228">
        <f>Q733*H733</f>
        <v>0</v>
      </c>
      <c r="S733" s="228">
        <v>0</v>
      </c>
      <c r="T733" s="229">
        <f>S733*H733</f>
        <v>0</v>
      </c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/>
      <c r="AR733" s="230" t="s">
        <v>227</v>
      </c>
      <c r="AT733" s="230" t="s">
        <v>135</v>
      </c>
      <c r="AU733" s="230" t="s">
        <v>84</v>
      </c>
      <c r="AY733" s="18" t="s">
        <v>132</v>
      </c>
      <c r="BE733" s="231">
        <f>IF(N733="základní",J733,0)</f>
        <v>0</v>
      </c>
      <c r="BF733" s="231">
        <f>IF(N733="snížená",J733,0)</f>
        <v>0</v>
      </c>
      <c r="BG733" s="231">
        <f>IF(N733="zákl. přenesená",J733,0)</f>
        <v>0</v>
      </c>
      <c r="BH733" s="231">
        <f>IF(N733="sníž. přenesená",J733,0)</f>
        <v>0</v>
      </c>
      <c r="BI733" s="231">
        <f>IF(N733="nulová",J733,0)</f>
        <v>0</v>
      </c>
      <c r="BJ733" s="18" t="s">
        <v>82</v>
      </c>
      <c r="BK733" s="231">
        <f>ROUND(I733*H733,2)</f>
        <v>0</v>
      </c>
      <c r="BL733" s="18" t="s">
        <v>227</v>
      </c>
      <c r="BM733" s="230" t="s">
        <v>2073</v>
      </c>
    </row>
    <row r="734" s="2" customFormat="1">
      <c r="A734" s="39"/>
      <c r="B734" s="40"/>
      <c r="C734" s="41"/>
      <c r="D734" s="232" t="s">
        <v>142</v>
      </c>
      <c r="E734" s="41"/>
      <c r="F734" s="233" t="s">
        <v>2074</v>
      </c>
      <c r="G734" s="41"/>
      <c r="H734" s="41"/>
      <c r="I734" s="234"/>
      <c r="J734" s="41"/>
      <c r="K734" s="41"/>
      <c r="L734" s="45"/>
      <c r="M734" s="235"/>
      <c r="N734" s="236"/>
      <c r="O734" s="92"/>
      <c r="P734" s="92"/>
      <c r="Q734" s="92"/>
      <c r="R734" s="92"/>
      <c r="S734" s="92"/>
      <c r="T734" s="93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  <c r="AT734" s="18" t="s">
        <v>142</v>
      </c>
      <c r="AU734" s="18" t="s">
        <v>84</v>
      </c>
    </row>
    <row r="735" s="2" customFormat="1">
      <c r="A735" s="39"/>
      <c r="B735" s="40"/>
      <c r="C735" s="41"/>
      <c r="D735" s="237" t="s">
        <v>143</v>
      </c>
      <c r="E735" s="41"/>
      <c r="F735" s="238" t="s">
        <v>2075</v>
      </c>
      <c r="G735" s="41"/>
      <c r="H735" s="41"/>
      <c r="I735" s="234"/>
      <c r="J735" s="41"/>
      <c r="K735" s="41"/>
      <c r="L735" s="45"/>
      <c r="M735" s="235"/>
      <c r="N735" s="236"/>
      <c r="O735" s="92"/>
      <c r="P735" s="92"/>
      <c r="Q735" s="92"/>
      <c r="R735" s="92"/>
      <c r="S735" s="92"/>
      <c r="T735" s="93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T735" s="18" t="s">
        <v>143</v>
      </c>
      <c r="AU735" s="18" t="s">
        <v>84</v>
      </c>
    </row>
    <row r="736" s="2" customFormat="1" ht="16.5" customHeight="1">
      <c r="A736" s="39"/>
      <c r="B736" s="40"/>
      <c r="C736" s="275" t="s">
        <v>2076</v>
      </c>
      <c r="D736" s="275" t="s">
        <v>374</v>
      </c>
      <c r="E736" s="276" t="s">
        <v>2077</v>
      </c>
      <c r="F736" s="277" t="s">
        <v>2078</v>
      </c>
      <c r="G736" s="278" t="s">
        <v>874</v>
      </c>
      <c r="H736" s="279">
        <v>2</v>
      </c>
      <c r="I736" s="280"/>
      <c r="J736" s="281">
        <f>ROUND(I736*H736,2)</f>
        <v>0</v>
      </c>
      <c r="K736" s="277" t="s">
        <v>139</v>
      </c>
      <c r="L736" s="282"/>
      <c r="M736" s="283" t="s">
        <v>1</v>
      </c>
      <c r="N736" s="284" t="s">
        <v>39</v>
      </c>
      <c r="O736" s="92"/>
      <c r="P736" s="228">
        <f>O736*H736</f>
        <v>0</v>
      </c>
      <c r="Q736" s="228">
        <v>0.00080000000000000004</v>
      </c>
      <c r="R736" s="228">
        <f>Q736*H736</f>
        <v>0.0016000000000000001</v>
      </c>
      <c r="S736" s="228">
        <v>0</v>
      </c>
      <c r="T736" s="229">
        <f>S736*H736</f>
        <v>0</v>
      </c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  <c r="AR736" s="230" t="s">
        <v>270</v>
      </c>
      <c r="AT736" s="230" t="s">
        <v>374</v>
      </c>
      <c r="AU736" s="230" t="s">
        <v>84</v>
      </c>
      <c r="AY736" s="18" t="s">
        <v>132</v>
      </c>
      <c r="BE736" s="231">
        <f>IF(N736="základní",J736,0)</f>
        <v>0</v>
      </c>
      <c r="BF736" s="231">
        <f>IF(N736="snížená",J736,0)</f>
        <v>0</v>
      </c>
      <c r="BG736" s="231">
        <f>IF(N736="zákl. přenesená",J736,0)</f>
        <v>0</v>
      </c>
      <c r="BH736" s="231">
        <f>IF(N736="sníž. přenesená",J736,0)</f>
        <v>0</v>
      </c>
      <c r="BI736" s="231">
        <f>IF(N736="nulová",J736,0)</f>
        <v>0</v>
      </c>
      <c r="BJ736" s="18" t="s">
        <v>82</v>
      </c>
      <c r="BK736" s="231">
        <f>ROUND(I736*H736,2)</f>
        <v>0</v>
      </c>
      <c r="BL736" s="18" t="s">
        <v>227</v>
      </c>
      <c r="BM736" s="230" t="s">
        <v>2079</v>
      </c>
    </row>
    <row r="737" s="2" customFormat="1">
      <c r="A737" s="39"/>
      <c r="B737" s="40"/>
      <c r="C737" s="41"/>
      <c r="D737" s="232" t="s">
        <v>142</v>
      </c>
      <c r="E737" s="41"/>
      <c r="F737" s="233" t="s">
        <v>2078</v>
      </c>
      <c r="G737" s="41"/>
      <c r="H737" s="41"/>
      <c r="I737" s="234"/>
      <c r="J737" s="41"/>
      <c r="K737" s="41"/>
      <c r="L737" s="45"/>
      <c r="M737" s="235"/>
      <c r="N737" s="236"/>
      <c r="O737" s="92"/>
      <c r="P737" s="92"/>
      <c r="Q737" s="92"/>
      <c r="R737" s="92"/>
      <c r="S737" s="92"/>
      <c r="T737" s="93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/>
      <c r="AT737" s="18" t="s">
        <v>142</v>
      </c>
      <c r="AU737" s="18" t="s">
        <v>84</v>
      </c>
    </row>
    <row r="738" s="13" customFormat="1">
      <c r="A738" s="13"/>
      <c r="B738" s="239"/>
      <c r="C738" s="240"/>
      <c r="D738" s="232" t="s">
        <v>145</v>
      </c>
      <c r="E738" s="241" t="s">
        <v>1</v>
      </c>
      <c r="F738" s="242" t="s">
        <v>1592</v>
      </c>
      <c r="G738" s="240"/>
      <c r="H738" s="241" t="s">
        <v>1</v>
      </c>
      <c r="I738" s="243"/>
      <c r="J738" s="240"/>
      <c r="K738" s="240"/>
      <c r="L738" s="244"/>
      <c r="M738" s="245"/>
      <c r="N738" s="246"/>
      <c r="O738" s="246"/>
      <c r="P738" s="246"/>
      <c r="Q738" s="246"/>
      <c r="R738" s="246"/>
      <c r="S738" s="246"/>
      <c r="T738" s="247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T738" s="248" t="s">
        <v>145</v>
      </c>
      <c r="AU738" s="248" t="s">
        <v>84</v>
      </c>
      <c r="AV738" s="13" t="s">
        <v>82</v>
      </c>
      <c r="AW738" s="13" t="s">
        <v>31</v>
      </c>
      <c r="AX738" s="13" t="s">
        <v>74</v>
      </c>
      <c r="AY738" s="248" t="s">
        <v>132</v>
      </c>
    </row>
    <row r="739" s="14" customFormat="1">
      <c r="A739" s="14"/>
      <c r="B739" s="249"/>
      <c r="C739" s="250"/>
      <c r="D739" s="232" t="s">
        <v>145</v>
      </c>
      <c r="E739" s="251" t="s">
        <v>1</v>
      </c>
      <c r="F739" s="252" t="s">
        <v>84</v>
      </c>
      <c r="G739" s="250"/>
      <c r="H739" s="253">
        <v>2</v>
      </c>
      <c r="I739" s="254"/>
      <c r="J739" s="250"/>
      <c r="K739" s="250"/>
      <c r="L739" s="255"/>
      <c r="M739" s="256"/>
      <c r="N739" s="257"/>
      <c r="O739" s="257"/>
      <c r="P739" s="257"/>
      <c r="Q739" s="257"/>
      <c r="R739" s="257"/>
      <c r="S739" s="257"/>
      <c r="T739" s="258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T739" s="259" t="s">
        <v>145</v>
      </c>
      <c r="AU739" s="259" t="s">
        <v>84</v>
      </c>
      <c r="AV739" s="14" t="s">
        <v>84</v>
      </c>
      <c r="AW739" s="14" t="s">
        <v>31</v>
      </c>
      <c r="AX739" s="14" t="s">
        <v>82</v>
      </c>
      <c r="AY739" s="259" t="s">
        <v>132</v>
      </c>
    </row>
    <row r="740" s="2" customFormat="1" ht="24.15" customHeight="1">
      <c r="A740" s="39"/>
      <c r="B740" s="40"/>
      <c r="C740" s="219" t="s">
        <v>2080</v>
      </c>
      <c r="D740" s="219" t="s">
        <v>135</v>
      </c>
      <c r="E740" s="220" t="s">
        <v>2081</v>
      </c>
      <c r="F740" s="221" t="s">
        <v>2082</v>
      </c>
      <c r="G740" s="222" t="s">
        <v>874</v>
      </c>
      <c r="H740" s="223">
        <v>5</v>
      </c>
      <c r="I740" s="224"/>
      <c r="J740" s="225">
        <f>ROUND(I740*H740,2)</f>
        <v>0</v>
      </c>
      <c r="K740" s="221" t="s">
        <v>139</v>
      </c>
      <c r="L740" s="45"/>
      <c r="M740" s="226" t="s">
        <v>1</v>
      </c>
      <c r="N740" s="227" t="s">
        <v>39</v>
      </c>
      <c r="O740" s="92"/>
      <c r="P740" s="228">
        <f>O740*H740</f>
        <v>0</v>
      </c>
      <c r="Q740" s="228">
        <v>0</v>
      </c>
      <c r="R740" s="228">
        <f>Q740*H740</f>
        <v>0</v>
      </c>
      <c r="S740" s="228">
        <v>0</v>
      </c>
      <c r="T740" s="229">
        <f>S740*H740</f>
        <v>0</v>
      </c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/>
      <c r="AR740" s="230" t="s">
        <v>227</v>
      </c>
      <c r="AT740" s="230" t="s">
        <v>135</v>
      </c>
      <c r="AU740" s="230" t="s">
        <v>84</v>
      </c>
      <c r="AY740" s="18" t="s">
        <v>132</v>
      </c>
      <c r="BE740" s="231">
        <f>IF(N740="základní",J740,0)</f>
        <v>0</v>
      </c>
      <c r="BF740" s="231">
        <f>IF(N740="snížená",J740,0)</f>
        <v>0</v>
      </c>
      <c r="BG740" s="231">
        <f>IF(N740="zákl. přenesená",J740,0)</f>
        <v>0</v>
      </c>
      <c r="BH740" s="231">
        <f>IF(N740="sníž. přenesená",J740,0)</f>
        <v>0</v>
      </c>
      <c r="BI740" s="231">
        <f>IF(N740="nulová",J740,0)</f>
        <v>0</v>
      </c>
      <c r="BJ740" s="18" t="s">
        <v>82</v>
      </c>
      <c r="BK740" s="231">
        <f>ROUND(I740*H740,2)</f>
        <v>0</v>
      </c>
      <c r="BL740" s="18" t="s">
        <v>227</v>
      </c>
      <c r="BM740" s="230" t="s">
        <v>2083</v>
      </c>
    </row>
    <row r="741" s="2" customFormat="1">
      <c r="A741" s="39"/>
      <c r="B741" s="40"/>
      <c r="C741" s="41"/>
      <c r="D741" s="232" t="s">
        <v>142</v>
      </c>
      <c r="E741" s="41"/>
      <c r="F741" s="233" t="s">
        <v>2084</v>
      </c>
      <c r="G741" s="41"/>
      <c r="H741" s="41"/>
      <c r="I741" s="234"/>
      <c r="J741" s="41"/>
      <c r="K741" s="41"/>
      <c r="L741" s="45"/>
      <c r="M741" s="235"/>
      <c r="N741" s="236"/>
      <c r="O741" s="92"/>
      <c r="P741" s="92"/>
      <c r="Q741" s="92"/>
      <c r="R741" s="92"/>
      <c r="S741" s="92"/>
      <c r="T741" s="93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/>
      <c r="AT741" s="18" t="s">
        <v>142</v>
      </c>
      <c r="AU741" s="18" t="s">
        <v>84</v>
      </c>
    </row>
    <row r="742" s="2" customFormat="1">
      <c r="A742" s="39"/>
      <c r="B742" s="40"/>
      <c r="C742" s="41"/>
      <c r="D742" s="237" t="s">
        <v>143</v>
      </c>
      <c r="E742" s="41"/>
      <c r="F742" s="238" t="s">
        <v>2085</v>
      </c>
      <c r="G742" s="41"/>
      <c r="H742" s="41"/>
      <c r="I742" s="234"/>
      <c r="J742" s="41"/>
      <c r="K742" s="41"/>
      <c r="L742" s="45"/>
      <c r="M742" s="235"/>
      <c r="N742" s="236"/>
      <c r="O742" s="92"/>
      <c r="P742" s="92"/>
      <c r="Q742" s="92"/>
      <c r="R742" s="92"/>
      <c r="S742" s="92"/>
      <c r="T742" s="93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/>
      <c r="AT742" s="18" t="s">
        <v>143</v>
      </c>
      <c r="AU742" s="18" t="s">
        <v>84</v>
      </c>
    </row>
    <row r="743" s="14" customFormat="1">
      <c r="A743" s="14"/>
      <c r="B743" s="249"/>
      <c r="C743" s="250"/>
      <c r="D743" s="232" t="s">
        <v>145</v>
      </c>
      <c r="E743" s="251" t="s">
        <v>1</v>
      </c>
      <c r="F743" s="252" t="s">
        <v>2086</v>
      </c>
      <c r="G743" s="250"/>
      <c r="H743" s="253">
        <v>5</v>
      </c>
      <c r="I743" s="254"/>
      <c r="J743" s="250"/>
      <c r="K743" s="250"/>
      <c r="L743" s="255"/>
      <c r="M743" s="256"/>
      <c r="N743" s="257"/>
      <c r="O743" s="257"/>
      <c r="P743" s="257"/>
      <c r="Q743" s="257"/>
      <c r="R743" s="257"/>
      <c r="S743" s="257"/>
      <c r="T743" s="258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T743" s="259" t="s">
        <v>145</v>
      </c>
      <c r="AU743" s="259" t="s">
        <v>84</v>
      </c>
      <c r="AV743" s="14" t="s">
        <v>84</v>
      </c>
      <c r="AW743" s="14" t="s">
        <v>31</v>
      </c>
      <c r="AX743" s="14" t="s">
        <v>82</v>
      </c>
      <c r="AY743" s="259" t="s">
        <v>132</v>
      </c>
    </row>
    <row r="744" s="2" customFormat="1" ht="16.5" customHeight="1">
      <c r="A744" s="39"/>
      <c r="B744" s="40"/>
      <c r="C744" s="275" t="s">
        <v>2087</v>
      </c>
      <c r="D744" s="275" t="s">
        <v>374</v>
      </c>
      <c r="E744" s="276" t="s">
        <v>2088</v>
      </c>
      <c r="F744" s="277" t="s">
        <v>2089</v>
      </c>
      <c r="G744" s="278" t="s">
        <v>874</v>
      </c>
      <c r="H744" s="279">
        <v>2</v>
      </c>
      <c r="I744" s="280"/>
      <c r="J744" s="281">
        <f>ROUND(I744*H744,2)</f>
        <v>0</v>
      </c>
      <c r="K744" s="277" t="s">
        <v>139</v>
      </c>
      <c r="L744" s="282"/>
      <c r="M744" s="283" t="s">
        <v>1</v>
      </c>
      <c r="N744" s="284" t="s">
        <v>39</v>
      </c>
      <c r="O744" s="92"/>
      <c r="P744" s="228">
        <f>O744*H744</f>
        <v>0</v>
      </c>
      <c r="Q744" s="228">
        <v>0.0023</v>
      </c>
      <c r="R744" s="228">
        <f>Q744*H744</f>
        <v>0.0045999999999999999</v>
      </c>
      <c r="S744" s="228">
        <v>0</v>
      </c>
      <c r="T744" s="229">
        <f>S744*H744</f>
        <v>0</v>
      </c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/>
      <c r="AR744" s="230" t="s">
        <v>270</v>
      </c>
      <c r="AT744" s="230" t="s">
        <v>374</v>
      </c>
      <c r="AU744" s="230" t="s">
        <v>84</v>
      </c>
      <c r="AY744" s="18" t="s">
        <v>132</v>
      </c>
      <c r="BE744" s="231">
        <f>IF(N744="základní",J744,0)</f>
        <v>0</v>
      </c>
      <c r="BF744" s="231">
        <f>IF(N744="snížená",J744,0)</f>
        <v>0</v>
      </c>
      <c r="BG744" s="231">
        <f>IF(N744="zákl. přenesená",J744,0)</f>
        <v>0</v>
      </c>
      <c r="BH744" s="231">
        <f>IF(N744="sníž. přenesená",J744,0)</f>
        <v>0</v>
      </c>
      <c r="BI744" s="231">
        <f>IF(N744="nulová",J744,0)</f>
        <v>0</v>
      </c>
      <c r="BJ744" s="18" t="s">
        <v>82</v>
      </c>
      <c r="BK744" s="231">
        <f>ROUND(I744*H744,2)</f>
        <v>0</v>
      </c>
      <c r="BL744" s="18" t="s">
        <v>227</v>
      </c>
      <c r="BM744" s="230" t="s">
        <v>2090</v>
      </c>
    </row>
    <row r="745" s="2" customFormat="1">
      <c r="A745" s="39"/>
      <c r="B745" s="40"/>
      <c r="C745" s="41"/>
      <c r="D745" s="232" t="s">
        <v>142</v>
      </c>
      <c r="E745" s="41"/>
      <c r="F745" s="233" t="s">
        <v>2089</v>
      </c>
      <c r="G745" s="41"/>
      <c r="H745" s="41"/>
      <c r="I745" s="234"/>
      <c r="J745" s="41"/>
      <c r="K745" s="41"/>
      <c r="L745" s="45"/>
      <c r="M745" s="235"/>
      <c r="N745" s="236"/>
      <c r="O745" s="92"/>
      <c r="P745" s="92"/>
      <c r="Q745" s="92"/>
      <c r="R745" s="92"/>
      <c r="S745" s="92"/>
      <c r="T745" s="93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  <c r="AT745" s="18" t="s">
        <v>142</v>
      </c>
      <c r="AU745" s="18" t="s">
        <v>84</v>
      </c>
    </row>
    <row r="746" s="13" customFormat="1">
      <c r="A746" s="13"/>
      <c r="B746" s="239"/>
      <c r="C746" s="240"/>
      <c r="D746" s="232" t="s">
        <v>145</v>
      </c>
      <c r="E746" s="241" t="s">
        <v>1</v>
      </c>
      <c r="F746" s="242" t="s">
        <v>1592</v>
      </c>
      <c r="G746" s="240"/>
      <c r="H746" s="241" t="s">
        <v>1</v>
      </c>
      <c r="I746" s="243"/>
      <c r="J746" s="240"/>
      <c r="K746" s="240"/>
      <c r="L746" s="244"/>
      <c r="M746" s="245"/>
      <c r="N746" s="246"/>
      <c r="O746" s="246"/>
      <c r="P746" s="246"/>
      <c r="Q746" s="246"/>
      <c r="R746" s="246"/>
      <c r="S746" s="246"/>
      <c r="T746" s="247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T746" s="248" t="s">
        <v>145</v>
      </c>
      <c r="AU746" s="248" t="s">
        <v>84</v>
      </c>
      <c r="AV746" s="13" t="s">
        <v>82</v>
      </c>
      <c r="AW746" s="13" t="s">
        <v>31</v>
      </c>
      <c r="AX746" s="13" t="s">
        <v>74</v>
      </c>
      <c r="AY746" s="248" t="s">
        <v>132</v>
      </c>
    </row>
    <row r="747" s="14" customFormat="1">
      <c r="A747" s="14"/>
      <c r="B747" s="249"/>
      <c r="C747" s="250"/>
      <c r="D747" s="232" t="s">
        <v>145</v>
      </c>
      <c r="E747" s="251" t="s">
        <v>1</v>
      </c>
      <c r="F747" s="252" t="s">
        <v>84</v>
      </c>
      <c r="G747" s="250"/>
      <c r="H747" s="253">
        <v>2</v>
      </c>
      <c r="I747" s="254"/>
      <c r="J747" s="250"/>
      <c r="K747" s="250"/>
      <c r="L747" s="255"/>
      <c r="M747" s="256"/>
      <c r="N747" s="257"/>
      <c r="O747" s="257"/>
      <c r="P747" s="257"/>
      <c r="Q747" s="257"/>
      <c r="R747" s="257"/>
      <c r="S747" s="257"/>
      <c r="T747" s="258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T747" s="259" t="s">
        <v>145</v>
      </c>
      <c r="AU747" s="259" t="s">
        <v>84</v>
      </c>
      <c r="AV747" s="14" t="s">
        <v>84</v>
      </c>
      <c r="AW747" s="14" t="s">
        <v>31</v>
      </c>
      <c r="AX747" s="14" t="s">
        <v>82</v>
      </c>
      <c r="AY747" s="259" t="s">
        <v>132</v>
      </c>
    </row>
    <row r="748" s="2" customFormat="1" ht="16.5" customHeight="1">
      <c r="A748" s="39"/>
      <c r="B748" s="40"/>
      <c r="C748" s="275" t="s">
        <v>2091</v>
      </c>
      <c r="D748" s="275" t="s">
        <v>374</v>
      </c>
      <c r="E748" s="276" t="s">
        <v>2092</v>
      </c>
      <c r="F748" s="277" t="s">
        <v>2093</v>
      </c>
      <c r="G748" s="278" t="s">
        <v>874</v>
      </c>
      <c r="H748" s="279">
        <v>1</v>
      </c>
      <c r="I748" s="280"/>
      <c r="J748" s="281">
        <f>ROUND(I748*H748,2)</f>
        <v>0</v>
      </c>
      <c r="K748" s="277" t="s">
        <v>139</v>
      </c>
      <c r="L748" s="282"/>
      <c r="M748" s="283" t="s">
        <v>1</v>
      </c>
      <c r="N748" s="284" t="s">
        <v>39</v>
      </c>
      <c r="O748" s="92"/>
      <c r="P748" s="228">
        <f>O748*H748</f>
        <v>0</v>
      </c>
      <c r="Q748" s="228">
        <v>0.0035000000000000001</v>
      </c>
      <c r="R748" s="228">
        <f>Q748*H748</f>
        <v>0.0035000000000000001</v>
      </c>
      <c r="S748" s="228">
        <v>0</v>
      </c>
      <c r="T748" s="229">
        <f>S748*H748</f>
        <v>0</v>
      </c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/>
      <c r="AR748" s="230" t="s">
        <v>270</v>
      </c>
      <c r="AT748" s="230" t="s">
        <v>374</v>
      </c>
      <c r="AU748" s="230" t="s">
        <v>84</v>
      </c>
      <c r="AY748" s="18" t="s">
        <v>132</v>
      </c>
      <c r="BE748" s="231">
        <f>IF(N748="základní",J748,0)</f>
        <v>0</v>
      </c>
      <c r="BF748" s="231">
        <f>IF(N748="snížená",J748,0)</f>
        <v>0</v>
      </c>
      <c r="BG748" s="231">
        <f>IF(N748="zákl. přenesená",J748,0)</f>
        <v>0</v>
      </c>
      <c r="BH748" s="231">
        <f>IF(N748="sníž. přenesená",J748,0)</f>
        <v>0</v>
      </c>
      <c r="BI748" s="231">
        <f>IF(N748="nulová",J748,0)</f>
        <v>0</v>
      </c>
      <c r="BJ748" s="18" t="s">
        <v>82</v>
      </c>
      <c r="BK748" s="231">
        <f>ROUND(I748*H748,2)</f>
        <v>0</v>
      </c>
      <c r="BL748" s="18" t="s">
        <v>227</v>
      </c>
      <c r="BM748" s="230" t="s">
        <v>2094</v>
      </c>
    </row>
    <row r="749" s="2" customFormat="1">
      <c r="A749" s="39"/>
      <c r="B749" s="40"/>
      <c r="C749" s="41"/>
      <c r="D749" s="232" t="s">
        <v>142</v>
      </c>
      <c r="E749" s="41"/>
      <c r="F749" s="233" t="s">
        <v>2093</v>
      </c>
      <c r="G749" s="41"/>
      <c r="H749" s="41"/>
      <c r="I749" s="234"/>
      <c r="J749" s="41"/>
      <c r="K749" s="41"/>
      <c r="L749" s="45"/>
      <c r="M749" s="235"/>
      <c r="N749" s="236"/>
      <c r="O749" s="92"/>
      <c r="P749" s="92"/>
      <c r="Q749" s="92"/>
      <c r="R749" s="92"/>
      <c r="S749" s="92"/>
      <c r="T749" s="93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/>
      <c r="AT749" s="18" t="s">
        <v>142</v>
      </c>
      <c r="AU749" s="18" t="s">
        <v>84</v>
      </c>
    </row>
    <row r="750" s="13" customFormat="1">
      <c r="A750" s="13"/>
      <c r="B750" s="239"/>
      <c r="C750" s="240"/>
      <c r="D750" s="232" t="s">
        <v>145</v>
      </c>
      <c r="E750" s="241" t="s">
        <v>1</v>
      </c>
      <c r="F750" s="242" t="s">
        <v>1592</v>
      </c>
      <c r="G750" s="240"/>
      <c r="H750" s="241" t="s">
        <v>1</v>
      </c>
      <c r="I750" s="243"/>
      <c r="J750" s="240"/>
      <c r="K750" s="240"/>
      <c r="L750" s="244"/>
      <c r="M750" s="245"/>
      <c r="N750" s="246"/>
      <c r="O750" s="246"/>
      <c r="P750" s="246"/>
      <c r="Q750" s="246"/>
      <c r="R750" s="246"/>
      <c r="S750" s="246"/>
      <c r="T750" s="247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T750" s="248" t="s">
        <v>145</v>
      </c>
      <c r="AU750" s="248" t="s">
        <v>84</v>
      </c>
      <c r="AV750" s="13" t="s">
        <v>82</v>
      </c>
      <c r="AW750" s="13" t="s">
        <v>31</v>
      </c>
      <c r="AX750" s="13" t="s">
        <v>74</v>
      </c>
      <c r="AY750" s="248" t="s">
        <v>132</v>
      </c>
    </row>
    <row r="751" s="14" customFormat="1">
      <c r="A751" s="14"/>
      <c r="B751" s="249"/>
      <c r="C751" s="250"/>
      <c r="D751" s="232" t="s">
        <v>145</v>
      </c>
      <c r="E751" s="251" t="s">
        <v>1</v>
      </c>
      <c r="F751" s="252" t="s">
        <v>82</v>
      </c>
      <c r="G751" s="250"/>
      <c r="H751" s="253">
        <v>1</v>
      </c>
      <c r="I751" s="254"/>
      <c r="J751" s="250"/>
      <c r="K751" s="250"/>
      <c r="L751" s="255"/>
      <c r="M751" s="256"/>
      <c r="N751" s="257"/>
      <c r="O751" s="257"/>
      <c r="P751" s="257"/>
      <c r="Q751" s="257"/>
      <c r="R751" s="257"/>
      <c r="S751" s="257"/>
      <c r="T751" s="258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T751" s="259" t="s">
        <v>145</v>
      </c>
      <c r="AU751" s="259" t="s">
        <v>84</v>
      </c>
      <c r="AV751" s="14" t="s">
        <v>84</v>
      </c>
      <c r="AW751" s="14" t="s">
        <v>31</v>
      </c>
      <c r="AX751" s="14" t="s">
        <v>82</v>
      </c>
      <c r="AY751" s="259" t="s">
        <v>132</v>
      </c>
    </row>
    <row r="752" s="2" customFormat="1" ht="16.5" customHeight="1">
      <c r="A752" s="39"/>
      <c r="B752" s="40"/>
      <c r="C752" s="275" t="s">
        <v>2095</v>
      </c>
      <c r="D752" s="275" t="s">
        <v>374</v>
      </c>
      <c r="E752" s="276" t="s">
        <v>2096</v>
      </c>
      <c r="F752" s="277" t="s">
        <v>2097</v>
      </c>
      <c r="G752" s="278" t="s">
        <v>874</v>
      </c>
      <c r="H752" s="279">
        <v>2</v>
      </c>
      <c r="I752" s="280"/>
      <c r="J752" s="281">
        <f>ROUND(I752*H752,2)</f>
        <v>0</v>
      </c>
      <c r="K752" s="277" t="s">
        <v>139</v>
      </c>
      <c r="L752" s="282"/>
      <c r="M752" s="283" t="s">
        <v>1</v>
      </c>
      <c r="N752" s="284" t="s">
        <v>39</v>
      </c>
      <c r="O752" s="92"/>
      <c r="P752" s="228">
        <f>O752*H752</f>
        <v>0</v>
      </c>
      <c r="Q752" s="228">
        <v>0.0011199999999999999</v>
      </c>
      <c r="R752" s="228">
        <f>Q752*H752</f>
        <v>0.0022399999999999998</v>
      </c>
      <c r="S752" s="228">
        <v>0</v>
      </c>
      <c r="T752" s="229">
        <f>S752*H752</f>
        <v>0</v>
      </c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/>
      <c r="AR752" s="230" t="s">
        <v>270</v>
      </c>
      <c r="AT752" s="230" t="s">
        <v>374</v>
      </c>
      <c r="AU752" s="230" t="s">
        <v>84</v>
      </c>
      <c r="AY752" s="18" t="s">
        <v>132</v>
      </c>
      <c r="BE752" s="231">
        <f>IF(N752="základní",J752,0)</f>
        <v>0</v>
      </c>
      <c r="BF752" s="231">
        <f>IF(N752="snížená",J752,0)</f>
        <v>0</v>
      </c>
      <c r="BG752" s="231">
        <f>IF(N752="zákl. přenesená",J752,0)</f>
        <v>0</v>
      </c>
      <c r="BH752" s="231">
        <f>IF(N752="sníž. přenesená",J752,0)</f>
        <v>0</v>
      </c>
      <c r="BI752" s="231">
        <f>IF(N752="nulová",J752,0)</f>
        <v>0</v>
      </c>
      <c r="BJ752" s="18" t="s">
        <v>82</v>
      </c>
      <c r="BK752" s="231">
        <f>ROUND(I752*H752,2)</f>
        <v>0</v>
      </c>
      <c r="BL752" s="18" t="s">
        <v>227</v>
      </c>
      <c r="BM752" s="230" t="s">
        <v>2098</v>
      </c>
    </row>
    <row r="753" s="2" customFormat="1">
      <c r="A753" s="39"/>
      <c r="B753" s="40"/>
      <c r="C753" s="41"/>
      <c r="D753" s="232" t="s">
        <v>142</v>
      </c>
      <c r="E753" s="41"/>
      <c r="F753" s="233" t="s">
        <v>2097</v>
      </c>
      <c r="G753" s="41"/>
      <c r="H753" s="41"/>
      <c r="I753" s="234"/>
      <c r="J753" s="41"/>
      <c r="K753" s="41"/>
      <c r="L753" s="45"/>
      <c r="M753" s="235"/>
      <c r="N753" s="236"/>
      <c r="O753" s="92"/>
      <c r="P753" s="92"/>
      <c r="Q753" s="92"/>
      <c r="R753" s="92"/>
      <c r="S753" s="92"/>
      <c r="T753" s="93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/>
      <c r="AT753" s="18" t="s">
        <v>142</v>
      </c>
      <c r="AU753" s="18" t="s">
        <v>84</v>
      </c>
    </row>
    <row r="754" s="13" customFormat="1">
      <c r="A754" s="13"/>
      <c r="B754" s="239"/>
      <c r="C754" s="240"/>
      <c r="D754" s="232" t="s">
        <v>145</v>
      </c>
      <c r="E754" s="241" t="s">
        <v>1</v>
      </c>
      <c r="F754" s="242" t="s">
        <v>2027</v>
      </c>
      <c r="G754" s="240"/>
      <c r="H754" s="241" t="s">
        <v>1</v>
      </c>
      <c r="I754" s="243"/>
      <c r="J754" s="240"/>
      <c r="K754" s="240"/>
      <c r="L754" s="244"/>
      <c r="M754" s="245"/>
      <c r="N754" s="246"/>
      <c r="O754" s="246"/>
      <c r="P754" s="246"/>
      <c r="Q754" s="246"/>
      <c r="R754" s="246"/>
      <c r="S754" s="246"/>
      <c r="T754" s="247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T754" s="248" t="s">
        <v>145</v>
      </c>
      <c r="AU754" s="248" t="s">
        <v>84</v>
      </c>
      <c r="AV754" s="13" t="s">
        <v>82</v>
      </c>
      <c r="AW754" s="13" t="s">
        <v>31</v>
      </c>
      <c r="AX754" s="13" t="s">
        <v>74</v>
      </c>
      <c r="AY754" s="248" t="s">
        <v>132</v>
      </c>
    </row>
    <row r="755" s="14" customFormat="1">
      <c r="A755" s="14"/>
      <c r="B755" s="249"/>
      <c r="C755" s="250"/>
      <c r="D755" s="232" t="s">
        <v>145</v>
      </c>
      <c r="E755" s="251" t="s">
        <v>1</v>
      </c>
      <c r="F755" s="252" t="s">
        <v>2099</v>
      </c>
      <c r="G755" s="250"/>
      <c r="H755" s="253">
        <v>2</v>
      </c>
      <c r="I755" s="254"/>
      <c r="J755" s="250"/>
      <c r="K755" s="250"/>
      <c r="L755" s="255"/>
      <c r="M755" s="256"/>
      <c r="N755" s="257"/>
      <c r="O755" s="257"/>
      <c r="P755" s="257"/>
      <c r="Q755" s="257"/>
      <c r="R755" s="257"/>
      <c r="S755" s="257"/>
      <c r="T755" s="258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T755" s="259" t="s">
        <v>145</v>
      </c>
      <c r="AU755" s="259" t="s">
        <v>84</v>
      </c>
      <c r="AV755" s="14" t="s">
        <v>84</v>
      </c>
      <c r="AW755" s="14" t="s">
        <v>31</v>
      </c>
      <c r="AX755" s="14" t="s">
        <v>82</v>
      </c>
      <c r="AY755" s="259" t="s">
        <v>132</v>
      </c>
    </row>
    <row r="756" s="2" customFormat="1" ht="24.15" customHeight="1">
      <c r="A756" s="39"/>
      <c r="B756" s="40"/>
      <c r="C756" s="219" t="s">
        <v>2100</v>
      </c>
      <c r="D756" s="219" t="s">
        <v>135</v>
      </c>
      <c r="E756" s="220" t="s">
        <v>2101</v>
      </c>
      <c r="F756" s="221" t="s">
        <v>2102</v>
      </c>
      <c r="G756" s="222" t="s">
        <v>874</v>
      </c>
      <c r="H756" s="223">
        <v>14</v>
      </c>
      <c r="I756" s="224"/>
      <c r="J756" s="225">
        <f>ROUND(I756*H756,2)</f>
        <v>0</v>
      </c>
      <c r="K756" s="221" t="s">
        <v>139</v>
      </c>
      <c r="L756" s="45"/>
      <c r="M756" s="226" t="s">
        <v>1</v>
      </c>
      <c r="N756" s="227" t="s">
        <v>39</v>
      </c>
      <c r="O756" s="92"/>
      <c r="P756" s="228">
        <f>O756*H756</f>
        <v>0</v>
      </c>
      <c r="Q756" s="228">
        <v>0</v>
      </c>
      <c r="R756" s="228">
        <f>Q756*H756</f>
        <v>0</v>
      </c>
      <c r="S756" s="228">
        <v>0</v>
      </c>
      <c r="T756" s="229">
        <f>S756*H756</f>
        <v>0</v>
      </c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/>
      <c r="AR756" s="230" t="s">
        <v>227</v>
      </c>
      <c r="AT756" s="230" t="s">
        <v>135</v>
      </c>
      <c r="AU756" s="230" t="s">
        <v>84</v>
      </c>
      <c r="AY756" s="18" t="s">
        <v>132</v>
      </c>
      <c r="BE756" s="231">
        <f>IF(N756="základní",J756,0)</f>
        <v>0</v>
      </c>
      <c r="BF756" s="231">
        <f>IF(N756="snížená",J756,0)</f>
        <v>0</v>
      </c>
      <c r="BG756" s="231">
        <f>IF(N756="zákl. přenesená",J756,0)</f>
        <v>0</v>
      </c>
      <c r="BH756" s="231">
        <f>IF(N756="sníž. přenesená",J756,0)</f>
        <v>0</v>
      </c>
      <c r="BI756" s="231">
        <f>IF(N756="nulová",J756,0)</f>
        <v>0</v>
      </c>
      <c r="BJ756" s="18" t="s">
        <v>82</v>
      </c>
      <c r="BK756" s="231">
        <f>ROUND(I756*H756,2)</f>
        <v>0</v>
      </c>
      <c r="BL756" s="18" t="s">
        <v>227</v>
      </c>
      <c r="BM756" s="230" t="s">
        <v>2103</v>
      </c>
    </row>
    <row r="757" s="2" customFormat="1">
      <c r="A757" s="39"/>
      <c r="B757" s="40"/>
      <c r="C757" s="41"/>
      <c r="D757" s="232" t="s">
        <v>142</v>
      </c>
      <c r="E757" s="41"/>
      <c r="F757" s="233" t="s">
        <v>2104</v>
      </c>
      <c r="G757" s="41"/>
      <c r="H757" s="41"/>
      <c r="I757" s="234"/>
      <c r="J757" s="41"/>
      <c r="K757" s="41"/>
      <c r="L757" s="45"/>
      <c r="M757" s="235"/>
      <c r="N757" s="236"/>
      <c r="O757" s="92"/>
      <c r="P757" s="92"/>
      <c r="Q757" s="92"/>
      <c r="R757" s="92"/>
      <c r="S757" s="92"/>
      <c r="T757" s="93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/>
      <c r="AT757" s="18" t="s">
        <v>142</v>
      </c>
      <c r="AU757" s="18" t="s">
        <v>84</v>
      </c>
    </row>
    <row r="758" s="2" customFormat="1">
      <c r="A758" s="39"/>
      <c r="B758" s="40"/>
      <c r="C758" s="41"/>
      <c r="D758" s="237" t="s">
        <v>143</v>
      </c>
      <c r="E758" s="41"/>
      <c r="F758" s="238" t="s">
        <v>2105</v>
      </c>
      <c r="G758" s="41"/>
      <c r="H758" s="41"/>
      <c r="I758" s="234"/>
      <c r="J758" s="41"/>
      <c r="K758" s="41"/>
      <c r="L758" s="45"/>
      <c r="M758" s="235"/>
      <c r="N758" s="236"/>
      <c r="O758" s="92"/>
      <c r="P758" s="92"/>
      <c r="Q758" s="92"/>
      <c r="R758" s="92"/>
      <c r="S758" s="92"/>
      <c r="T758" s="93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/>
      <c r="AT758" s="18" t="s">
        <v>143</v>
      </c>
      <c r="AU758" s="18" t="s">
        <v>84</v>
      </c>
    </row>
    <row r="759" s="14" customFormat="1">
      <c r="A759" s="14"/>
      <c r="B759" s="249"/>
      <c r="C759" s="250"/>
      <c r="D759" s="232" t="s">
        <v>145</v>
      </c>
      <c r="E759" s="251" t="s">
        <v>1</v>
      </c>
      <c r="F759" s="252" t="s">
        <v>2106</v>
      </c>
      <c r="G759" s="250"/>
      <c r="H759" s="253">
        <v>14</v>
      </c>
      <c r="I759" s="254"/>
      <c r="J759" s="250"/>
      <c r="K759" s="250"/>
      <c r="L759" s="255"/>
      <c r="M759" s="256"/>
      <c r="N759" s="257"/>
      <c r="O759" s="257"/>
      <c r="P759" s="257"/>
      <c r="Q759" s="257"/>
      <c r="R759" s="257"/>
      <c r="S759" s="257"/>
      <c r="T759" s="258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T759" s="259" t="s">
        <v>145</v>
      </c>
      <c r="AU759" s="259" t="s">
        <v>84</v>
      </c>
      <c r="AV759" s="14" t="s">
        <v>84</v>
      </c>
      <c r="AW759" s="14" t="s">
        <v>31</v>
      </c>
      <c r="AX759" s="14" t="s">
        <v>82</v>
      </c>
      <c r="AY759" s="259" t="s">
        <v>132</v>
      </c>
    </row>
    <row r="760" s="2" customFormat="1" ht="16.5" customHeight="1">
      <c r="A760" s="39"/>
      <c r="B760" s="40"/>
      <c r="C760" s="275" t="s">
        <v>2107</v>
      </c>
      <c r="D760" s="275" t="s">
        <v>374</v>
      </c>
      <c r="E760" s="276" t="s">
        <v>2108</v>
      </c>
      <c r="F760" s="277" t="s">
        <v>2109</v>
      </c>
      <c r="G760" s="278" t="s">
        <v>874</v>
      </c>
      <c r="H760" s="279">
        <v>9</v>
      </c>
      <c r="I760" s="280"/>
      <c r="J760" s="281">
        <f>ROUND(I760*H760,2)</f>
        <v>0</v>
      </c>
      <c r="K760" s="277" t="s">
        <v>139</v>
      </c>
      <c r="L760" s="282"/>
      <c r="M760" s="283" t="s">
        <v>1</v>
      </c>
      <c r="N760" s="284" t="s">
        <v>39</v>
      </c>
      <c r="O760" s="92"/>
      <c r="P760" s="228">
        <f>O760*H760</f>
        <v>0</v>
      </c>
      <c r="Q760" s="228">
        <v>0.0050000000000000001</v>
      </c>
      <c r="R760" s="228">
        <f>Q760*H760</f>
        <v>0.044999999999999998</v>
      </c>
      <c r="S760" s="228">
        <v>0</v>
      </c>
      <c r="T760" s="229">
        <f>S760*H760</f>
        <v>0</v>
      </c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/>
      <c r="AR760" s="230" t="s">
        <v>270</v>
      </c>
      <c r="AT760" s="230" t="s">
        <v>374</v>
      </c>
      <c r="AU760" s="230" t="s">
        <v>84</v>
      </c>
      <c r="AY760" s="18" t="s">
        <v>132</v>
      </c>
      <c r="BE760" s="231">
        <f>IF(N760="základní",J760,0)</f>
        <v>0</v>
      </c>
      <c r="BF760" s="231">
        <f>IF(N760="snížená",J760,0)</f>
        <v>0</v>
      </c>
      <c r="BG760" s="231">
        <f>IF(N760="zákl. přenesená",J760,0)</f>
        <v>0</v>
      </c>
      <c r="BH760" s="231">
        <f>IF(N760="sníž. přenesená",J760,0)</f>
        <v>0</v>
      </c>
      <c r="BI760" s="231">
        <f>IF(N760="nulová",J760,0)</f>
        <v>0</v>
      </c>
      <c r="BJ760" s="18" t="s">
        <v>82</v>
      </c>
      <c r="BK760" s="231">
        <f>ROUND(I760*H760,2)</f>
        <v>0</v>
      </c>
      <c r="BL760" s="18" t="s">
        <v>227</v>
      </c>
      <c r="BM760" s="230" t="s">
        <v>2110</v>
      </c>
    </row>
    <row r="761" s="2" customFormat="1">
      <c r="A761" s="39"/>
      <c r="B761" s="40"/>
      <c r="C761" s="41"/>
      <c r="D761" s="232" t="s">
        <v>142</v>
      </c>
      <c r="E761" s="41"/>
      <c r="F761" s="233" t="s">
        <v>2109</v>
      </c>
      <c r="G761" s="41"/>
      <c r="H761" s="41"/>
      <c r="I761" s="234"/>
      <c r="J761" s="41"/>
      <c r="K761" s="41"/>
      <c r="L761" s="45"/>
      <c r="M761" s="235"/>
      <c r="N761" s="236"/>
      <c r="O761" s="92"/>
      <c r="P761" s="92"/>
      <c r="Q761" s="92"/>
      <c r="R761" s="92"/>
      <c r="S761" s="92"/>
      <c r="T761" s="93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/>
      <c r="AT761" s="18" t="s">
        <v>142</v>
      </c>
      <c r="AU761" s="18" t="s">
        <v>84</v>
      </c>
    </row>
    <row r="762" s="13" customFormat="1">
      <c r="A762" s="13"/>
      <c r="B762" s="239"/>
      <c r="C762" s="240"/>
      <c r="D762" s="232" t="s">
        <v>145</v>
      </c>
      <c r="E762" s="241" t="s">
        <v>1</v>
      </c>
      <c r="F762" s="242" t="s">
        <v>1592</v>
      </c>
      <c r="G762" s="240"/>
      <c r="H762" s="241" t="s">
        <v>1</v>
      </c>
      <c r="I762" s="243"/>
      <c r="J762" s="240"/>
      <c r="K762" s="240"/>
      <c r="L762" s="244"/>
      <c r="M762" s="245"/>
      <c r="N762" s="246"/>
      <c r="O762" s="246"/>
      <c r="P762" s="246"/>
      <c r="Q762" s="246"/>
      <c r="R762" s="246"/>
      <c r="S762" s="246"/>
      <c r="T762" s="247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T762" s="248" t="s">
        <v>145</v>
      </c>
      <c r="AU762" s="248" t="s">
        <v>84</v>
      </c>
      <c r="AV762" s="13" t="s">
        <v>82</v>
      </c>
      <c r="AW762" s="13" t="s">
        <v>31</v>
      </c>
      <c r="AX762" s="13" t="s">
        <v>74</v>
      </c>
      <c r="AY762" s="248" t="s">
        <v>132</v>
      </c>
    </row>
    <row r="763" s="14" customFormat="1">
      <c r="A763" s="14"/>
      <c r="B763" s="249"/>
      <c r="C763" s="250"/>
      <c r="D763" s="232" t="s">
        <v>145</v>
      </c>
      <c r="E763" s="251" t="s">
        <v>1</v>
      </c>
      <c r="F763" s="252" t="s">
        <v>277</v>
      </c>
      <c r="G763" s="250"/>
      <c r="H763" s="253">
        <v>9</v>
      </c>
      <c r="I763" s="254"/>
      <c r="J763" s="250"/>
      <c r="K763" s="250"/>
      <c r="L763" s="255"/>
      <c r="M763" s="256"/>
      <c r="N763" s="257"/>
      <c r="O763" s="257"/>
      <c r="P763" s="257"/>
      <c r="Q763" s="257"/>
      <c r="R763" s="257"/>
      <c r="S763" s="257"/>
      <c r="T763" s="258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T763" s="259" t="s">
        <v>145</v>
      </c>
      <c r="AU763" s="259" t="s">
        <v>84</v>
      </c>
      <c r="AV763" s="14" t="s">
        <v>84</v>
      </c>
      <c r="AW763" s="14" t="s">
        <v>31</v>
      </c>
      <c r="AX763" s="14" t="s">
        <v>82</v>
      </c>
      <c r="AY763" s="259" t="s">
        <v>132</v>
      </c>
    </row>
    <row r="764" s="2" customFormat="1" ht="16.5" customHeight="1">
      <c r="A764" s="39"/>
      <c r="B764" s="40"/>
      <c r="C764" s="275" t="s">
        <v>2111</v>
      </c>
      <c r="D764" s="275" t="s">
        <v>374</v>
      </c>
      <c r="E764" s="276" t="s">
        <v>2112</v>
      </c>
      <c r="F764" s="277" t="s">
        <v>2113</v>
      </c>
      <c r="G764" s="278" t="s">
        <v>874</v>
      </c>
      <c r="H764" s="279">
        <v>5</v>
      </c>
      <c r="I764" s="280"/>
      <c r="J764" s="281">
        <f>ROUND(I764*H764,2)</f>
        <v>0</v>
      </c>
      <c r="K764" s="277" t="s">
        <v>139</v>
      </c>
      <c r="L764" s="282"/>
      <c r="M764" s="283" t="s">
        <v>1</v>
      </c>
      <c r="N764" s="284" t="s">
        <v>39</v>
      </c>
      <c r="O764" s="92"/>
      <c r="P764" s="228">
        <f>O764*H764</f>
        <v>0</v>
      </c>
      <c r="Q764" s="228">
        <v>0.0053</v>
      </c>
      <c r="R764" s="228">
        <f>Q764*H764</f>
        <v>0.026499999999999999</v>
      </c>
      <c r="S764" s="228">
        <v>0</v>
      </c>
      <c r="T764" s="229">
        <f>S764*H764</f>
        <v>0</v>
      </c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  <c r="AR764" s="230" t="s">
        <v>270</v>
      </c>
      <c r="AT764" s="230" t="s">
        <v>374</v>
      </c>
      <c r="AU764" s="230" t="s">
        <v>84</v>
      </c>
      <c r="AY764" s="18" t="s">
        <v>132</v>
      </c>
      <c r="BE764" s="231">
        <f>IF(N764="základní",J764,0)</f>
        <v>0</v>
      </c>
      <c r="BF764" s="231">
        <f>IF(N764="snížená",J764,0)</f>
        <v>0</v>
      </c>
      <c r="BG764" s="231">
        <f>IF(N764="zákl. přenesená",J764,0)</f>
        <v>0</v>
      </c>
      <c r="BH764" s="231">
        <f>IF(N764="sníž. přenesená",J764,0)</f>
        <v>0</v>
      </c>
      <c r="BI764" s="231">
        <f>IF(N764="nulová",J764,0)</f>
        <v>0</v>
      </c>
      <c r="BJ764" s="18" t="s">
        <v>82</v>
      </c>
      <c r="BK764" s="231">
        <f>ROUND(I764*H764,2)</f>
        <v>0</v>
      </c>
      <c r="BL764" s="18" t="s">
        <v>227</v>
      </c>
      <c r="BM764" s="230" t="s">
        <v>2114</v>
      </c>
    </row>
    <row r="765" s="2" customFormat="1">
      <c r="A765" s="39"/>
      <c r="B765" s="40"/>
      <c r="C765" s="41"/>
      <c r="D765" s="232" t="s">
        <v>142</v>
      </c>
      <c r="E765" s="41"/>
      <c r="F765" s="233" t="s">
        <v>2113</v>
      </c>
      <c r="G765" s="41"/>
      <c r="H765" s="41"/>
      <c r="I765" s="234"/>
      <c r="J765" s="41"/>
      <c r="K765" s="41"/>
      <c r="L765" s="45"/>
      <c r="M765" s="235"/>
      <c r="N765" s="236"/>
      <c r="O765" s="92"/>
      <c r="P765" s="92"/>
      <c r="Q765" s="92"/>
      <c r="R765" s="92"/>
      <c r="S765" s="92"/>
      <c r="T765" s="93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/>
      <c r="AT765" s="18" t="s">
        <v>142</v>
      </c>
      <c r="AU765" s="18" t="s">
        <v>84</v>
      </c>
    </row>
    <row r="766" s="13" customFormat="1">
      <c r="A766" s="13"/>
      <c r="B766" s="239"/>
      <c r="C766" s="240"/>
      <c r="D766" s="232" t="s">
        <v>145</v>
      </c>
      <c r="E766" s="241" t="s">
        <v>1</v>
      </c>
      <c r="F766" s="242" t="s">
        <v>1592</v>
      </c>
      <c r="G766" s="240"/>
      <c r="H766" s="241" t="s">
        <v>1</v>
      </c>
      <c r="I766" s="243"/>
      <c r="J766" s="240"/>
      <c r="K766" s="240"/>
      <c r="L766" s="244"/>
      <c r="M766" s="245"/>
      <c r="N766" s="246"/>
      <c r="O766" s="246"/>
      <c r="P766" s="246"/>
      <c r="Q766" s="246"/>
      <c r="R766" s="246"/>
      <c r="S766" s="246"/>
      <c r="T766" s="247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T766" s="248" t="s">
        <v>145</v>
      </c>
      <c r="AU766" s="248" t="s">
        <v>84</v>
      </c>
      <c r="AV766" s="13" t="s">
        <v>82</v>
      </c>
      <c r="AW766" s="13" t="s">
        <v>31</v>
      </c>
      <c r="AX766" s="13" t="s">
        <v>74</v>
      </c>
      <c r="AY766" s="248" t="s">
        <v>132</v>
      </c>
    </row>
    <row r="767" s="14" customFormat="1">
      <c r="A767" s="14"/>
      <c r="B767" s="249"/>
      <c r="C767" s="250"/>
      <c r="D767" s="232" t="s">
        <v>145</v>
      </c>
      <c r="E767" s="251" t="s">
        <v>1</v>
      </c>
      <c r="F767" s="252" t="s">
        <v>131</v>
      </c>
      <c r="G767" s="250"/>
      <c r="H767" s="253">
        <v>5</v>
      </c>
      <c r="I767" s="254"/>
      <c r="J767" s="250"/>
      <c r="K767" s="250"/>
      <c r="L767" s="255"/>
      <c r="M767" s="256"/>
      <c r="N767" s="257"/>
      <c r="O767" s="257"/>
      <c r="P767" s="257"/>
      <c r="Q767" s="257"/>
      <c r="R767" s="257"/>
      <c r="S767" s="257"/>
      <c r="T767" s="258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T767" s="259" t="s">
        <v>145</v>
      </c>
      <c r="AU767" s="259" t="s">
        <v>84</v>
      </c>
      <c r="AV767" s="14" t="s">
        <v>84</v>
      </c>
      <c r="AW767" s="14" t="s">
        <v>31</v>
      </c>
      <c r="AX767" s="14" t="s">
        <v>82</v>
      </c>
      <c r="AY767" s="259" t="s">
        <v>132</v>
      </c>
    </row>
    <row r="768" s="2" customFormat="1" ht="24.15" customHeight="1">
      <c r="A768" s="39"/>
      <c r="B768" s="40"/>
      <c r="C768" s="219" t="s">
        <v>2115</v>
      </c>
      <c r="D768" s="219" t="s">
        <v>135</v>
      </c>
      <c r="E768" s="220" t="s">
        <v>2116</v>
      </c>
      <c r="F768" s="221" t="s">
        <v>2117</v>
      </c>
      <c r="G768" s="222" t="s">
        <v>874</v>
      </c>
      <c r="H768" s="223">
        <v>1</v>
      </c>
      <c r="I768" s="224"/>
      <c r="J768" s="225">
        <f>ROUND(I768*H768,2)</f>
        <v>0</v>
      </c>
      <c r="K768" s="221" t="s">
        <v>139</v>
      </c>
      <c r="L768" s="45"/>
      <c r="M768" s="226" t="s">
        <v>1</v>
      </c>
      <c r="N768" s="227" t="s">
        <v>39</v>
      </c>
      <c r="O768" s="92"/>
      <c r="P768" s="228">
        <f>O768*H768</f>
        <v>0</v>
      </c>
      <c r="Q768" s="228">
        <v>0</v>
      </c>
      <c r="R768" s="228">
        <f>Q768*H768</f>
        <v>0</v>
      </c>
      <c r="S768" s="228">
        <v>0</v>
      </c>
      <c r="T768" s="229">
        <f>S768*H768</f>
        <v>0</v>
      </c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/>
      <c r="AR768" s="230" t="s">
        <v>227</v>
      </c>
      <c r="AT768" s="230" t="s">
        <v>135</v>
      </c>
      <c r="AU768" s="230" t="s">
        <v>84</v>
      </c>
      <c r="AY768" s="18" t="s">
        <v>132</v>
      </c>
      <c r="BE768" s="231">
        <f>IF(N768="základní",J768,0)</f>
        <v>0</v>
      </c>
      <c r="BF768" s="231">
        <f>IF(N768="snížená",J768,0)</f>
        <v>0</v>
      </c>
      <c r="BG768" s="231">
        <f>IF(N768="zákl. přenesená",J768,0)</f>
        <v>0</v>
      </c>
      <c r="BH768" s="231">
        <f>IF(N768="sníž. přenesená",J768,0)</f>
        <v>0</v>
      </c>
      <c r="BI768" s="231">
        <f>IF(N768="nulová",J768,0)</f>
        <v>0</v>
      </c>
      <c r="BJ768" s="18" t="s">
        <v>82</v>
      </c>
      <c r="BK768" s="231">
        <f>ROUND(I768*H768,2)</f>
        <v>0</v>
      </c>
      <c r="BL768" s="18" t="s">
        <v>227</v>
      </c>
      <c r="BM768" s="230" t="s">
        <v>2118</v>
      </c>
    </row>
    <row r="769" s="2" customFormat="1">
      <c r="A769" s="39"/>
      <c r="B769" s="40"/>
      <c r="C769" s="41"/>
      <c r="D769" s="232" t="s">
        <v>142</v>
      </c>
      <c r="E769" s="41"/>
      <c r="F769" s="233" t="s">
        <v>2119</v>
      </c>
      <c r="G769" s="41"/>
      <c r="H769" s="41"/>
      <c r="I769" s="234"/>
      <c r="J769" s="41"/>
      <c r="K769" s="41"/>
      <c r="L769" s="45"/>
      <c r="M769" s="235"/>
      <c r="N769" s="236"/>
      <c r="O769" s="92"/>
      <c r="P769" s="92"/>
      <c r="Q769" s="92"/>
      <c r="R769" s="92"/>
      <c r="S769" s="92"/>
      <c r="T769" s="93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/>
      <c r="AT769" s="18" t="s">
        <v>142</v>
      </c>
      <c r="AU769" s="18" t="s">
        <v>84</v>
      </c>
    </row>
    <row r="770" s="2" customFormat="1">
      <c r="A770" s="39"/>
      <c r="B770" s="40"/>
      <c r="C770" s="41"/>
      <c r="D770" s="237" t="s">
        <v>143</v>
      </c>
      <c r="E770" s="41"/>
      <c r="F770" s="238" t="s">
        <v>2120</v>
      </c>
      <c r="G770" s="41"/>
      <c r="H770" s="41"/>
      <c r="I770" s="234"/>
      <c r="J770" s="41"/>
      <c r="K770" s="41"/>
      <c r="L770" s="45"/>
      <c r="M770" s="235"/>
      <c r="N770" s="236"/>
      <c r="O770" s="92"/>
      <c r="P770" s="92"/>
      <c r="Q770" s="92"/>
      <c r="R770" s="92"/>
      <c r="S770" s="92"/>
      <c r="T770" s="93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/>
      <c r="AT770" s="18" t="s">
        <v>143</v>
      </c>
      <c r="AU770" s="18" t="s">
        <v>84</v>
      </c>
    </row>
    <row r="771" s="2" customFormat="1" ht="16.5" customHeight="1">
      <c r="A771" s="39"/>
      <c r="B771" s="40"/>
      <c r="C771" s="275" t="s">
        <v>2121</v>
      </c>
      <c r="D771" s="275" t="s">
        <v>374</v>
      </c>
      <c r="E771" s="276" t="s">
        <v>2122</v>
      </c>
      <c r="F771" s="277" t="s">
        <v>2123</v>
      </c>
      <c r="G771" s="278" t="s">
        <v>874</v>
      </c>
      <c r="H771" s="279">
        <v>1</v>
      </c>
      <c r="I771" s="280"/>
      <c r="J771" s="281">
        <f>ROUND(I771*H771,2)</f>
        <v>0</v>
      </c>
      <c r="K771" s="277" t="s">
        <v>139</v>
      </c>
      <c r="L771" s="282"/>
      <c r="M771" s="283" t="s">
        <v>1</v>
      </c>
      <c r="N771" s="284" t="s">
        <v>39</v>
      </c>
      <c r="O771" s="92"/>
      <c r="P771" s="228">
        <f>O771*H771</f>
        <v>0</v>
      </c>
      <c r="Q771" s="228">
        <v>0.0025999999999999999</v>
      </c>
      <c r="R771" s="228">
        <f>Q771*H771</f>
        <v>0.0025999999999999999</v>
      </c>
      <c r="S771" s="228">
        <v>0</v>
      </c>
      <c r="T771" s="229">
        <f>S771*H771</f>
        <v>0</v>
      </c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/>
      <c r="AR771" s="230" t="s">
        <v>270</v>
      </c>
      <c r="AT771" s="230" t="s">
        <v>374</v>
      </c>
      <c r="AU771" s="230" t="s">
        <v>84</v>
      </c>
      <c r="AY771" s="18" t="s">
        <v>132</v>
      </c>
      <c r="BE771" s="231">
        <f>IF(N771="základní",J771,0)</f>
        <v>0</v>
      </c>
      <c r="BF771" s="231">
        <f>IF(N771="snížená",J771,0)</f>
        <v>0</v>
      </c>
      <c r="BG771" s="231">
        <f>IF(N771="zákl. přenesená",J771,0)</f>
        <v>0</v>
      </c>
      <c r="BH771" s="231">
        <f>IF(N771="sníž. přenesená",J771,0)</f>
        <v>0</v>
      </c>
      <c r="BI771" s="231">
        <f>IF(N771="nulová",J771,0)</f>
        <v>0</v>
      </c>
      <c r="BJ771" s="18" t="s">
        <v>82</v>
      </c>
      <c r="BK771" s="231">
        <f>ROUND(I771*H771,2)</f>
        <v>0</v>
      </c>
      <c r="BL771" s="18" t="s">
        <v>227</v>
      </c>
      <c r="BM771" s="230" t="s">
        <v>2124</v>
      </c>
    </row>
    <row r="772" s="2" customFormat="1">
      <c r="A772" s="39"/>
      <c r="B772" s="40"/>
      <c r="C772" s="41"/>
      <c r="D772" s="232" t="s">
        <v>142</v>
      </c>
      <c r="E772" s="41"/>
      <c r="F772" s="233" t="s">
        <v>2123</v>
      </c>
      <c r="G772" s="41"/>
      <c r="H772" s="41"/>
      <c r="I772" s="234"/>
      <c r="J772" s="41"/>
      <c r="K772" s="41"/>
      <c r="L772" s="45"/>
      <c r="M772" s="235"/>
      <c r="N772" s="236"/>
      <c r="O772" s="92"/>
      <c r="P772" s="92"/>
      <c r="Q772" s="92"/>
      <c r="R772" s="92"/>
      <c r="S772" s="92"/>
      <c r="T772" s="93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/>
      <c r="AT772" s="18" t="s">
        <v>142</v>
      </c>
      <c r="AU772" s="18" t="s">
        <v>84</v>
      </c>
    </row>
    <row r="773" s="13" customFormat="1">
      <c r="A773" s="13"/>
      <c r="B773" s="239"/>
      <c r="C773" s="240"/>
      <c r="D773" s="232" t="s">
        <v>145</v>
      </c>
      <c r="E773" s="241" t="s">
        <v>1</v>
      </c>
      <c r="F773" s="242" t="s">
        <v>1592</v>
      </c>
      <c r="G773" s="240"/>
      <c r="H773" s="241" t="s">
        <v>1</v>
      </c>
      <c r="I773" s="243"/>
      <c r="J773" s="240"/>
      <c r="K773" s="240"/>
      <c r="L773" s="244"/>
      <c r="M773" s="245"/>
      <c r="N773" s="246"/>
      <c r="O773" s="246"/>
      <c r="P773" s="246"/>
      <c r="Q773" s="246"/>
      <c r="R773" s="246"/>
      <c r="S773" s="246"/>
      <c r="T773" s="247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T773" s="248" t="s">
        <v>145</v>
      </c>
      <c r="AU773" s="248" t="s">
        <v>84</v>
      </c>
      <c r="AV773" s="13" t="s">
        <v>82</v>
      </c>
      <c r="AW773" s="13" t="s">
        <v>31</v>
      </c>
      <c r="AX773" s="13" t="s">
        <v>74</v>
      </c>
      <c r="AY773" s="248" t="s">
        <v>132</v>
      </c>
    </row>
    <row r="774" s="14" customFormat="1">
      <c r="A774" s="14"/>
      <c r="B774" s="249"/>
      <c r="C774" s="250"/>
      <c r="D774" s="232" t="s">
        <v>145</v>
      </c>
      <c r="E774" s="251" t="s">
        <v>1</v>
      </c>
      <c r="F774" s="252" t="s">
        <v>82</v>
      </c>
      <c r="G774" s="250"/>
      <c r="H774" s="253">
        <v>1</v>
      </c>
      <c r="I774" s="254"/>
      <c r="J774" s="250"/>
      <c r="K774" s="250"/>
      <c r="L774" s="255"/>
      <c r="M774" s="256"/>
      <c r="N774" s="257"/>
      <c r="O774" s="257"/>
      <c r="P774" s="257"/>
      <c r="Q774" s="257"/>
      <c r="R774" s="257"/>
      <c r="S774" s="257"/>
      <c r="T774" s="258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T774" s="259" t="s">
        <v>145</v>
      </c>
      <c r="AU774" s="259" t="s">
        <v>84</v>
      </c>
      <c r="AV774" s="14" t="s">
        <v>84</v>
      </c>
      <c r="AW774" s="14" t="s">
        <v>31</v>
      </c>
      <c r="AX774" s="14" t="s">
        <v>82</v>
      </c>
      <c r="AY774" s="259" t="s">
        <v>132</v>
      </c>
    </row>
    <row r="775" s="2" customFormat="1" ht="24.15" customHeight="1">
      <c r="A775" s="39"/>
      <c r="B775" s="40"/>
      <c r="C775" s="219" t="s">
        <v>2125</v>
      </c>
      <c r="D775" s="219" t="s">
        <v>135</v>
      </c>
      <c r="E775" s="220" t="s">
        <v>2126</v>
      </c>
      <c r="F775" s="221" t="s">
        <v>2127</v>
      </c>
      <c r="G775" s="222" t="s">
        <v>874</v>
      </c>
      <c r="H775" s="223">
        <v>12</v>
      </c>
      <c r="I775" s="224"/>
      <c r="J775" s="225">
        <f>ROUND(I775*H775,2)</f>
        <v>0</v>
      </c>
      <c r="K775" s="221" t="s">
        <v>139</v>
      </c>
      <c r="L775" s="45"/>
      <c r="M775" s="226" t="s">
        <v>1</v>
      </c>
      <c r="N775" s="227" t="s">
        <v>39</v>
      </c>
      <c r="O775" s="92"/>
      <c r="P775" s="228">
        <f>O775*H775</f>
        <v>0</v>
      </c>
      <c r="Q775" s="228">
        <v>0</v>
      </c>
      <c r="R775" s="228">
        <f>Q775*H775</f>
        <v>0</v>
      </c>
      <c r="S775" s="228">
        <v>0</v>
      </c>
      <c r="T775" s="229">
        <f>S775*H775</f>
        <v>0</v>
      </c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/>
      <c r="AR775" s="230" t="s">
        <v>227</v>
      </c>
      <c r="AT775" s="230" t="s">
        <v>135</v>
      </c>
      <c r="AU775" s="230" t="s">
        <v>84</v>
      </c>
      <c r="AY775" s="18" t="s">
        <v>132</v>
      </c>
      <c r="BE775" s="231">
        <f>IF(N775="základní",J775,0)</f>
        <v>0</v>
      </c>
      <c r="BF775" s="231">
        <f>IF(N775="snížená",J775,0)</f>
        <v>0</v>
      </c>
      <c r="BG775" s="231">
        <f>IF(N775="zákl. přenesená",J775,0)</f>
        <v>0</v>
      </c>
      <c r="BH775" s="231">
        <f>IF(N775="sníž. přenesená",J775,0)</f>
        <v>0</v>
      </c>
      <c r="BI775" s="231">
        <f>IF(N775="nulová",J775,0)</f>
        <v>0</v>
      </c>
      <c r="BJ775" s="18" t="s">
        <v>82</v>
      </c>
      <c r="BK775" s="231">
        <f>ROUND(I775*H775,2)</f>
        <v>0</v>
      </c>
      <c r="BL775" s="18" t="s">
        <v>227</v>
      </c>
      <c r="BM775" s="230" t="s">
        <v>2128</v>
      </c>
    </row>
    <row r="776" s="2" customFormat="1">
      <c r="A776" s="39"/>
      <c r="B776" s="40"/>
      <c r="C776" s="41"/>
      <c r="D776" s="232" t="s">
        <v>142</v>
      </c>
      <c r="E776" s="41"/>
      <c r="F776" s="233" t="s">
        <v>2129</v>
      </c>
      <c r="G776" s="41"/>
      <c r="H776" s="41"/>
      <c r="I776" s="234"/>
      <c r="J776" s="41"/>
      <c r="K776" s="41"/>
      <c r="L776" s="45"/>
      <c r="M776" s="235"/>
      <c r="N776" s="236"/>
      <c r="O776" s="92"/>
      <c r="P776" s="92"/>
      <c r="Q776" s="92"/>
      <c r="R776" s="92"/>
      <c r="S776" s="92"/>
      <c r="T776" s="93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/>
      <c r="AT776" s="18" t="s">
        <v>142</v>
      </c>
      <c r="AU776" s="18" t="s">
        <v>84</v>
      </c>
    </row>
    <row r="777" s="2" customFormat="1">
      <c r="A777" s="39"/>
      <c r="B777" s="40"/>
      <c r="C777" s="41"/>
      <c r="D777" s="237" t="s">
        <v>143</v>
      </c>
      <c r="E777" s="41"/>
      <c r="F777" s="238" t="s">
        <v>2130</v>
      </c>
      <c r="G777" s="41"/>
      <c r="H777" s="41"/>
      <c r="I777" s="234"/>
      <c r="J777" s="41"/>
      <c r="K777" s="41"/>
      <c r="L777" s="45"/>
      <c r="M777" s="235"/>
      <c r="N777" s="236"/>
      <c r="O777" s="92"/>
      <c r="P777" s="92"/>
      <c r="Q777" s="92"/>
      <c r="R777" s="92"/>
      <c r="S777" s="92"/>
      <c r="T777" s="93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/>
      <c r="AT777" s="18" t="s">
        <v>143</v>
      </c>
      <c r="AU777" s="18" t="s">
        <v>84</v>
      </c>
    </row>
    <row r="778" s="14" customFormat="1">
      <c r="A778" s="14"/>
      <c r="B778" s="249"/>
      <c r="C778" s="250"/>
      <c r="D778" s="232" t="s">
        <v>145</v>
      </c>
      <c r="E778" s="251" t="s">
        <v>1</v>
      </c>
      <c r="F778" s="252" t="s">
        <v>2131</v>
      </c>
      <c r="G778" s="250"/>
      <c r="H778" s="253">
        <v>12</v>
      </c>
      <c r="I778" s="254"/>
      <c r="J778" s="250"/>
      <c r="K778" s="250"/>
      <c r="L778" s="255"/>
      <c r="M778" s="256"/>
      <c r="N778" s="257"/>
      <c r="O778" s="257"/>
      <c r="P778" s="257"/>
      <c r="Q778" s="257"/>
      <c r="R778" s="257"/>
      <c r="S778" s="257"/>
      <c r="T778" s="258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T778" s="259" t="s">
        <v>145</v>
      </c>
      <c r="AU778" s="259" t="s">
        <v>84</v>
      </c>
      <c r="AV778" s="14" t="s">
        <v>84</v>
      </c>
      <c r="AW778" s="14" t="s">
        <v>31</v>
      </c>
      <c r="AX778" s="14" t="s">
        <v>82</v>
      </c>
      <c r="AY778" s="259" t="s">
        <v>132</v>
      </c>
    </row>
    <row r="779" s="2" customFormat="1" ht="16.5" customHeight="1">
      <c r="A779" s="39"/>
      <c r="B779" s="40"/>
      <c r="C779" s="275" t="s">
        <v>2132</v>
      </c>
      <c r="D779" s="275" t="s">
        <v>374</v>
      </c>
      <c r="E779" s="276" t="s">
        <v>2133</v>
      </c>
      <c r="F779" s="277" t="s">
        <v>2134</v>
      </c>
      <c r="G779" s="278" t="s">
        <v>874</v>
      </c>
      <c r="H779" s="279">
        <v>6</v>
      </c>
      <c r="I779" s="280"/>
      <c r="J779" s="281">
        <f>ROUND(I779*H779,2)</f>
        <v>0</v>
      </c>
      <c r="K779" s="277" t="s">
        <v>139</v>
      </c>
      <c r="L779" s="282"/>
      <c r="M779" s="283" t="s">
        <v>1</v>
      </c>
      <c r="N779" s="284" t="s">
        <v>39</v>
      </c>
      <c r="O779" s="92"/>
      <c r="P779" s="228">
        <f>O779*H779</f>
        <v>0</v>
      </c>
      <c r="Q779" s="228">
        <v>0.0088000000000000005</v>
      </c>
      <c r="R779" s="228">
        <f>Q779*H779</f>
        <v>0.0528</v>
      </c>
      <c r="S779" s="228">
        <v>0</v>
      </c>
      <c r="T779" s="229">
        <f>S779*H779</f>
        <v>0</v>
      </c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/>
      <c r="AR779" s="230" t="s">
        <v>270</v>
      </c>
      <c r="AT779" s="230" t="s">
        <v>374</v>
      </c>
      <c r="AU779" s="230" t="s">
        <v>84</v>
      </c>
      <c r="AY779" s="18" t="s">
        <v>132</v>
      </c>
      <c r="BE779" s="231">
        <f>IF(N779="základní",J779,0)</f>
        <v>0</v>
      </c>
      <c r="BF779" s="231">
        <f>IF(N779="snížená",J779,0)</f>
        <v>0</v>
      </c>
      <c r="BG779" s="231">
        <f>IF(N779="zákl. přenesená",J779,0)</f>
        <v>0</v>
      </c>
      <c r="BH779" s="231">
        <f>IF(N779="sníž. přenesená",J779,0)</f>
        <v>0</v>
      </c>
      <c r="BI779" s="231">
        <f>IF(N779="nulová",J779,0)</f>
        <v>0</v>
      </c>
      <c r="BJ779" s="18" t="s">
        <v>82</v>
      </c>
      <c r="BK779" s="231">
        <f>ROUND(I779*H779,2)</f>
        <v>0</v>
      </c>
      <c r="BL779" s="18" t="s">
        <v>227</v>
      </c>
      <c r="BM779" s="230" t="s">
        <v>2135</v>
      </c>
    </row>
    <row r="780" s="2" customFormat="1">
      <c r="A780" s="39"/>
      <c r="B780" s="40"/>
      <c r="C780" s="41"/>
      <c r="D780" s="232" t="s">
        <v>142</v>
      </c>
      <c r="E780" s="41"/>
      <c r="F780" s="233" t="s">
        <v>2134</v>
      </c>
      <c r="G780" s="41"/>
      <c r="H780" s="41"/>
      <c r="I780" s="234"/>
      <c r="J780" s="41"/>
      <c r="K780" s="41"/>
      <c r="L780" s="45"/>
      <c r="M780" s="235"/>
      <c r="N780" s="236"/>
      <c r="O780" s="92"/>
      <c r="P780" s="92"/>
      <c r="Q780" s="92"/>
      <c r="R780" s="92"/>
      <c r="S780" s="92"/>
      <c r="T780" s="93"/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/>
      <c r="AT780" s="18" t="s">
        <v>142</v>
      </c>
      <c r="AU780" s="18" t="s">
        <v>84</v>
      </c>
    </row>
    <row r="781" s="13" customFormat="1">
      <c r="A781" s="13"/>
      <c r="B781" s="239"/>
      <c r="C781" s="240"/>
      <c r="D781" s="232" t="s">
        <v>145</v>
      </c>
      <c r="E781" s="241" t="s">
        <v>1</v>
      </c>
      <c r="F781" s="242" t="s">
        <v>1592</v>
      </c>
      <c r="G781" s="240"/>
      <c r="H781" s="241" t="s">
        <v>1</v>
      </c>
      <c r="I781" s="243"/>
      <c r="J781" s="240"/>
      <c r="K781" s="240"/>
      <c r="L781" s="244"/>
      <c r="M781" s="245"/>
      <c r="N781" s="246"/>
      <c r="O781" s="246"/>
      <c r="P781" s="246"/>
      <c r="Q781" s="246"/>
      <c r="R781" s="246"/>
      <c r="S781" s="246"/>
      <c r="T781" s="247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T781" s="248" t="s">
        <v>145</v>
      </c>
      <c r="AU781" s="248" t="s">
        <v>84</v>
      </c>
      <c r="AV781" s="13" t="s">
        <v>82</v>
      </c>
      <c r="AW781" s="13" t="s">
        <v>31</v>
      </c>
      <c r="AX781" s="13" t="s">
        <v>74</v>
      </c>
      <c r="AY781" s="248" t="s">
        <v>132</v>
      </c>
    </row>
    <row r="782" s="14" customFormat="1">
      <c r="A782" s="14"/>
      <c r="B782" s="249"/>
      <c r="C782" s="250"/>
      <c r="D782" s="232" t="s">
        <v>145</v>
      </c>
      <c r="E782" s="251" t="s">
        <v>1</v>
      </c>
      <c r="F782" s="252" t="s">
        <v>258</v>
      </c>
      <c r="G782" s="250"/>
      <c r="H782" s="253">
        <v>6</v>
      </c>
      <c r="I782" s="254"/>
      <c r="J782" s="250"/>
      <c r="K782" s="250"/>
      <c r="L782" s="255"/>
      <c r="M782" s="256"/>
      <c r="N782" s="257"/>
      <c r="O782" s="257"/>
      <c r="P782" s="257"/>
      <c r="Q782" s="257"/>
      <c r="R782" s="257"/>
      <c r="S782" s="257"/>
      <c r="T782" s="258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T782" s="259" t="s">
        <v>145</v>
      </c>
      <c r="AU782" s="259" t="s">
        <v>84</v>
      </c>
      <c r="AV782" s="14" t="s">
        <v>84</v>
      </c>
      <c r="AW782" s="14" t="s">
        <v>31</v>
      </c>
      <c r="AX782" s="14" t="s">
        <v>82</v>
      </c>
      <c r="AY782" s="259" t="s">
        <v>132</v>
      </c>
    </row>
    <row r="783" s="2" customFormat="1" ht="16.5" customHeight="1">
      <c r="A783" s="39"/>
      <c r="B783" s="40"/>
      <c r="C783" s="275" t="s">
        <v>2136</v>
      </c>
      <c r="D783" s="275" t="s">
        <v>374</v>
      </c>
      <c r="E783" s="276" t="s">
        <v>2137</v>
      </c>
      <c r="F783" s="277" t="s">
        <v>2138</v>
      </c>
      <c r="G783" s="278" t="s">
        <v>874</v>
      </c>
      <c r="H783" s="279">
        <v>5</v>
      </c>
      <c r="I783" s="280"/>
      <c r="J783" s="281">
        <f>ROUND(I783*H783,2)</f>
        <v>0</v>
      </c>
      <c r="K783" s="277" t="s">
        <v>139</v>
      </c>
      <c r="L783" s="282"/>
      <c r="M783" s="283" t="s">
        <v>1</v>
      </c>
      <c r="N783" s="284" t="s">
        <v>39</v>
      </c>
      <c r="O783" s="92"/>
      <c r="P783" s="228">
        <f>O783*H783</f>
        <v>0</v>
      </c>
      <c r="Q783" s="228">
        <v>0.0091999999999999998</v>
      </c>
      <c r="R783" s="228">
        <f>Q783*H783</f>
        <v>0.045999999999999999</v>
      </c>
      <c r="S783" s="228">
        <v>0</v>
      </c>
      <c r="T783" s="229">
        <f>S783*H783</f>
        <v>0</v>
      </c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/>
      <c r="AR783" s="230" t="s">
        <v>270</v>
      </c>
      <c r="AT783" s="230" t="s">
        <v>374</v>
      </c>
      <c r="AU783" s="230" t="s">
        <v>84</v>
      </c>
      <c r="AY783" s="18" t="s">
        <v>132</v>
      </c>
      <c r="BE783" s="231">
        <f>IF(N783="základní",J783,0)</f>
        <v>0</v>
      </c>
      <c r="BF783" s="231">
        <f>IF(N783="snížená",J783,0)</f>
        <v>0</v>
      </c>
      <c r="BG783" s="231">
        <f>IF(N783="zákl. přenesená",J783,0)</f>
        <v>0</v>
      </c>
      <c r="BH783" s="231">
        <f>IF(N783="sníž. přenesená",J783,0)</f>
        <v>0</v>
      </c>
      <c r="BI783" s="231">
        <f>IF(N783="nulová",J783,0)</f>
        <v>0</v>
      </c>
      <c r="BJ783" s="18" t="s">
        <v>82</v>
      </c>
      <c r="BK783" s="231">
        <f>ROUND(I783*H783,2)</f>
        <v>0</v>
      </c>
      <c r="BL783" s="18" t="s">
        <v>227</v>
      </c>
      <c r="BM783" s="230" t="s">
        <v>2139</v>
      </c>
    </row>
    <row r="784" s="2" customFormat="1">
      <c r="A784" s="39"/>
      <c r="B784" s="40"/>
      <c r="C784" s="41"/>
      <c r="D784" s="232" t="s">
        <v>142</v>
      </c>
      <c r="E784" s="41"/>
      <c r="F784" s="233" t="s">
        <v>2138</v>
      </c>
      <c r="G784" s="41"/>
      <c r="H784" s="41"/>
      <c r="I784" s="234"/>
      <c r="J784" s="41"/>
      <c r="K784" s="41"/>
      <c r="L784" s="45"/>
      <c r="M784" s="235"/>
      <c r="N784" s="236"/>
      <c r="O784" s="92"/>
      <c r="P784" s="92"/>
      <c r="Q784" s="92"/>
      <c r="R784" s="92"/>
      <c r="S784" s="92"/>
      <c r="T784" s="93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/>
      <c r="AT784" s="18" t="s">
        <v>142</v>
      </c>
      <c r="AU784" s="18" t="s">
        <v>84</v>
      </c>
    </row>
    <row r="785" s="13" customFormat="1">
      <c r="A785" s="13"/>
      <c r="B785" s="239"/>
      <c r="C785" s="240"/>
      <c r="D785" s="232" t="s">
        <v>145</v>
      </c>
      <c r="E785" s="241" t="s">
        <v>1</v>
      </c>
      <c r="F785" s="242" t="s">
        <v>1592</v>
      </c>
      <c r="G785" s="240"/>
      <c r="H785" s="241" t="s">
        <v>1</v>
      </c>
      <c r="I785" s="243"/>
      <c r="J785" s="240"/>
      <c r="K785" s="240"/>
      <c r="L785" s="244"/>
      <c r="M785" s="245"/>
      <c r="N785" s="246"/>
      <c r="O785" s="246"/>
      <c r="P785" s="246"/>
      <c r="Q785" s="246"/>
      <c r="R785" s="246"/>
      <c r="S785" s="246"/>
      <c r="T785" s="247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T785" s="248" t="s">
        <v>145</v>
      </c>
      <c r="AU785" s="248" t="s">
        <v>84</v>
      </c>
      <c r="AV785" s="13" t="s">
        <v>82</v>
      </c>
      <c r="AW785" s="13" t="s">
        <v>31</v>
      </c>
      <c r="AX785" s="13" t="s">
        <v>74</v>
      </c>
      <c r="AY785" s="248" t="s">
        <v>132</v>
      </c>
    </row>
    <row r="786" s="14" customFormat="1">
      <c r="A786" s="14"/>
      <c r="B786" s="249"/>
      <c r="C786" s="250"/>
      <c r="D786" s="232" t="s">
        <v>145</v>
      </c>
      <c r="E786" s="251" t="s">
        <v>1</v>
      </c>
      <c r="F786" s="252" t="s">
        <v>131</v>
      </c>
      <c r="G786" s="250"/>
      <c r="H786" s="253">
        <v>5</v>
      </c>
      <c r="I786" s="254"/>
      <c r="J786" s="250"/>
      <c r="K786" s="250"/>
      <c r="L786" s="255"/>
      <c r="M786" s="256"/>
      <c r="N786" s="257"/>
      <c r="O786" s="257"/>
      <c r="P786" s="257"/>
      <c r="Q786" s="257"/>
      <c r="R786" s="257"/>
      <c r="S786" s="257"/>
      <c r="T786" s="258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T786" s="259" t="s">
        <v>145</v>
      </c>
      <c r="AU786" s="259" t="s">
        <v>84</v>
      </c>
      <c r="AV786" s="14" t="s">
        <v>84</v>
      </c>
      <c r="AW786" s="14" t="s">
        <v>31</v>
      </c>
      <c r="AX786" s="14" t="s">
        <v>82</v>
      </c>
      <c r="AY786" s="259" t="s">
        <v>132</v>
      </c>
    </row>
    <row r="787" s="2" customFormat="1" ht="16.5" customHeight="1">
      <c r="A787" s="39"/>
      <c r="B787" s="40"/>
      <c r="C787" s="275" t="s">
        <v>2140</v>
      </c>
      <c r="D787" s="275" t="s">
        <v>374</v>
      </c>
      <c r="E787" s="276" t="s">
        <v>2141</v>
      </c>
      <c r="F787" s="277" t="s">
        <v>2142</v>
      </c>
      <c r="G787" s="278" t="s">
        <v>874</v>
      </c>
      <c r="H787" s="279">
        <v>1</v>
      </c>
      <c r="I787" s="280"/>
      <c r="J787" s="281">
        <f>ROUND(I787*H787,2)</f>
        <v>0</v>
      </c>
      <c r="K787" s="277" t="s">
        <v>139</v>
      </c>
      <c r="L787" s="282"/>
      <c r="M787" s="283" t="s">
        <v>1</v>
      </c>
      <c r="N787" s="284" t="s">
        <v>39</v>
      </c>
      <c r="O787" s="92"/>
      <c r="P787" s="228">
        <f>O787*H787</f>
        <v>0</v>
      </c>
      <c r="Q787" s="228">
        <v>0.0097000000000000003</v>
      </c>
      <c r="R787" s="228">
        <f>Q787*H787</f>
        <v>0.0097000000000000003</v>
      </c>
      <c r="S787" s="228">
        <v>0</v>
      </c>
      <c r="T787" s="229">
        <f>S787*H787</f>
        <v>0</v>
      </c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/>
      <c r="AR787" s="230" t="s">
        <v>270</v>
      </c>
      <c r="AT787" s="230" t="s">
        <v>374</v>
      </c>
      <c r="AU787" s="230" t="s">
        <v>84</v>
      </c>
      <c r="AY787" s="18" t="s">
        <v>132</v>
      </c>
      <c r="BE787" s="231">
        <f>IF(N787="základní",J787,0)</f>
        <v>0</v>
      </c>
      <c r="BF787" s="231">
        <f>IF(N787="snížená",J787,0)</f>
        <v>0</v>
      </c>
      <c r="BG787" s="231">
        <f>IF(N787="zákl. přenesená",J787,0)</f>
        <v>0</v>
      </c>
      <c r="BH787" s="231">
        <f>IF(N787="sníž. přenesená",J787,0)</f>
        <v>0</v>
      </c>
      <c r="BI787" s="231">
        <f>IF(N787="nulová",J787,0)</f>
        <v>0</v>
      </c>
      <c r="BJ787" s="18" t="s">
        <v>82</v>
      </c>
      <c r="BK787" s="231">
        <f>ROUND(I787*H787,2)</f>
        <v>0</v>
      </c>
      <c r="BL787" s="18" t="s">
        <v>227</v>
      </c>
      <c r="BM787" s="230" t="s">
        <v>2143</v>
      </c>
    </row>
    <row r="788" s="2" customFormat="1">
      <c r="A788" s="39"/>
      <c r="B788" s="40"/>
      <c r="C788" s="41"/>
      <c r="D788" s="232" t="s">
        <v>142</v>
      </c>
      <c r="E788" s="41"/>
      <c r="F788" s="233" t="s">
        <v>2142</v>
      </c>
      <c r="G788" s="41"/>
      <c r="H788" s="41"/>
      <c r="I788" s="234"/>
      <c r="J788" s="41"/>
      <c r="K788" s="41"/>
      <c r="L788" s="45"/>
      <c r="M788" s="235"/>
      <c r="N788" s="236"/>
      <c r="O788" s="92"/>
      <c r="P788" s="92"/>
      <c r="Q788" s="92"/>
      <c r="R788" s="92"/>
      <c r="S788" s="92"/>
      <c r="T788" s="93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/>
      <c r="AT788" s="18" t="s">
        <v>142</v>
      </c>
      <c r="AU788" s="18" t="s">
        <v>84</v>
      </c>
    </row>
    <row r="789" s="13" customFormat="1">
      <c r="A789" s="13"/>
      <c r="B789" s="239"/>
      <c r="C789" s="240"/>
      <c r="D789" s="232" t="s">
        <v>145</v>
      </c>
      <c r="E789" s="241" t="s">
        <v>1</v>
      </c>
      <c r="F789" s="242" t="s">
        <v>1592</v>
      </c>
      <c r="G789" s="240"/>
      <c r="H789" s="241" t="s">
        <v>1</v>
      </c>
      <c r="I789" s="243"/>
      <c r="J789" s="240"/>
      <c r="K789" s="240"/>
      <c r="L789" s="244"/>
      <c r="M789" s="245"/>
      <c r="N789" s="246"/>
      <c r="O789" s="246"/>
      <c r="P789" s="246"/>
      <c r="Q789" s="246"/>
      <c r="R789" s="246"/>
      <c r="S789" s="246"/>
      <c r="T789" s="247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T789" s="248" t="s">
        <v>145</v>
      </c>
      <c r="AU789" s="248" t="s">
        <v>84</v>
      </c>
      <c r="AV789" s="13" t="s">
        <v>82</v>
      </c>
      <c r="AW789" s="13" t="s">
        <v>31</v>
      </c>
      <c r="AX789" s="13" t="s">
        <v>74</v>
      </c>
      <c r="AY789" s="248" t="s">
        <v>132</v>
      </c>
    </row>
    <row r="790" s="14" customFormat="1">
      <c r="A790" s="14"/>
      <c r="B790" s="249"/>
      <c r="C790" s="250"/>
      <c r="D790" s="232" t="s">
        <v>145</v>
      </c>
      <c r="E790" s="251" t="s">
        <v>1</v>
      </c>
      <c r="F790" s="252" t="s">
        <v>82</v>
      </c>
      <c r="G790" s="250"/>
      <c r="H790" s="253">
        <v>1</v>
      </c>
      <c r="I790" s="254"/>
      <c r="J790" s="250"/>
      <c r="K790" s="250"/>
      <c r="L790" s="255"/>
      <c r="M790" s="256"/>
      <c r="N790" s="257"/>
      <c r="O790" s="257"/>
      <c r="P790" s="257"/>
      <c r="Q790" s="257"/>
      <c r="R790" s="257"/>
      <c r="S790" s="257"/>
      <c r="T790" s="258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T790" s="259" t="s">
        <v>145</v>
      </c>
      <c r="AU790" s="259" t="s">
        <v>84</v>
      </c>
      <c r="AV790" s="14" t="s">
        <v>84</v>
      </c>
      <c r="AW790" s="14" t="s">
        <v>31</v>
      </c>
      <c r="AX790" s="14" t="s">
        <v>82</v>
      </c>
      <c r="AY790" s="259" t="s">
        <v>132</v>
      </c>
    </row>
    <row r="791" s="2" customFormat="1" ht="24.15" customHeight="1">
      <c r="A791" s="39"/>
      <c r="B791" s="40"/>
      <c r="C791" s="219" t="s">
        <v>2144</v>
      </c>
      <c r="D791" s="219" t="s">
        <v>135</v>
      </c>
      <c r="E791" s="220" t="s">
        <v>2145</v>
      </c>
      <c r="F791" s="221" t="s">
        <v>2146</v>
      </c>
      <c r="G791" s="222" t="s">
        <v>874</v>
      </c>
      <c r="H791" s="223">
        <v>8</v>
      </c>
      <c r="I791" s="224"/>
      <c r="J791" s="225">
        <f>ROUND(I791*H791,2)</f>
        <v>0</v>
      </c>
      <c r="K791" s="221" t="s">
        <v>139</v>
      </c>
      <c r="L791" s="45"/>
      <c r="M791" s="226" t="s">
        <v>1</v>
      </c>
      <c r="N791" s="227" t="s">
        <v>39</v>
      </c>
      <c r="O791" s="92"/>
      <c r="P791" s="228">
        <f>O791*H791</f>
        <v>0</v>
      </c>
      <c r="Q791" s="228">
        <v>0</v>
      </c>
      <c r="R791" s="228">
        <f>Q791*H791</f>
        <v>0</v>
      </c>
      <c r="S791" s="228">
        <v>0</v>
      </c>
      <c r="T791" s="229">
        <f>S791*H791</f>
        <v>0</v>
      </c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/>
      <c r="AR791" s="230" t="s">
        <v>227</v>
      </c>
      <c r="AT791" s="230" t="s">
        <v>135</v>
      </c>
      <c r="AU791" s="230" t="s">
        <v>84</v>
      </c>
      <c r="AY791" s="18" t="s">
        <v>132</v>
      </c>
      <c r="BE791" s="231">
        <f>IF(N791="základní",J791,0)</f>
        <v>0</v>
      </c>
      <c r="BF791" s="231">
        <f>IF(N791="snížená",J791,0)</f>
        <v>0</v>
      </c>
      <c r="BG791" s="231">
        <f>IF(N791="zákl. přenesená",J791,0)</f>
        <v>0</v>
      </c>
      <c r="BH791" s="231">
        <f>IF(N791="sníž. přenesená",J791,0)</f>
        <v>0</v>
      </c>
      <c r="BI791" s="231">
        <f>IF(N791="nulová",J791,0)</f>
        <v>0</v>
      </c>
      <c r="BJ791" s="18" t="s">
        <v>82</v>
      </c>
      <c r="BK791" s="231">
        <f>ROUND(I791*H791,2)</f>
        <v>0</v>
      </c>
      <c r="BL791" s="18" t="s">
        <v>227</v>
      </c>
      <c r="BM791" s="230" t="s">
        <v>2147</v>
      </c>
    </row>
    <row r="792" s="2" customFormat="1">
      <c r="A792" s="39"/>
      <c r="B792" s="40"/>
      <c r="C792" s="41"/>
      <c r="D792" s="232" t="s">
        <v>142</v>
      </c>
      <c r="E792" s="41"/>
      <c r="F792" s="233" t="s">
        <v>2148</v>
      </c>
      <c r="G792" s="41"/>
      <c r="H792" s="41"/>
      <c r="I792" s="234"/>
      <c r="J792" s="41"/>
      <c r="K792" s="41"/>
      <c r="L792" s="45"/>
      <c r="M792" s="235"/>
      <c r="N792" s="236"/>
      <c r="O792" s="92"/>
      <c r="P792" s="92"/>
      <c r="Q792" s="92"/>
      <c r="R792" s="92"/>
      <c r="S792" s="92"/>
      <c r="T792" s="93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  <c r="AT792" s="18" t="s">
        <v>142</v>
      </c>
      <c r="AU792" s="18" t="s">
        <v>84</v>
      </c>
    </row>
    <row r="793" s="2" customFormat="1">
      <c r="A793" s="39"/>
      <c r="B793" s="40"/>
      <c r="C793" s="41"/>
      <c r="D793" s="237" t="s">
        <v>143</v>
      </c>
      <c r="E793" s="41"/>
      <c r="F793" s="238" t="s">
        <v>2149</v>
      </c>
      <c r="G793" s="41"/>
      <c r="H793" s="41"/>
      <c r="I793" s="234"/>
      <c r="J793" s="41"/>
      <c r="K793" s="41"/>
      <c r="L793" s="45"/>
      <c r="M793" s="235"/>
      <c r="N793" s="236"/>
      <c r="O793" s="92"/>
      <c r="P793" s="92"/>
      <c r="Q793" s="92"/>
      <c r="R793" s="92"/>
      <c r="S793" s="92"/>
      <c r="T793" s="93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/>
      <c r="AT793" s="18" t="s">
        <v>143</v>
      </c>
      <c r="AU793" s="18" t="s">
        <v>84</v>
      </c>
    </row>
    <row r="794" s="14" customFormat="1">
      <c r="A794" s="14"/>
      <c r="B794" s="249"/>
      <c r="C794" s="250"/>
      <c r="D794" s="232" t="s">
        <v>145</v>
      </c>
      <c r="E794" s="251" t="s">
        <v>1</v>
      </c>
      <c r="F794" s="252" t="s">
        <v>2150</v>
      </c>
      <c r="G794" s="250"/>
      <c r="H794" s="253">
        <v>8</v>
      </c>
      <c r="I794" s="254"/>
      <c r="J794" s="250"/>
      <c r="K794" s="250"/>
      <c r="L794" s="255"/>
      <c r="M794" s="256"/>
      <c r="N794" s="257"/>
      <c r="O794" s="257"/>
      <c r="P794" s="257"/>
      <c r="Q794" s="257"/>
      <c r="R794" s="257"/>
      <c r="S794" s="257"/>
      <c r="T794" s="258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T794" s="259" t="s">
        <v>145</v>
      </c>
      <c r="AU794" s="259" t="s">
        <v>84</v>
      </c>
      <c r="AV794" s="14" t="s">
        <v>84</v>
      </c>
      <c r="AW794" s="14" t="s">
        <v>31</v>
      </c>
      <c r="AX794" s="14" t="s">
        <v>82</v>
      </c>
      <c r="AY794" s="259" t="s">
        <v>132</v>
      </c>
    </row>
    <row r="795" s="2" customFormat="1" ht="16.5" customHeight="1">
      <c r="A795" s="39"/>
      <c r="B795" s="40"/>
      <c r="C795" s="275" t="s">
        <v>2151</v>
      </c>
      <c r="D795" s="275" t="s">
        <v>374</v>
      </c>
      <c r="E795" s="276" t="s">
        <v>2152</v>
      </c>
      <c r="F795" s="277" t="s">
        <v>2153</v>
      </c>
      <c r="G795" s="278" t="s">
        <v>874</v>
      </c>
      <c r="H795" s="279">
        <v>7</v>
      </c>
      <c r="I795" s="280"/>
      <c r="J795" s="281">
        <f>ROUND(I795*H795,2)</f>
        <v>0</v>
      </c>
      <c r="K795" s="277" t="s">
        <v>139</v>
      </c>
      <c r="L795" s="282"/>
      <c r="M795" s="283" t="s">
        <v>1</v>
      </c>
      <c r="N795" s="284" t="s">
        <v>39</v>
      </c>
      <c r="O795" s="92"/>
      <c r="P795" s="228">
        <f>O795*H795</f>
        <v>0</v>
      </c>
      <c r="Q795" s="228">
        <v>0.0167</v>
      </c>
      <c r="R795" s="228">
        <f>Q795*H795</f>
        <v>0.1169</v>
      </c>
      <c r="S795" s="228">
        <v>0</v>
      </c>
      <c r="T795" s="229">
        <f>S795*H795</f>
        <v>0</v>
      </c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/>
      <c r="AR795" s="230" t="s">
        <v>270</v>
      </c>
      <c r="AT795" s="230" t="s">
        <v>374</v>
      </c>
      <c r="AU795" s="230" t="s">
        <v>84</v>
      </c>
      <c r="AY795" s="18" t="s">
        <v>132</v>
      </c>
      <c r="BE795" s="231">
        <f>IF(N795="základní",J795,0)</f>
        <v>0</v>
      </c>
      <c r="BF795" s="231">
        <f>IF(N795="snížená",J795,0)</f>
        <v>0</v>
      </c>
      <c r="BG795" s="231">
        <f>IF(N795="zákl. přenesená",J795,0)</f>
        <v>0</v>
      </c>
      <c r="BH795" s="231">
        <f>IF(N795="sníž. přenesená",J795,0)</f>
        <v>0</v>
      </c>
      <c r="BI795" s="231">
        <f>IF(N795="nulová",J795,0)</f>
        <v>0</v>
      </c>
      <c r="BJ795" s="18" t="s">
        <v>82</v>
      </c>
      <c r="BK795" s="231">
        <f>ROUND(I795*H795,2)</f>
        <v>0</v>
      </c>
      <c r="BL795" s="18" t="s">
        <v>227</v>
      </c>
      <c r="BM795" s="230" t="s">
        <v>2154</v>
      </c>
    </row>
    <row r="796" s="2" customFormat="1">
      <c r="A796" s="39"/>
      <c r="B796" s="40"/>
      <c r="C796" s="41"/>
      <c r="D796" s="232" t="s">
        <v>142</v>
      </c>
      <c r="E796" s="41"/>
      <c r="F796" s="233" t="s">
        <v>2153</v>
      </c>
      <c r="G796" s="41"/>
      <c r="H796" s="41"/>
      <c r="I796" s="234"/>
      <c r="J796" s="41"/>
      <c r="K796" s="41"/>
      <c r="L796" s="45"/>
      <c r="M796" s="235"/>
      <c r="N796" s="236"/>
      <c r="O796" s="92"/>
      <c r="P796" s="92"/>
      <c r="Q796" s="92"/>
      <c r="R796" s="92"/>
      <c r="S796" s="92"/>
      <c r="T796" s="93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  <c r="AT796" s="18" t="s">
        <v>142</v>
      </c>
      <c r="AU796" s="18" t="s">
        <v>84</v>
      </c>
    </row>
    <row r="797" s="13" customFormat="1">
      <c r="A797" s="13"/>
      <c r="B797" s="239"/>
      <c r="C797" s="240"/>
      <c r="D797" s="232" t="s">
        <v>145</v>
      </c>
      <c r="E797" s="241" t="s">
        <v>1</v>
      </c>
      <c r="F797" s="242" t="s">
        <v>1592</v>
      </c>
      <c r="G797" s="240"/>
      <c r="H797" s="241" t="s">
        <v>1</v>
      </c>
      <c r="I797" s="243"/>
      <c r="J797" s="240"/>
      <c r="K797" s="240"/>
      <c r="L797" s="244"/>
      <c r="M797" s="245"/>
      <c r="N797" s="246"/>
      <c r="O797" s="246"/>
      <c r="P797" s="246"/>
      <c r="Q797" s="246"/>
      <c r="R797" s="246"/>
      <c r="S797" s="246"/>
      <c r="T797" s="247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T797" s="248" t="s">
        <v>145</v>
      </c>
      <c r="AU797" s="248" t="s">
        <v>84</v>
      </c>
      <c r="AV797" s="13" t="s">
        <v>82</v>
      </c>
      <c r="AW797" s="13" t="s">
        <v>31</v>
      </c>
      <c r="AX797" s="13" t="s">
        <v>74</v>
      </c>
      <c r="AY797" s="248" t="s">
        <v>132</v>
      </c>
    </row>
    <row r="798" s="14" customFormat="1">
      <c r="A798" s="14"/>
      <c r="B798" s="249"/>
      <c r="C798" s="250"/>
      <c r="D798" s="232" t="s">
        <v>145</v>
      </c>
      <c r="E798" s="251" t="s">
        <v>1</v>
      </c>
      <c r="F798" s="252" t="s">
        <v>264</v>
      </c>
      <c r="G798" s="250"/>
      <c r="H798" s="253">
        <v>7</v>
      </c>
      <c r="I798" s="254"/>
      <c r="J798" s="250"/>
      <c r="K798" s="250"/>
      <c r="L798" s="255"/>
      <c r="M798" s="256"/>
      <c r="N798" s="257"/>
      <c r="O798" s="257"/>
      <c r="P798" s="257"/>
      <c r="Q798" s="257"/>
      <c r="R798" s="257"/>
      <c r="S798" s="257"/>
      <c r="T798" s="258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T798" s="259" t="s">
        <v>145</v>
      </c>
      <c r="AU798" s="259" t="s">
        <v>84</v>
      </c>
      <c r="AV798" s="14" t="s">
        <v>84</v>
      </c>
      <c r="AW798" s="14" t="s">
        <v>31</v>
      </c>
      <c r="AX798" s="14" t="s">
        <v>82</v>
      </c>
      <c r="AY798" s="259" t="s">
        <v>132</v>
      </c>
    </row>
    <row r="799" s="2" customFormat="1" ht="16.5" customHeight="1">
      <c r="A799" s="39"/>
      <c r="B799" s="40"/>
      <c r="C799" s="275" t="s">
        <v>2155</v>
      </c>
      <c r="D799" s="275" t="s">
        <v>374</v>
      </c>
      <c r="E799" s="276" t="s">
        <v>2156</v>
      </c>
      <c r="F799" s="277" t="s">
        <v>2157</v>
      </c>
      <c r="G799" s="278" t="s">
        <v>874</v>
      </c>
      <c r="H799" s="279">
        <v>1</v>
      </c>
      <c r="I799" s="280"/>
      <c r="J799" s="281">
        <f>ROUND(I799*H799,2)</f>
        <v>0</v>
      </c>
      <c r="K799" s="277" t="s">
        <v>139</v>
      </c>
      <c r="L799" s="282"/>
      <c r="M799" s="283" t="s">
        <v>1</v>
      </c>
      <c r="N799" s="284" t="s">
        <v>39</v>
      </c>
      <c r="O799" s="92"/>
      <c r="P799" s="228">
        <f>O799*H799</f>
        <v>0</v>
      </c>
      <c r="Q799" s="228">
        <v>0.017100000000000001</v>
      </c>
      <c r="R799" s="228">
        <f>Q799*H799</f>
        <v>0.017100000000000001</v>
      </c>
      <c r="S799" s="228">
        <v>0</v>
      </c>
      <c r="T799" s="229">
        <f>S799*H799</f>
        <v>0</v>
      </c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/>
      <c r="AR799" s="230" t="s">
        <v>270</v>
      </c>
      <c r="AT799" s="230" t="s">
        <v>374</v>
      </c>
      <c r="AU799" s="230" t="s">
        <v>84</v>
      </c>
      <c r="AY799" s="18" t="s">
        <v>132</v>
      </c>
      <c r="BE799" s="231">
        <f>IF(N799="základní",J799,0)</f>
        <v>0</v>
      </c>
      <c r="BF799" s="231">
        <f>IF(N799="snížená",J799,0)</f>
        <v>0</v>
      </c>
      <c r="BG799" s="231">
        <f>IF(N799="zákl. přenesená",J799,0)</f>
        <v>0</v>
      </c>
      <c r="BH799" s="231">
        <f>IF(N799="sníž. přenesená",J799,0)</f>
        <v>0</v>
      </c>
      <c r="BI799" s="231">
        <f>IF(N799="nulová",J799,0)</f>
        <v>0</v>
      </c>
      <c r="BJ799" s="18" t="s">
        <v>82</v>
      </c>
      <c r="BK799" s="231">
        <f>ROUND(I799*H799,2)</f>
        <v>0</v>
      </c>
      <c r="BL799" s="18" t="s">
        <v>227</v>
      </c>
      <c r="BM799" s="230" t="s">
        <v>2158</v>
      </c>
    </row>
    <row r="800" s="2" customFormat="1">
      <c r="A800" s="39"/>
      <c r="B800" s="40"/>
      <c r="C800" s="41"/>
      <c r="D800" s="232" t="s">
        <v>142</v>
      </c>
      <c r="E800" s="41"/>
      <c r="F800" s="233" t="s">
        <v>2157</v>
      </c>
      <c r="G800" s="41"/>
      <c r="H800" s="41"/>
      <c r="I800" s="234"/>
      <c r="J800" s="41"/>
      <c r="K800" s="41"/>
      <c r="L800" s="45"/>
      <c r="M800" s="235"/>
      <c r="N800" s="236"/>
      <c r="O800" s="92"/>
      <c r="P800" s="92"/>
      <c r="Q800" s="92"/>
      <c r="R800" s="92"/>
      <c r="S800" s="92"/>
      <c r="T800" s="93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/>
      <c r="AT800" s="18" t="s">
        <v>142</v>
      </c>
      <c r="AU800" s="18" t="s">
        <v>84</v>
      </c>
    </row>
    <row r="801" s="13" customFormat="1">
      <c r="A801" s="13"/>
      <c r="B801" s="239"/>
      <c r="C801" s="240"/>
      <c r="D801" s="232" t="s">
        <v>145</v>
      </c>
      <c r="E801" s="241" t="s">
        <v>1</v>
      </c>
      <c r="F801" s="242" t="s">
        <v>1592</v>
      </c>
      <c r="G801" s="240"/>
      <c r="H801" s="241" t="s">
        <v>1</v>
      </c>
      <c r="I801" s="243"/>
      <c r="J801" s="240"/>
      <c r="K801" s="240"/>
      <c r="L801" s="244"/>
      <c r="M801" s="245"/>
      <c r="N801" s="246"/>
      <c r="O801" s="246"/>
      <c r="P801" s="246"/>
      <c r="Q801" s="246"/>
      <c r="R801" s="246"/>
      <c r="S801" s="246"/>
      <c r="T801" s="247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T801" s="248" t="s">
        <v>145</v>
      </c>
      <c r="AU801" s="248" t="s">
        <v>84</v>
      </c>
      <c r="AV801" s="13" t="s">
        <v>82</v>
      </c>
      <c r="AW801" s="13" t="s">
        <v>31</v>
      </c>
      <c r="AX801" s="13" t="s">
        <v>74</v>
      </c>
      <c r="AY801" s="248" t="s">
        <v>132</v>
      </c>
    </row>
    <row r="802" s="14" customFormat="1">
      <c r="A802" s="14"/>
      <c r="B802" s="249"/>
      <c r="C802" s="250"/>
      <c r="D802" s="232" t="s">
        <v>145</v>
      </c>
      <c r="E802" s="251" t="s">
        <v>1</v>
      </c>
      <c r="F802" s="252" t="s">
        <v>82</v>
      </c>
      <c r="G802" s="250"/>
      <c r="H802" s="253">
        <v>1</v>
      </c>
      <c r="I802" s="254"/>
      <c r="J802" s="250"/>
      <c r="K802" s="250"/>
      <c r="L802" s="255"/>
      <c r="M802" s="256"/>
      <c r="N802" s="257"/>
      <c r="O802" s="257"/>
      <c r="P802" s="257"/>
      <c r="Q802" s="257"/>
      <c r="R802" s="257"/>
      <c r="S802" s="257"/>
      <c r="T802" s="258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T802" s="259" t="s">
        <v>145</v>
      </c>
      <c r="AU802" s="259" t="s">
        <v>84</v>
      </c>
      <c r="AV802" s="14" t="s">
        <v>84</v>
      </c>
      <c r="AW802" s="14" t="s">
        <v>31</v>
      </c>
      <c r="AX802" s="14" t="s">
        <v>82</v>
      </c>
      <c r="AY802" s="259" t="s">
        <v>132</v>
      </c>
    </row>
    <row r="803" s="2" customFormat="1" ht="24.15" customHeight="1">
      <c r="A803" s="39"/>
      <c r="B803" s="40"/>
      <c r="C803" s="219" t="s">
        <v>2159</v>
      </c>
      <c r="D803" s="219" t="s">
        <v>135</v>
      </c>
      <c r="E803" s="220" t="s">
        <v>2160</v>
      </c>
      <c r="F803" s="221" t="s">
        <v>2161</v>
      </c>
      <c r="G803" s="222" t="s">
        <v>177</v>
      </c>
      <c r="H803" s="223">
        <v>4.5220000000000002</v>
      </c>
      <c r="I803" s="224"/>
      <c r="J803" s="225">
        <f>ROUND(I803*H803,2)</f>
        <v>0</v>
      </c>
      <c r="K803" s="221" t="s">
        <v>139</v>
      </c>
      <c r="L803" s="45"/>
      <c r="M803" s="226" t="s">
        <v>1</v>
      </c>
      <c r="N803" s="227" t="s">
        <v>39</v>
      </c>
      <c r="O803" s="92"/>
      <c r="P803" s="228">
        <f>O803*H803</f>
        <v>0</v>
      </c>
      <c r="Q803" s="228">
        <v>0</v>
      </c>
      <c r="R803" s="228">
        <f>Q803*H803</f>
        <v>0</v>
      </c>
      <c r="S803" s="228">
        <v>1.9199999999999999</v>
      </c>
      <c r="T803" s="229">
        <f>S803*H803</f>
        <v>8.6822400000000002</v>
      </c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/>
      <c r="AR803" s="230" t="s">
        <v>227</v>
      </c>
      <c r="AT803" s="230" t="s">
        <v>135</v>
      </c>
      <c r="AU803" s="230" t="s">
        <v>84</v>
      </c>
      <c r="AY803" s="18" t="s">
        <v>132</v>
      </c>
      <c r="BE803" s="231">
        <f>IF(N803="základní",J803,0)</f>
        <v>0</v>
      </c>
      <c r="BF803" s="231">
        <f>IF(N803="snížená",J803,0)</f>
        <v>0</v>
      </c>
      <c r="BG803" s="231">
        <f>IF(N803="zákl. přenesená",J803,0)</f>
        <v>0</v>
      </c>
      <c r="BH803" s="231">
        <f>IF(N803="sníž. přenesená",J803,0)</f>
        <v>0</v>
      </c>
      <c r="BI803" s="231">
        <f>IF(N803="nulová",J803,0)</f>
        <v>0</v>
      </c>
      <c r="BJ803" s="18" t="s">
        <v>82</v>
      </c>
      <c r="BK803" s="231">
        <f>ROUND(I803*H803,2)</f>
        <v>0</v>
      </c>
      <c r="BL803" s="18" t="s">
        <v>227</v>
      </c>
      <c r="BM803" s="230" t="s">
        <v>2162</v>
      </c>
    </row>
    <row r="804" s="2" customFormat="1">
      <c r="A804" s="39"/>
      <c r="B804" s="40"/>
      <c r="C804" s="41"/>
      <c r="D804" s="232" t="s">
        <v>142</v>
      </c>
      <c r="E804" s="41"/>
      <c r="F804" s="233" t="s">
        <v>2163</v>
      </c>
      <c r="G804" s="41"/>
      <c r="H804" s="41"/>
      <c r="I804" s="234"/>
      <c r="J804" s="41"/>
      <c r="K804" s="41"/>
      <c r="L804" s="45"/>
      <c r="M804" s="235"/>
      <c r="N804" s="236"/>
      <c r="O804" s="92"/>
      <c r="P804" s="92"/>
      <c r="Q804" s="92"/>
      <c r="R804" s="92"/>
      <c r="S804" s="92"/>
      <c r="T804" s="93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/>
      <c r="AT804" s="18" t="s">
        <v>142</v>
      </c>
      <c r="AU804" s="18" t="s">
        <v>84</v>
      </c>
    </row>
    <row r="805" s="2" customFormat="1">
      <c r="A805" s="39"/>
      <c r="B805" s="40"/>
      <c r="C805" s="41"/>
      <c r="D805" s="237" t="s">
        <v>143</v>
      </c>
      <c r="E805" s="41"/>
      <c r="F805" s="238" t="s">
        <v>2164</v>
      </c>
      <c r="G805" s="41"/>
      <c r="H805" s="41"/>
      <c r="I805" s="234"/>
      <c r="J805" s="41"/>
      <c r="K805" s="41"/>
      <c r="L805" s="45"/>
      <c r="M805" s="235"/>
      <c r="N805" s="236"/>
      <c r="O805" s="92"/>
      <c r="P805" s="92"/>
      <c r="Q805" s="92"/>
      <c r="R805" s="92"/>
      <c r="S805" s="92"/>
      <c r="T805" s="93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/>
      <c r="AT805" s="18" t="s">
        <v>143</v>
      </c>
      <c r="AU805" s="18" t="s">
        <v>84</v>
      </c>
    </row>
    <row r="806" s="13" customFormat="1">
      <c r="A806" s="13"/>
      <c r="B806" s="239"/>
      <c r="C806" s="240"/>
      <c r="D806" s="232" t="s">
        <v>145</v>
      </c>
      <c r="E806" s="241" t="s">
        <v>1</v>
      </c>
      <c r="F806" s="242" t="s">
        <v>2165</v>
      </c>
      <c r="G806" s="240"/>
      <c r="H806" s="241" t="s">
        <v>1</v>
      </c>
      <c r="I806" s="243"/>
      <c r="J806" s="240"/>
      <c r="K806" s="240"/>
      <c r="L806" s="244"/>
      <c r="M806" s="245"/>
      <c r="N806" s="246"/>
      <c r="O806" s="246"/>
      <c r="P806" s="246"/>
      <c r="Q806" s="246"/>
      <c r="R806" s="246"/>
      <c r="S806" s="246"/>
      <c r="T806" s="247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T806" s="248" t="s">
        <v>145</v>
      </c>
      <c r="AU806" s="248" t="s">
        <v>84</v>
      </c>
      <c r="AV806" s="13" t="s">
        <v>82</v>
      </c>
      <c r="AW806" s="13" t="s">
        <v>31</v>
      </c>
      <c r="AX806" s="13" t="s">
        <v>74</v>
      </c>
      <c r="AY806" s="248" t="s">
        <v>132</v>
      </c>
    </row>
    <row r="807" s="14" customFormat="1">
      <c r="A807" s="14"/>
      <c r="B807" s="249"/>
      <c r="C807" s="250"/>
      <c r="D807" s="232" t="s">
        <v>145</v>
      </c>
      <c r="E807" s="251" t="s">
        <v>2166</v>
      </c>
      <c r="F807" s="252" t="s">
        <v>2167</v>
      </c>
      <c r="G807" s="250"/>
      <c r="H807" s="253">
        <v>4.5220000000000002</v>
      </c>
      <c r="I807" s="254"/>
      <c r="J807" s="250"/>
      <c r="K807" s="250"/>
      <c r="L807" s="255"/>
      <c r="M807" s="256"/>
      <c r="N807" s="257"/>
      <c r="O807" s="257"/>
      <c r="P807" s="257"/>
      <c r="Q807" s="257"/>
      <c r="R807" s="257"/>
      <c r="S807" s="257"/>
      <c r="T807" s="258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T807" s="259" t="s">
        <v>145</v>
      </c>
      <c r="AU807" s="259" t="s">
        <v>84</v>
      </c>
      <c r="AV807" s="14" t="s">
        <v>84</v>
      </c>
      <c r="AW807" s="14" t="s">
        <v>31</v>
      </c>
      <c r="AX807" s="14" t="s">
        <v>82</v>
      </c>
      <c r="AY807" s="259" t="s">
        <v>132</v>
      </c>
    </row>
    <row r="808" s="2" customFormat="1" ht="21.75" customHeight="1">
      <c r="A808" s="39"/>
      <c r="B808" s="40"/>
      <c r="C808" s="219" t="s">
        <v>2168</v>
      </c>
      <c r="D808" s="219" t="s">
        <v>135</v>
      </c>
      <c r="E808" s="220" t="s">
        <v>2169</v>
      </c>
      <c r="F808" s="221" t="s">
        <v>2170</v>
      </c>
      <c r="G808" s="222" t="s">
        <v>874</v>
      </c>
      <c r="H808" s="223">
        <v>2</v>
      </c>
      <c r="I808" s="224"/>
      <c r="J808" s="225">
        <f>ROUND(I808*H808,2)</f>
        <v>0</v>
      </c>
      <c r="K808" s="221" t="s">
        <v>1</v>
      </c>
      <c r="L808" s="45"/>
      <c r="M808" s="226" t="s">
        <v>1</v>
      </c>
      <c r="N808" s="227" t="s">
        <v>39</v>
      </c>
      <c r="O808" s="92"/>
      <c r="P808" s="228">
        <f>O808*H808</f>
        <v>0</v>
      </c>
      <c r="Q808" s="228">
        <v>0</v>
      </c>
      <c r="R808" s="228">
        <f>Q808*H808</f>
        <v>0</v>
      </c>
      <c r="S808" s="228">
        <v>0</v>
      </c>
      <c r="T808" s="229">
        <f>S808*H808</f>
        <v>0</v>
      </c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  <c r="AR808" s="230" t="s">
        <v>227</v>
      </c>
      <c r="AT808" s="230" t="s">
        <v>135</v>
      </c>
      <c r="AU808" s="230" t="s">
        <v>84</v>
      </c>
      <c r="AY808" s="18" t="s">
        <v>132</v>
      </c>
      <c r="BE808" s="231">
        <f>IF(N808="základní",J808,0)</f>
        <v>0</v>
      </c>
      <c r="BF808" s="231">
        <f>IF(N808="snížená",J808,0)</f>
        <v>0</v>
      </c>
      <c r="BG808" s="231">
        <f>IF(N808="zákl. přenesená",J808,0)</f>
        <v>0</v>
      </c>
      <c r="BH808" s="231">
        <f>IF(N808="sníž. přenesená",J808,0)</f>
        <v>0</v>
      </c>
      <c r="BI808" s="231">
        <f>IF(N808="nulová",J808,0)</f>
        <v>0</v>
      </c>
      <c r="BJ808" s="18" t="s">
        <v>82</v>
      </c>
      <c r="BK808" s="231">
        <f>ROUND(I808*H808,2)</f>
        <v>0</v>
      </c>
      <c r="BL808" s="18" t="s">
        <v>227</v>
      </c>
      <c r="BM808" s="230" t="s">
        <v>2171</v>
      </c>
    </row>
    <row r="809" s="2" customFormat="1">
      <c r="A809" s="39"/>
      <c r="B809" s="40"/>
      <c r="C809" s="41"/>
      <c r="D809" s="232" t="s">
        <v>142</v>
      </c>
      <c r="E809" s="41"/>
      <c r="F809" s="233" t="s">
        <v>2172</v>
      </c>
      <c r="G809" s="41"/>
      <c r="H809" s="41"/>
      <c r="I809" s="234"/>
      <c r="J809" s="41"/>
      <c r="K809" s="41"/>
      <c r="L809" s="45"/>
      <c r="M809" s="235"/>
      <c r="N809" s="236"/>
      <c r="O809" s="92"/>
      <c r="P809" s="92"/>
      <c r="Q809" s="92"/>
      <c r="R809" s="92"/>
      <c r="S809" s="92"/>
      <c r="T809" s="93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/>
      <c r="AT809" s="18" t="s">
        <v>142</v>
      </c>
      <c r="AU809" s="18" t="s">
        <v>84</v>
      </c>
    </row>
    <row r="810" s="14" customFormat="1">
      <c r="A810" s="14"/>
      <c r="B810" s="249"/>
      <c r="C810" s="250"/>
      <c r="D810" s="232" t="s">
        <v>145</v>
      </c>
      <c r="E810" s="251" t="s">
        <v>1</v>
      </c>
      <c r="F810" s="252" t="s">
        <v>2099</v>
      </c>
      <c r="G810" s="250"/>
      <c r="H810" s="253">
        <v>2</v>
      </c>
      <c r="I810" s="254"/>
      <c r="J810" s="250"/>
      <c r="K810" s="250"/>
      <c r="L810" s="255"/>
      <c r="M810" s="256"/>
      <c r="N810" s="257"/>
      <c r="O810" s="257"/>
      <c r="P810" s="257"/>
      <c r="Q810" s="257"/>
      <c r="R810" s="257"/>
      <c r="S810" s="257"/>
      <c r="T810" s="258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T810" s="259" t="s">
        <v>145</v>
      </c>
      <c r="AU810" s="259" t="s">
        <v>84</v>
      </c>
      <c r="AV810" s="14" t="s">
        <v>84</v>
      </c>
      <c r="AW810" s="14" t="s">
        <v>31</v>
      </c>
      <c r="AX810" s="14" t="s">
        <v>82</v>
      </c>
      <c r="AY810" s="259" t="s">
        <v>132</v>
      </c>
    </row>
    <row r="811" s="2" customFormat="1" ht="24.15" customHeight="1">
      <c r="A811" s="39"/>
      <c r="B811" s="40"/>
      <c r="C811" s="275" t="s">
        <v>2173</v>
      </c>
      <c r="D811" s="275" t="s">
        <v>374</v>
      </c>
      <c r="E811" s="276" t="s">
        <v>2174</v>
      </c>
      <c r="F811" s="277" t="s">
        <v>2175</v>
      </c>
      <c r="G811" s="278" t="s">
        <v>874</v>
      </c>
      <c r="H811" s="279">
        <v>1</v>
      </c>
      <c r="I811" s="280"/>
      <c r="J811" s="281">
        <f>ROUND(I811*H811,2)</f>
        <v>0</v>
      </c>
      <c r="K811" s="277" t="s">
        <v>139</v>
      </c>
      <c r="L811" s="282"/>
      <c r="M811" s="283" t="s">
        <v>1</v>
      </c>
      <c r="N811" s="284" t="s">
        <v>39</v>
      </c>
      <c r="O811" s="92"/>
      <c r="P811" s="228">
        <f>O811*H811</f>
        <v>0</v>
      </c>
      <c r="Q811" s="228">
        <v>0.023</v>
      </c>
      <c r="R811" s="228">
        <f>Q811*H811</f>
        <v>0.023</v>
      </c>
      <c r="S811" s="228">
        <v>0</v>
      </c>
      <c r="T811" s="229">
        <f>S811*H811</f>
        <v>0</v>
      </c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/>
      <c r="AR811" s="230" t="s">
        <v>270</v>
      </c>
      <c r="AT811" s="230" t="s">
        <v>374</v>
      </c>
      <c r="AU811" s="230" t="s">
        <v>84</v>
      </c>
      <c r="AY811" s="18" t="s">
        <v>132</v>
      </c>
      <c r="BE811" s="231">
        <f>IF(N811="základní",J811,0)</f>
        <v>0</v>
      </c>
      <c r="BF811" s="231">
        <f>IF(N811="snížená",J811,0)</f>
        <v>0</v>
      </c>
      <c r="BG811" s="231">
        <f>IF(N811="zákl. přenesená",J811,0)</f>
        <v>0</v>
      </c>
      <c r="BH811" s="231">
        <f>IF(N811="sníž. přenesená",J811,0)</f>
        <v>0</v>
      </c>
      <c r="BI811" s="231">
        <f>IF(N811="nulová",J811,0)</f>
        <v>0</v>
      </c>
      <c r="BJ811" s="18" t="s">
        <v>82</v>
      </c>
      <c r="BK811" s="231">
        <f>ROUND(I811*H811,2)</f>
        <v>0</v>
      </c>
      <c r="BL811" s="18" t="s">
        <v>227</v>
      </c>
      <c r="BM811" s="230" t="s">
        <v>2176</v>
      </c>
    </row>
    <row r="812" s="2" customFormat="1">
      <c r="A812" s="39"/>
      <c r="B812" s="40"/>
      <c r="C812" s="41"/>
      <c r="D812" s="232" t="s">
        <v>142</v>
      </c>
      <c r="E812" s="41"/>
      <c r="F812" s="233" t="s">
        <v>2175</v>
      </c>
      <c r="G812" s="41"/>
      <c r="H812" s="41"/>
      <c r="I812" s="234"/>
      <c r="J812" s="41"/>
      <c r="K812" s="41"/>
      <c r="L812" s="45"/>
      <c r="M812" s="235"/>
      <c r="N812" s="236"/>
      <c r="O812" s="92"/>
      <c r="P812" s="92"/>
      <c r="Q812" s="92"/>
      <c r="R812" s="92"/>
      <c r="S812" s="92"/>
      <c r="T812" s="93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/>
      <c r="AT812" s="18" t="s">
        <v>142</v>
      </c>
      <c r="AU812" s="18" t="s">
        <v>84</v>
      </c>
    </row>
    <row r="813" s="13" customFormat="1">
      <c r="A813" s="13"/>
      <c r="B813" s="239"/>
      <c r="C813" s="240"/>
      <c r="D813" s="232" t="s">
        <v>145</v>
      </c>
      <c r="E813" s="241" t="s">
        <v>1</v>
      </c>
      <c r="F813" s="242" t="s">
        <v>1727</v>
      </c>
      <c r="G813" s="240"/>
      <c r="H813" s="241" t="s">
        <v>1</v>
      </c>
      <c r="I813" s="243"/>
      <c r="J813" s="240"/>
      <c r="K813" s="240"/>
      <c r="L813" s="244"/>
      <c r="M813" s="245"/>
      <c r="N813" s="246"/>
      <c r="O813" s="246"/>
      <c r="P813" s="246"/>
      <c r="Q813" s="246"/>
      <c r="R813" s="246"/>
      <c r="S813" s="246"/>
      <c r="T813" s="247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T813" s="248" t="s">
        <v>145</v>
      </c>
      <c r="AU813" s="248" t="s">
        <v>84</v>
      </c>
      <c r="AV813" s="13" t="s">
        <v>82</v>
      </c>
      <c r="AW813" s="13" t="s">
        <v>31</v>
      </c>
      <c r="AX813" s="13" t="s">
        <v>74</v>
      </c>
      <c r="AY813" s="248" t="s">
        <v>132</v>
      </c>
    </row>
    <row r="814" s="13" customFormat="1">
      <c r="A814" s="13"/>
      <c r="B814" s="239"/>
      <c r="C814" s="240"/>
      <c r="D814" s="232" t="s">
        <v>145</v>
      </c>
      <c r="E814" s="241" t="s">
        <v>1</v>
      </c>
      <c r="F814" s="242" t="s">
        <v>2177</v>
      </c>
      <c r="G814" s="240"/>
      <c r="H814" s="241" t="s">
        <v>1</v>
      </c>
      <c r="I814" s="243"/>
      <c r="J814" s="240"/>
      <c r="K814" s="240"/>
      <c r="L814" s="244"/>
      <c r="M814" s="245"/>
      <c r="N814" s="246"/>
      <c r="O814" s="246"/>
      <c r="P814" s="246"/>
      <c r="Q814" s="246"/>
      <c r="R814" s="246"/>
      <c r="S814" s="246"/>
      <c r="T814" s="247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T814" s="248" t="s">
        <v>145</v>
      </c>
      <c r="AU814" s="248" t="s">
        <v>84</v>
      </c>
      <c r="AV814" s="13" t="s">
        <v>82</v>
      </c>
      <c r="AW814" s="13" t="s">
        <v>31</v>
      </c>
      <c r="AX814" s="13" t="s">
        <v>74</v>
      </c>
      <c r="AY814" s="248" t="s">
        <v>132</v>
      </c>
    </row>
    <row r="815" s="14" customFormat="1">
      <c r="A815" s="14"/>
      <c r="B815" s="249"/>
      <c r="C815" s="250"/>
      <c r="D815" s="232" t="s">
        <v>145</v>
      </c>
      <c r="E815" s="251" t="s">
        <v>1</v>
      </c>
      <c r="F815" s="252" t="s">
        <v>82</v>
      </c>
      <c r="G815" s="250"/>
      <c r="H815" s="253">
        <v>1</v>
      </c>
      <c r="I815" s="254"/>
      <c r="J815" s="250"/>
      <c r="K815" s="250"/>
      <c r="L815" s="255"/>
      <c r="M815" s="256"/>
      <c r="N815" s="257"/>
      <c r="O815" s="257"/>
      <c r="P815" s="257"/>
      <c r="Q815" s="257"/>
      <c r="R815" s="257"/>
      <c r="S815" s="257"/>
      <c r="T815" s="258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T815" s="259" t="s">
        <v>145</v>
      </c>
      <c r="AU815" s="259" t="s">
        <v>84</v>
      </c>
      <c r="AV815" s="14" t="s">
        <v>84</v>
      </c>
      <c r="AW815" s="14" t="s">
        <v>31</v>
      </c>
      <c r="AX815" s="14" t="s">
        <v>82</v>
      </c>
      <c r="AY815" s="259" t="s">
        <v>132</v>
      </c>
    </row>
    <row r="816" s="2" customFormat="1" ht="24.15" customHeight="1">
      <c r="A816" s="39"/>
      <c r="B816" s="40"/>
      <c r="C816" s="275" t="s">
        <v>2178</v>
      </c>
      <c r="D816" s="275" t="s">
        <v>374</v>
      </c>
      <c r="E816" s="276" t="s">
        <v>2179</v>
      </c>
      <c r="F816" s="277" t="s">
        <v>2180</v>
      </c>
      <c r="G816" s="278" t="s">
        <v>874</v>
      </c>
      <c r="H816" s="279">
        <v>1</v>
      </c>
      <c r="I816" s="280"/>
      <c r="J816" s="281">
        <f>ROUND(I816*H816,2)</f>
        <v>0</v>
      </c>
      <c r="K816" s="277" t="s">
        <v>139</v>
      </c>
      <c r="L816" s="282"/>
      <c r="M816" s="283" t="s">
        <v>1</v>
      </c>
      <c r="N816" s="284" t="s">
        <v>39</v>
      </c>
      <c r="O816" s="92"/>
      <c r="P816" s="228">
        <f>O816*H816</f>
        <v>0</v>
      </c>
      <c r="Q816" s="228">
        <v>0.012999999999999999</v>
      </c>
      <c r="R816" s="228">
        <f>Q816*H816</f>
        <v>0.012999999999999999</v>
      </c>
      <c r="S816" s="228">
        <v>0</v>
      </c>
      <c r="T816" s="229">
        <f>S816*H816</f>
        <v>0</v>
      </c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/>
      <c r="AR816" s="230" t="s">
        <v>270</v>
      </c>
      <c r="AT816" s="230" t="s">
        <v>374</v>
      </c>
      <c r="AU816" s="230" t="s">
        <v>84</v>
      </c>
      <c r="AY816" s="18" t="s">
        <v>132</v>
      </c>
      <c r="BE816" s="231">
        <f>IF(N816="základní",J816,0)</f>
        <v>0</v>
      </c>
      <c r="BF816" s="231">
        <f>IF(N816="snížená",J816,0)</f>
        <v>0</v>
      </c>
      <c r="BG816" s="231">
        <f>IF(N816="zákl. přenesená",J816,0)</f>
        <v>0</v>
      </c>
      <c r="BH816" s="231">
        <f>IF(N816="sníž. přenesená",J816,0)</f>
        <v>0</v>
      </c>
      <c r="BI816" s="231">
        <f>IF(N816="nulová",J816,0)</f>
        <v>0</v>
      </c>
      <c r="BJ816" s="18" t="s">
        <v>82</v>
      </c>
      <c r="BK816" s="231">
        <f>ROUND(I816*H816,2)</f>
        <v>0</v>
      </c>
      <c r="BL816" s="18" t="s">
        <v>227</v>
      </c>
      <c r="BM816" s="230" t="s">
        <v>2181</v>
      </c>
    </row>
    <row r="817" s="2" customFormat="1">
      <c r="A817" s="39"/>
      <c r="B817" s="40"/>
      <c r="C817" s="41"/>
      <c r="D817" s="232" t="s">
        <v>142</v>
      </c>
      <c r="E817" s="41"/>
      <c r="F817" s="233" t="s">
        <v>2180</v>
      </c>
      <c r="G817" s="41"/>
      <c r="H817" s="41"/>
      <c r="I817" s="234"/>
      <c r="J817" s="41"/>
      <c r="K817" s="41"/>
      <c r="L817" s="45"/>
      <c r="M817" s="235"/>
      <c r="N817" s="236"/>
      <c r="O817" s="92"/>
      <c r="P817" s="92"/>
      <c r="Q817" s="92"/>
      <c r="R817" s="92"/>
      <c r="S817" s="92"/>
      <c r="T817" s="93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/>
      <c r="AT817" s="18" t="s">
        <v>142</v>
      </c>
      <c r="AU817" s="18" t="s">
        <v>84</v>
      </c>
    </row>
    <row r="818" s="13" customFormat="1">
      <c r="A818" s="13"/>
      <c r="B818" s="239"/>
      <c r="C818" s="240"/>
      <c r="D818" s="232" t="s">
        <v>145</v>
      </c>
      <c r="E818" s="241" t="s">
        <v>1</v>
      </c>
      <c r="F818" s="242" t="s">
        <v>1727</v>
      </c>
      <c r="G818" s="240"/>
      <c r="H818" s="241" t="s">
        <v>1</v>
      </c>
      <c r="I818" s="243"/>
      <c r="J818" s="240"/>
      <c r="K818" s="240"/>
      <c r="L818" s="244"/>
      <c r="M818" s="245"/>
      <c r="N818" s="246"/>
      <c r="O818" s="246"/>
      <c r="P818" s="246"/>
      <c r="Q818" s="246"/>
      <c r="R818" s="246"/>
      <c r="S818" s="246"/>
      <c r="T818" s="247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T818" s="248" t="s">
        <v>145</v>
      </c>
      <c r="AU818" s="248" t="s">
        <v>84</v>
      </c>
      <c r="AV818" s="13" t="s">
        <v>82</v>
      </c>
      <c r="AW818" s="13" t="s">
        <v>31</v>
      </c>
      <c r="AX818" s="13" t="s">
        <v>74</v>
      </c>
      <c r="AY818" s="248" t="s">
        <v>132</v>
      </c>
    </row>
    <row r="819" s="13" customFormat="1">
      <c r="A819" s="13"/>
      <c r="B819" s="239"/>
      <c r="C819" s="240"/>
      <c r="D819" s="232" t="s">
        <v>145</v>
      </c>
      <c r="E819" s="241" t="s">
        <v>1</v>
      </c>
      <c r="F819" s="242" t="s">
        <v>2182</v>
      </c>
      <c r="G819" s="240"/>
      <c r="H819" s="241" t="s">
        <v>1</v>
      </c>
      <c r="I819" s="243"/>
      <c r="J819" s="240"/>
      <c r="K819" s="240"/>
      <c r="L819" s="244"/>
      <c r="M819" s="245"/>
      <c r="N819" s="246"/>
      <c r="O819" s="246"/>
      <c r="P819" s="246"/>
      <c r="Q819" s="246"/>
      <c r="R819" s="246"/>
      <c r="S819" s="246"/>
      <c r="T819" s="247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T819" s="248" t="s">
        <v>145</v>
      </c>
      <c r="AU819" s="248" t="s">
        <v>84</v>
      </c>
      <c r="AV819" s="13" t="s">
        <v>82</v>
      </c>
      <c r="AW819" s="13" t="s">
        <v>31</v>
      </c>
      <c r="AX819" s="13" t="s">
        <v>74</v>
      </c>
      <c r="AY819" s="248" t="s">
        <v>132</v>
      </c>
    </row>
    <row r="820" s="14" customFormat="1">
      <c r="A820" s="14"/>
      <c r="B820" s="249"/>
      <c r="C820" s="250"/>
      <c r="D820" s="232" t="s">
        <v>145</v>
      </c>
      <c r="E820" s="251" t="s">
        <v>1</v>
      </c>
      <c r="F820" s="252" t="s">
        <v>82</v>
      </c>
      <c r="G820" s="250"/>
      <c r="H820" s="253">
        <v>1</v>
      </c>
      <c r="I820" s="254"/>
      <c r="J820" s="250"/>
      <c r="K820" s="250"/>
      <c r="L820" s="255"/>
      <c r="M820" s="256"/>
      <c r="N820" s="257"/>
      <c r="O820" s="257"/>
      <c r="P820" s="257"/>
      <c r="Q820" s="257"/>
      <c r="R820" s="257"/>
      <c r="S820" s="257"/>
      <c r="T820" s="258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T820" s="259" t="s">
        <v>145</v>
      </c>
      <c r="AU820" s="259" t="s">
        <v>84</v>
      </c>
      <c r="AV820" s="14" t="s">
        <v>84</v>
      </c>
      <c r="AW820" s="14" t="s">
        <v>31</v>
      </c>
      <c r="AX820" s="14" t="s">
        <v>82</v>
      </c>
      <c r="AY820" s="259" t="s">
        <v>132</v>
      </c>
    </row>
    <row r="821" s="2" customFormat="1" ht="21.75" customHeight="1">
      <c r="A821" s="39"/>
      <c r="B821" s="40"/>
      <c r="C821" s="219" t="s">
        <v>2183</v>
      </c>
      <c r="D821" s="219" t="s">
        <v>135</v>
      </c>
      <c r="E821" s="220" t="s">
        <v>2184</v>
      </c>
      <c r="F821" s="221" t="s">
        <v>2185</v>
      </c>
      <c r="G821" s="222" t="s">
        <v>171</v>
      </c>
      <c r="H821" s="223">
        <v>34.200000000000003</v>
      </c>
      <c r="I821" s="224"/>
      <c r="J821" s="225">
        <f>ROUND(I821*H821,2)</f>
        <v>0</v>
      </c>
      <c r="K821" s="221" t="s">
        <v>139</v>
      </c>
      <c r="L821" s="45"/>
      <c r="M821" s="226" t="s">
        <v>1</v>
      </c>
      <c r="N821" s="227" t="s">
        <v>39</v>
      </c>
      <c r="O821" s="92"/>
      <c r="P821" s="228">
        <f>O821*H821</f>
        <v>0</v>
      </c>
      <c r="Q821" s="228">
        <v>0</v>
      </c>
      <c r="R821" s="228">
        <f>Q821*H821</f>
        <v>0</v>
      </c>
      <c r="S821" s="228">
        <v>0</v>
      </c>
      <c r="T821" s="229">
        <f>S821*H821</f>
        <v>0</v>
      </c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/>
      <c r="AR821" s="230" t="s">
        <v>227</v>
      </c>
      <c r="AT821" s="230" t="s">
        <v>135</v>
      </c>
      <c r="AU821" s="230" t="s">
        <v>84</v>
      </c>
      <c r="AY821" s="18" t="s">
        <v>132</v>
      </c>
      <c r="BE821" s="231">
        <f>IF(N821="základní",J821,0)</f>
        <v>0</v>
      </c>
      <c r="BF821" s="231">
        <f>IF(N821="snížená",J821,0)</f>
        <v>0</v>
      </c>
      <c r="BG821" s="231">
        <f>IF(N821="zákl. přenesená",J821,0)</f>
        <v>0</v>
      </c>
      <c r="BH821" s="231">
        <f>IF(N821="sníž. přenesená",J821,0)</f>
        <v>0</v>
      </c>
      <c r="BI821" s="231">
        <f>IF(N821="nulová",J821,0)</f>
        <v>0</v>
      </c>
      <c r="BJ821" s="18" t="s">
        <v>82</v>
      </c>
      <c r="BK821" s="231">
        <f>ROUND(I821*H821,2)</f>
        <v>0</v>
      </c>
      <c r="BL821" s="18" t="s">
        <v>227</v>
      </c>
      <c r="BM821" s="230" t="s">
        <v>2186</v>
      </c>
    </row>
    <row r="822" s="2" customFormat="1">
      <c r="A822" s="39"/>
      <c r="B822" s="40"/>
      <c r="C822" s="41"/>
      <c r="D822" s="232" t="s">
        <v>142</v>
      </c>
      <c r="E822" s="41"/>
      <c r="F822" s="233" t="s">
        <v>2187</v>
      </c>
      <c r="G822" s="41"/>
      <c r="H822" s="41"/>
      <c r="I822" s="234"/>
      <c r="J822" s="41"/>
      <c r="K822" s="41"/>
      <c r="L822" s="45"/>
      <c r="M822" s="235"/>
      <c r="N822" s="236"/>
      <c r="O822" s="92"/>
      <c r="P822" s="92"/>
      <c r="Q822" s="92"/>
      <c r="R822" s="92"/>
      <c r="S822" s="92"/>
      <c r="T822" s="93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/>
      <c r="AT822" s="18" t="s">
        <v>142</v>
      </c>
      <c r="AU822" s="18" t="s">
        <v>84</v>
      </c>
    </row>
    <row r="823" s="2" customFormat="1">
      <c r="A823" s="39"/>
      <c r="B823" s="40"/>
      <c r="C823" s="41"/>
      <c r="D823" s="237" t="s">
        <v>143</v>
      </c>
      <c r="E823" s="41"/>
      <c r="F823" s="238" t="s">
        <v>2188</v>
      </c>
      <c r="G823" s="41"/>
      <c r="H823" s="41"/>
      <c r="I823" s="234"/>
      <c r="J823" s="41"/>
      <c r="K823" s="41"/>
      <c r="L823" s="45"/>
      <c r="M823" s="235"/>
      <c r="N823" s="236"/>
      <c r="O823" s="92"/>
      <c r="P823" s="92"/>
      <c r="Q823" s="92"/>
      <c r="R823" s="92"/>
      <c r="S823" s="92"/>
      <c r="T823" s="93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/>
      <c r="AT823" s="18" t="s">
        <v>143</v>
      </c>
      <c r="AU823" s="18" t="s">
        <v>84</v>
      </c>
    </row>
    <row r="824" s="14" customFormat="1">
      <c r="A824" s="14"/>
      <c r="B824" s="249"/>
      <c r="C824" s="250"/>
      <c r="D824" s="232" t="s">
        <v>145</v>
      </c>
      <c r="E824" s="251" t="s">
        <v>1</v>
      </c>
      <c r="F824" s="252" t="s">
        <v>2189</v>
      </c>
      <c r="G824" s="250"/>
      <c r="H824" s="253">
        <v>34.200000000000003</v>
      </c>
      <c r="I824" s="254"/>
      <c r="J824" s="250"/>
      <c r="K824" s="250"/>
      <c r="L824" s="255"/>
      <c r="M824" s="256"/>
      <c r="N824" s="257"/>
      <c r="O824" s="257"/>
      <c r="P824" s="257"/>
      <c r="Q824" s="257"/>
      <c r="R824" s="257"/>
      <c r="S824" s="257"/>
      <c r="T824" s="258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T824" s="259" t="s">
        <v>145</v>
      </c>
      <c r="AU824" s="259" t="s">
        <v>84</v>
      </c>
      <c r="AV824" s="14" t="s">
        <v>84</v>
      </c>
      <c r="AW824" s="14" t="s">
        <v>31</v>
      </c>
      <c r="AX824" s="14" t="s">
        <v>82</v>
      </c>
      <c r="AY824" s="259" t="s">
        <v>132</v>
      </c>
    </row>
    <row r="825" s="2" customFormat="1" ht="24.15" customHeight="1">
      <c r="A825" s="39"/>
      <c r="B825" s="40"/>
      <c r="C825" s="219" t="s">
        <v>2190</v>
      </c>
      <c r="D825" s="219" t="s">
        <v>135</v>
      </c>
      <c r="E825" s="220" t="s">
        <v>2191</v>
      </c>
      <c r="F825" s="221" t="s">
        <v>2192</v>
      </c>
      <c r="G825" s="222" t="s">
        <v>2193</v>
      </c>
      <c r="H825" s="223">
        <v>20</v>
      </c>
      <c r="I825" s="224"/>
      <c r="J825" s="225">
        <f>ROUND(I825*H825,2)</f>
        <v>0</v>
      </c>
      <c r="K825" s="221" t="s">
        <v>139</v>
      </c>
      <c r="L825" s="45"/>
      <c r="M825" s="226" t="s">
        <v>1</v>
      </c>
      <c r="N825" s="227" t="s">
        <v>39</v>
      </c>
      <c r="O825" s="92"/>
      <c r="P825" s="228">
        <f>O825*H825</f>
        <v>0</v>
      </c>
      <c r="Q825" s="228">
        <v>0.00010000000000000001</v>
      </c>
      <c r="R825" s="228">
        <f>Q825*H825</f>
        <v>0.002</v>
      </c>
      <c r="S825" s="228">
        <v>0</v>
      </c>
      <c r="T825" s="229">
        <f>S825*H825</f>
        <v>0</v>
      </c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R825" s="230" t="s">
        <v>227</v>
      </c>
      <c r="AT825" s="230" t="s">
        <v>135</v>
      </c>
      <c r="AU825" s="230" t="s">
        <v>84</v>
      </c>
      <c r="AY825" s="18" t="s">
        <v>132</v>
      </c>
      <c r="BE825" s="231">
        <f>IF(N825="základní",J825,0)</f>
        <v>0</v>
      </c>
      <c r="BF825" s="231">
        <f>IF(N825="snížená",J825,0)</f>
        <v>0</v>
      </c>
      <c r="BG825" s="231">
        <f>IF(N825="zákl. přenesená",J825,0)</f>
        <v>0</v>
      </c>
      <c r="BH825" s="231">
        <f>IF(N825="sníž. přenesená",J825,0)</f>
        <v>0</v>
      </c>
      <c r="BI825" s="231">
        <f>IF(N825="nulová",J825,0)</f>
        <v>0</v>
      </c>
      <c r="BJ825" s="18" t="s">
        <v>82</v>
      </c>
      <c r="BK825" s="231">
        <f>ROUND(I825*H825,2)</f>
        <v>0</v>
      </c>
      <c r="BL825" s="18" t="s">
        <v>227</v>
      </c>
      <c r="BM825" s="230" t="s">
        <v>2194</v>
      </c>
    </row>
    <row r="826" s="2" customFormat="1">
      <c r="A826" s="39"/>
      <c r="B826" s="40"/>
      <c r="C826" s="41"/>
      <c r="D826" s="232" t="s">
        <v>142</v>
      </c>
      <c r="E826" s="41"/>
      <c r="F826" s="233" t="s">
        <v>2195</v>
      </c>
      <c r="G826" s="41"/>
      <c r="H826" s="41"/>
      <c r="I826" s="234"/>
      <c r="J826" s="41"/>
      <c r="K826" s="41"/>
      <c r="L826" s="45"/>
      <c r="M826" s="235"/>
      <c r="N826" s="236"/>
      <c r="O826" s="92"/>
      <c r="P826" s="92"/>
      <c r="Q826" s="92"/>
      <c r="R826" s="92"/>
      <c r="S826" s="92"/>
      <c r="T826" s="93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  <c r="AT826" s="18" t="s">
        <v>142</v>
      </c>
      <c r="AU826" s="18" t="s">
        <v>84</v>
      </c>
    </row>
    <row r="827" s="2" customFormat="1">
      <c r="A827" s="39"/>
      <c r="B827" s="40"/>
      <c r="C827" s="41"/>
      <c r="D827" s="237" t="s">
        <v>143</v>
      </c>
      <c r="E827" s="41"/>
      <c r="F827" s="238" t="s">
        <v>2196</v>
      </c>
      <c r="G827" s="41"/>
      <c r="H827" s="41"/>
      <c r="I827" s="234"/>
      <c r="J827" s="41"/>
      <c r="K827" s="41"/>
      <c r="L827" s="45"/>
      <c r="M827" s="235"/>
      <c r="N827" s="236"/>
      <c r="O827" s="92"/>
      <c r="P827" s="92"/>
      <c r="Q827" s="92"/>
      <c r="R827" s="92"/>
      <c r="S827" s="92"/>
      <c r="T827" s="93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/>
      <c r="AT827" s="18" t="s">
        <v>143</v>
      </c>
      <c r="AU827" s="18" t="s">
        <v>84</v>
      </c>
    </row>
    <row r="828" s="14" customFormat="1">
      <c r="A828" s="14"/>
      <c r="B828" s="249"/>
      <c r="C828" s="250"/>
      <c r="D828" s="232" t="s">
        <v>145</v>
      </c>
      <c r="E828" s="251" t="s">
        <v>1</v>
      </c>
      <c r="F828" s="252" t="s">
        <v>361</v>
      </c>
      <c r="G828" s="250"/>
      <c r="H828" s="253">
        <v>20</v>
      </c>
      <c r="I828" s="254"/>
      <c r="J828" s="250"/>
      <c r="K828" s="250"/>
      <c r="L828" s="255"/>
      <c r="M828" s="256"/>
      <c r="N828" s="257"/>
      <c r="O828" s="257"/>
      <c r="P828" s="257"/>
      <c r="Q828" s="257"/>
      <c r="R828" s="257"/>
      <c r="S828" s="257"/>
      <c r="T828" s="258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T828" s="259" t="s">
        <v>145</v>
      </c>
      <c r="AU828" s="259" t="s">
        <v>84</v>
      </c>
      <c r="AV828" s="14" t="s">
        <v>84</v>
      </c>
      <c r="AW828" s="14" t="s">
        <v>31</v>
      </c>
      <c r="AX828" s="14" t="s">
        <v>82</v>
      </c>
      <c r="AY828" s="259" t="s">
        <v>132</v>
      </c>
    </row>
    <row r="829" s="2" customFormat="1" ht="24.15" customHeight="1">
      <c r="A829" s="39"/>
      <c r="B829" s="40"/>
      <c r="C829" s="219" t="s">
        <v>2197</v>
      </c>
      <c r="D829" s="219" t="s">
        <v>135</v>
      </c>
      <c r="E829" s="220" t="s">
        <v>2198</v>
      </c>
      <c r="F829" s="221" t="s">
        <v>2199</v>
      </c>
      <c r="G829" s="222" t="s">
        <v>2193</v>
      </c>
      <c r="H829" s="223">
        <v>16</v>
      </c>
      <c r="I829" s="224"/>
      <c r="J829" s="225">
        <f>ROUND(I829*H829,2)</f>
        <v>0</v>
      </c>
      <c r="K829" s="221" t="s">
        <v>139</v>
      </c>
      <c r="L829" s="45"/>
      <c r="M829" s="226" t="s">
        <v>1</v>
      </c>
      <c r="N829" s="227" t="s">
        <v>39</v>
      </c>
      <c r="O829" s="92"/>
      <c r="P829" s="228">
        <f>O829*H829</f>
        <v>0</v>
      </c>
      <c r="Q829" s="228">
        <v>0.00018000000000000001</v>
      </c>
      <c r="R829" s="228">
        <f>Q829*H829</f>
        <v>0.0028800000000000002</v>
      </c>
      <c r="S829" s="228">
        <v>0</v>
      </c>
      <c r="T829" s="229">
        <f>S829*H829</f>
        <v>0</v>
      </c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/>
      <c r="AR829" s="230" t="s">
        <v>227</v>
      </c>
      <c r="AT829" s="230" t="s">
        <v>135</v>
      </c>
      <c r="AU829" s="230" t="s">
        <v>84</v>
      </c>
      <c r="AY829" s="18" t="s">
        <v>132</v>
      </c>
      <c r="BE829" s="231">
        <f>IF(N829="základní",J829,0)</f>
        <v>0</v>
      </c>
      <c r="BF829" s="231">
        <f>IF(N829="snížená",J829,0)</f>
        <v>0</v>
      </c>
      <c r="BG829" s="231">
        <f>IF(N829="zákl. přenesená",J829,0)</f>
        <v>0</v>
      </c>
      <c r="BH829" s="231">
        <f>IF(N829="sníž. přenesená",J829,0)</f>
        <v>0</v>
      </c>
      <c r="BI829" s="231">
        <f>IF(N829="nulová",J829,0)</f>
        <v>0</v>
      </c>
      <c r="BJ829" s="18" t="s">
        <v>82</v>
      </c>
      <c r="BK829" s="231">
        <f>ROUND(I829*H829,2)</f>
        <v>0</v>
      </c>
      <c r="BL829" s="18" t="s">
        <v>227</v>
      </c>
      <c r="BM829" s="230" t="s">
        <v>2200</v>
      </c>
    </row>
    <row r="830" s="2" customFormat="1">
      <c r="A830" s="39"/>
      <c r="B830" s="40"/>
      <c r="C830" s="41"/>
      <c r="D830" s="232" t="s">
        <v>142</v>
      </c>
      <c r="E830" s="41"/>
      <c r="F830" s="233" t="s">
        <v>2201</v>
      </c>
      <c r="G830" s="41"/>
      <c r="H830" s="41"/>
      <c r="I830" s="234"/>
      <c r="J830" s="41"/>
      <c r="K830" s="41"/>
      <c r="L830" s="45"/>
      <c r="M830" s="235"/>
      <c r="N830" s="236"/>
      <c r="O830" s="92"/>
      <c r="P830" s="92"/>
      <c r="Q830" s="92"/>
      <c r="R830" s="92"/>
      <c r="S830" s="92"/>
      <c r="T830" s="93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T830" s="18" t="s">
        <v>142</v>
      </c>
      <c r="AU830" s="18" t="s">
        <v>84</v>
      </c>
    </row>
    <row r="831" s="2" customFormat="1">
      <c r="A831" s="39"/>
      <c r="B831" s="40"/>
      <c r="C831" s="41"/>
      <c r="D831" s="237" t="s">
        <v>143</v>
      </c>
      <c r="E831" s="41"/>
      <c r="F831" s="238" t="s">
        <v>2202</v>
      </c>
      <c r="G831" s="41"/>
      <c r="H831" s="41"/>
      <c r="I831" s="234"/>
      <c r="J831" s="41"/>
      <c r="K831" s="41"/>
      <c r="L831" s="45"/>
      <c r="M831" s="235"/>
      <c r="N831" s="236"/>
      <c r="O831" s="92"/>
      <c r="P831" s="92"/>
      <c r="Q831" s="92"/>
      <c r="R831" s="92"/>
      <c r="S831" s="92"/>
      <c r="T831" s="93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/>
      <c r="AT831" s="18" t="s">
        <v>143</v>
      </c>
      <c r="AU831" s="18" t="s">
        <v>84</v>
      </c>
    </row>
    <row r="832" s="14" customFormat="1">
      <c r="A832" s="14"/>
      <c r="B832" s="249"/>
      <c r="C832" s="250"/>
      <c r="D832" s="232" t="s">
        <v>145</v>
      </c>
      <c r="E832" s="251" t="s">
        <v>1</v>
      </c>
      <c r="F832" s="252" t="s">
        <v>2203</v>
      </c>
      <c r="G832" s="250"/>
      <c r="H832" s="253">
        <v>16</v>
      </c>
      <c r="I832" s="254"/>
      <c r="J832" s="250"/>
      <c r="K832" s="250"/>
      <c r="L832" s="255"/>
      <c r="M832" s="256"/>
      <c r="N832" s="257"/>
      <c r="O832" s="257"/>
      <c r="P832" s="257"/>
      <c r="Q832" s="257"/>
      <c r="R832" s="257"/>
      <c r="S832" s="257"/>
      <c r="T832" s="258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T832" s="259" t="s">
        <v>145</v>
      </c>
      <c r="AU832" s="259" t="s">
        <v>84</v>
      </c>
      <c r="AV832" s="14" t="s">
        <v>84</v>
      </c>
      <c r="AW832" s="14" t="s">
        <v>31</v>
      </c>
      <c r="AX832" s="14" t="s">
        <v>82</v>
      </c>
      <c r="AY832" s="259" t="s">
        <v>132</v>
      </c>
    </row>
    <row r="833" s="2" customFormat="1" ht="24.15" customHeight="1">
      <c r="A833" s="39"/>
      <c r="B833" s="40"/>
      <c r="C833" s="219" t="s">
        <v>2204</v>
      </c>
      <c r="D833" s="219" t="s">
        <v>135</v>
      </c>
      <c r="E833" s="220" t="s">
        <v>2205</v>
      </c>
      <c r="F833" s="221" t="s">
        <v>2206</v>
      </c>
      <c r="G833" s="222" t="s">
        <v>2193</v>
      </c>
      <c r="H833" s="223">
        <v>8</v>
      </c>
      <c r="I833" s="224"/>
      <c r="J833" s="225">
        <f>ROUND(I833*H833,2)</f>
        <v>0</v>
      </c>
      <c r="K833" s="221" t="s">
        <v>139</v>
      </c>
      <c r="L833" s="45"/>
      <c r="M833" s="226" t="s">
        <v>1</v>
      </c>
      <c r="N833" s="227" t="s">
        <v>39</v>
      </c>
      <c r="O833" s="92"/>
      <c r="P833" s="228">
        <f>O833*H833</f>
        <v>0</v>
      </c>
      <c r="Q833" s="228">
        <v>0.00031</v>
      </c>
      <c r="R833" s="228">
        <f>Q833*H833</f>
        <v>0.00248</v>
      </c>
      <c r="S833" s="228">
        <v>0</v>
      </c>
      <c r="T833" s="229">
        <f>S833*H833</f>
        <v>0</v>
      </c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R833" s="230" t="s">
        <v>227</v>
      </c>
      <c r="AT833" s="230" t="s">
        <v>135</v>
      </c>
      <c r="AU833" s="230" t="s">
        <v>84</v>
      </c>
      <c r="AY833" s="18" t="s">
        <v>132</v>
      </c>
      <c r="BE833" s="231">
        <f>IF(N833="základní",J833,0)</f>
        <v>0</v>
      </c>
      <c r="BF833" s="231">
        <f>IF(N833="snížená",J833,0)</f>
        <v>0</v>
      </c>
      <c r="BG833" s="231">
        <f>IF(N833="zákl. přenesená",J833,0)</f>
        <v>0</v>
      </c>
      <c r="BH833" s="231">
        <f>IF(N833="sníž. přenesená",J833,0)</f>
        <v>0</v>
      </c>
      <c r="BI833" s="231">
        <f>IF(N833="nulová",J833,0)</f>
        <v>0</v>
      </c>
      <c r="BJ833" s="18" t="s">
        <v>82</v>
      </c>
      <c r="BK833" s="231">
        <f>ROUND(I833*H833,2)</f>
        <v>0</v>
      </c>
      <c r="BL833" s="18" t="s">
        <v>227</v>
      </c>
      <c r="BM833" s="230" t="s">
        <v>2207</v>
      </c>
    </row>
    <row r="834" s="2" customFormat="1">
      <c r="A834" s="39"/>
      <c r="B834" s="40"/>
      <c r="C834" s="41"/>
      <c r="D834" s="232" t="s">
        <v>142</v>
      </c>
      <c r="E834" s="41"/>
      <c r="F834" s="233" t="s">
        <v>2208</v>
      </c>
      <c r="G834" s="41"/>
      <c r="H834" s="41"/>
      <c r="I834" s="234"/>
      <c r="J834" s="41"/>
      <c r="K834" s="41"/>
      <c r="L834" s="45"/>
      <c r="M834" s="235"/>
      <c r="N834" s="236"/>
      <c r="O834" s="92"/>
      <c r="P834" s="92"/>
      <c r="Q834" s="92"/>
      <c r="R834" s="92"/>
      <c r="S834" s="92"/>
      <c r="T834" s="93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/>
      <c r="AT834" s="18" t="s">
        <v>142</v>
      </c>
      <c r="AU834" s="18" t="s">
        <v>84</v>
      </c>
    </row>
    <row r="835" s="2" customFormat="1">
      <c r="A835" s="39"/>
      <c r="B835" s="40"/>
      <c r="C835" s="41"/>
      <c r="D835" s="237" t="s">
        <v>143</v>
      </c>
      <c r="E835" s="41"/>
      <c r="F835" s="238" t="s">
        <v>2209</v>
      </c>
      <c r="G835" s="41"/>
      <c r="H835" s="41"/>
      <c r="I835" s="234"/>
      <c r="J835" s="41"/>
      <c r="K835" s="41"/>
      <c r="L835" s="45"/>
      <c r="M835" s="235"/>
      <c r="N835" s="236"/>
      <c r="O835" s="92"/>
      <c r="P835" s="92"/>
      <c r="Q835" s="92"/>
      <c r="R835" s="92"/>
      <c r="S835" s="92"/>
      <c r="T835" s="93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/>
      <c r="AT835" s="18" t="s">
        <v>143</v>
      </c>
      <c r="AU835" s="18" t="s">
        <v>84</v>
      </c>
    </row>
    <row r="836" s="14" customFormat="1">
      <c r="A836" s="14"/>
      <c r="B836" s="249"/>
      <c r="C836" s="250"/>
      <c r="D836" s="232" t="s">
        <v>145</v>
      </c>
      <c r="E836" s="251" t="s">
        <v>1</v>
      </c>
      <c r="F836" s="252" t="s">
        <v>2210</v>
      </c>
      <c r="G836" s="250"/>
      <c r="H836" s="253">
        <v>8</v>
      </c>
      <c r="I836" s="254"/>
      <c r="J836" s="250"/>
      <c r="K836" s="250"/>
      <c r="L836" s="255"/>
      <c r="M836" s="256"/>
      <c r="N836" s="257"/>
      <c r="O836" s="257"/>
      <c r="P836" s="257"/>
      <c r="Q836" s="257"/>
      <c r="R836" s="257"/>
      <c r="S836" s="257"/>
      <c r="T836" s="258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59" t="s">
        <v>145</v>
      </c>
      <c r="AU836" s="259" t="s">
        <v>84</v>
      </c>
      <c r="AV836" s="14" t="s">
        <v>84</v>
      </c>
      <c r="AW836" s="14" t="s">
        <v>31</v>
      </c>
      <c r="AX836" s="14" t="s">
        <v>82</v>
      </c>
      <c r="AY836" s="259" t="s">
        <v>132</v>
      </c>
    </row>
    <row r="837" s="2" customFormat="1" ht="24.15" customHeight="1">
      <c r="A837" s="39"/>
      <c r="B837" s="40"/>
      <c r="C837" s="219" t="s">
        <v>2211</v>
      </c>
      <c r="D837" s="219" t="s">
        <v>135</v>
      </c>
      <c r="E837" s="220" t="s">
        <v>2212</v>
      </c>
      <c r="F837" s="221" t="s">
        <v>2213</v>
      </c>
      <c r="G837" s="222" t="s">
        <v>2193</v>
      </c>
      <c r="H837" s="223">
        <v>3</v>
      </c>
      <c r="I837" s="224"/>
      <c r="J837" s="225">
        <f>ROUND(I837*H837,2)</f>
        <v>0</v>
      </c>
      <c r="K837" s="221" t="s">
        <v>139</v>
      </c>
      <c r="L837" s="45"/>
      <c r="M837" s="226" t="s">
        <v>1</v>
      </c>
      <c r="N837" s="227" t="s">
        <v>39</v>
      </c>
      <c r="O837" s="92"/>
      <c r="P837" s="228">
        <f>O837*H837</f>
        <v>0</v>
      </c>
      <c r="Q837" s="228">
        <v>0.00031</v>
      </c>
      <c r="R837" s="228">
        <f>Q837*H837</f>
        <v>0.00093000000000000005</v>
      </c>
      <c r="S837" s="228">
        <v>0</v>
      </c>
      <c r="T837" s="229">
        <f>S837*H837</f>
        <v>0</v>
      </c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/>
      <c r="AR837" s="230" t="s">
        <v>227</v>
      </c>
      <c r="AT837" s="230" t="s">
        <v>135</v>
      </c>
      <c r="AU837" s="230" t="s">
        <v>84</v>
      </c>
      <c r="AY837" s="18" t="s">
        <v>132</v>
      </c>
      <c r="BE837" s="231">
        <f>IF(N837="základní",J837,0)</f>
        <v>0</v>
      </c>
      <c r="BF837" s="231">
        <f>IF(N837="snížená",J837,0)</f>
        <v>0</v>
      </c>
      <c r="BG837" s="231">
        <f>IF(N837="zákl. přenesená",J837,0)</f>
        <v>0</v>
      </c>
      <c r="BH837" s="231">
        <f>IF(N837="sníž. přenesená",J837,0)</f>
        <v>0</v>
      </c>
      <c r="BI837" s="231">
        <f>IF(N837="nulová",J837,0)</f>
        <v>0</v>
      </c>
      <c r="BJ837" s="18" t="s">
        <v>82</v>
      </c>
      <c r="BK837" s="231">
        <f>ROUND(I837*H837,2)</f>
        <v>0</v>
      </c>
      <c r="BL837" s="18" t="s">
        <v>227</v>
      </c>
      <c r="BM837" s="230" t="s">
        <v>2214</v>
      </c>
    </row>
    <row r="838" s="2" customFormat="1">
      <c r="A838" s="39"/>
      <c r="B838" s="40"/>
      <c r="C838" s="41"/>
      <c r="D838" s="232" t="s">
        <v>142</v>
      </c>
      <c r="E838" s="41"/>
      <c r="F838" s="233" t="s">
        <v>2215</v>
      </c>
      <c r="G838" s="41"/>
      <c r="H838" s="41"/>
      <c r="I838" s="234"/>
      <c r="J838" s="41"/>
      <c r="K838" s="41"/>
      <c r="L838" s="45"/>
      <c r="M838" s="235"/>
      <c r="N838" s="236"/>
      <c r="O838" s="92"/>
      <c r="P838" s="92"/>
      <c r="Q838" s="92"/>
      <c r="R838" s="92"/>
      <c r="S838" s="92"/>
      <c r="T838" s="93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/>
      <c r="AT838" s="18" t="s">
        <v>142</v>
      </c>
      <c r="AU838" s="18" t="s">
        <v>84</v>
      </c>
    </row>
    <row r="839" s="2" customFormat="1">
      <c r="A839" s="39"/>
      <c r="B839" s="40"/>
      <c r="C839" s="41"/>
      <c r="D839" s="237" t="s">
        <v>143</v>
      </c>
      <c r="E839" s="41"/>
      <c r="F839" s="238" t="s">
        <v>2216</v>
      </c>
      <c r="G839" s="41"/>
      <c r="H839" s="41"/>
      <c r="I839" s="234"/>
      <c r="J839" s="41"/>
      <c r="K839" s="41"/>
      <c r="L839" s="45"/>
      <c r="M839" s="235"/>
      <c r="N839" s="236"/>
      <c r="O839" s="92"/>
      <c r="P839" s="92"/>
      <c r="Q839" s="92"/>
      <c r="R839" s="92"/>
      <c r="S839" s="92"/>
      <c r="T839" s="93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/>
      <c r="AT839" s="18" t="s">
        <v>143</v>
      </c>
      <c r="AU839" s="18" t="s">
        <v>84</v>
      </c>
    </row>
    <row r="840" s="14" customFormat="1">
      <c r="A840" s="14"/>
      <c r="B840" s="249"/>
      <c r="C840" s="250"/>
      <c r="D840" s="232" t="s">
        <v>145</v>
      </c>
      <c r="E840" s="251" t="s">
        <v>1</v>
      </c>
      <c r="F840" s="252" t="s">
        <v>153</v>
      </c>
      <c r="G840" s="250"/>
      <c r="H840" s="253">
        <v>3</v>
      </c>
      <c r="I840" s="254"/>
      <c r="J840" s="250"/>
      <c r="K840" s="250"/>
      <c r="L840" s="255"/>
      <c r="M840" s="256"/>
      <c r="N840" s="257"/>
      <c r="O840" s="257"/>
      <c r="P840" s="257"/>
      <c r="Q840" s="257"/>
      <c r="R840" s="257"/>
      <c r="S840" s="257"/>
      <c r="T840" s="258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T840" s="259" t="s">
        <v>145</v>
      </c>
      <c r="AU840" s="259" t="s">
        <v>84</v>
      </c>
      <c r="AV840" s="14" t="s">
        <v>84</v>
      </c>
      <c r="AW840" s="14" t="s">
        <v>31</v>
      </c>
      <c r="AX840" s="14" t="s">
        <v>82</v>
      </c>
      <c r="AY840" s="259" t="s">
        <v>132</v>
      </c>
    </row>
    <row r="841" s="2" customFormat="1" ht="24.15" customHeight="1">
      <c r="A841" s="39"/>
      <c r="B841" s="40"/>
      <c r="C841" s="219" t="s">
        <v>2217</v>
      </c>
      <c r="D841" s="219" t="s">
        <v>135</v>
      </c>
      <c r="E841" s="220" t="s">
        <v>2218</v>
      </c>
      <c r="F841" s="221" t="s">
        <v>2219</v>
      </c>
      <c r="G841" s="222" t="s">
        <v>2193</v>
      </c>
      <c r="H841" s="223">
        <v>6</v>
      </c>
      <c r="I841" s="224"/>
      <c r="J841" s="225">
        <f>ROUND(I841*H841,2)</f>
        <v>0</v>
      </c>
      <c r="K841" s="221" t="s">
        <v>139</v>
      </c>
      <c r="L841" s="45"/>
      <c r="M841" s="226" t="s">
        <v>1</v>
      </c>
      <c r="N841" s="227" t="s">
        <v>39</v>
      </c>
      <c r="O841" s="92"/>
      <c r="P841" s="228">
        <f>O841*H841</f>
        <v>0</v>
      </c>
      <c r="Q841" s="228">
        <v>0.00025000000000000001</v>
      </c>
      <c r="R841" s="228">
        <f>Q841*H841</f>
        <v>0.0015</v>
      </c>
      <c r="S841" s="228">
        <v>0</v>
      </c>
      <c r="T841" s="229">
        <f>S841*H841</f>
        <v>0</v>
      </c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/>
      <c r="AR841" s="230" t="s">
        <v>227</v>
      </c>
      <c r="AT841" s="230" t="s">
        <v>135</v>
      </c>
      <c r="AU841" s="230" t="s">
        <v>84</v>
      </c>
      <c r="AY841" s="18" t="s">
        <v>132</v>
      </c>
      <c r="BE841" s="231">
        <f>IF(N841="základní",J841,0)</f>
        <v>0</v>
      </c>
      <c r="BF841" s="231">
        <f>IF(N841="snížená",J841,0)</f>
        <v>0</v>
      </c>
      <c r="BG841" s="231">
        <f>IF(N841="zákl. přenesená",J841,0)</f>
        <v>0</v>
      </c>
      <c r="BH841" s="231">
        <f>IF(N841="sníž. přenesená",J841,0)</f>
        <v>0</v>
      </c>
      <c r="BI841" s="231">
        <f>IF(N841="nulová",J841,0)</f>
        <v>0</v>
      </c>
      <c r="BJ841" s="18" t="s">
        <v>82</v>
      </c>
      <c r="BK841" s="231">
        <f>ROUND(I841*H841,2)</f>
        <v>0</v>
      </c>
      <c r="BL841" s="18" t="s">
        <v>227</v>
      </c>
      <c r="BM841" s="230" t="s">
        <v>2220</v>
      </c>
    </row>
    <row r="842" s="2" customFormat="1">
      <c r="A842" s="39"/>
      <c r="B842" s="40"/>
      <c r="C842" s="41"/>
      <c r="D842" s="232" t="s">
        <v>142</v>
      </c>
      <c r="E842" s="41"/>
      <c r="F842" s="233" t="s">
        <v>2221</v>
      </c>
      <c r="G842" s="41"/>
      <c r="H842" s="41"/>
      <c r="I842" s="234"/>
      <c r="J842" s="41"/>
      <c r="K842" s="41"/>
      <c r="L842" s="45"/>
      <c r="M842" s="235"/>
      <c r="N842" s="236"/>
      <c r="O842" s="92"/>
      <c r="P842" s="92"/>
      <c r="Q842" s="92"/>
      <c r="R842" s="92"/>
      <c r="S842" s="92"/>
      <c r="T842" s="93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  <c r="AT842" s="18" t="s">
        <v>142</v>
      </c>
      <c r="AU842" s="18" t="s">
        <v>84</v>
      </c>
    </row>
    <row r="843" s="2" customFormat="1">
      <c r="A843" s="39"/>
      <c r="B843" s="40"/>
      <c r="C843" s="41"/>
      <c r="D843" s="237" t="s">
        <v>143</v>
      </c>
      <c r="E843" s="41"/>
      <c r="F843" s="238" t="s">
        <v>2222</v>
      </c>
      <c r="G843" s="41"/>
      <c r="H843" s="41"/>
      <c r="I843" s="234"/>
      <c r="J843" s="41"/>
      <c r="K843" s="41"/>
      <c r="L843" s="45"/>
      <c r="M843" s="235"/>
      <c r="N843" s="236"/>
      <c r="O843" s="92"/>
      <c r="P843" s="92"/>
      <c r="Q843" s="92"/>
      <c r="R843" s="92"/>
      <c r="S843" s="92"/>
      <c r="T843" s="93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/>
      <c r="AT843" s="18" t="s">
        <v>143</v>
      </c>
      <c r="AU843" s="18" t="s">
        <v>84</v>
      </c>
    </row>
    <row r="844" s="14" customFormat="1">
      <c r="A844" s="14"/>
      <c r="B844" s="249"/>
      <c r="C844" s="250"/>
      <c r="D844" s="232" t="s">
        <v>145</v>
      </c>
      <c r="E844" s="251" t="s">
        <v>1</v>
      </c>
      <c r="F844" s="252" t="s">
        <v>2223</v>
      </c>
      <c r="G844" s="250"/>
      <c r="H844" s="253">
        <v>6</v>
      </c>
      <c r="I844" s="254"/>
      <c r="J844" s="250"/>
      <c r="K844" s="250"/>
      <c r="L844" s="255"/>
      <c r="M844" s="256"/>
      <c r="N844" s="257"/>
      <c r="O844" s="257"/>
      <c r="P844" s="257"/>
      <c r="Q844" s="257"/>
      <c r="R844" s="257"/>
      <c r="S844" s="257"/>
      <c r="T844" s="258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T844" s="259" t="s">
        <v>145</v>
      </c>
      <c r="AU844" s="259" t="s">
        <v>84</v>
      </c>
      <c r="AV844" s="14" t="s">
        <v>84</v>
      </c>
      <c r="AW844" s="14" t="s">
        <v>31</v>
      </c>
      <c r="AX844" s="14" t="s">
        <v>82</v>
      </c>
      <c r="AY844" s="259" t="s">
        <v>132</v>
      </c>
    </row>
    <row r="845" s="2" customFormat="1" ht="24.15" customHeight="1">
      <c r="A845" s="39"/>
      <c r="B845" s="40"/>
      <c r="C845" s="219" t="s">
        <v>2224</v>
      </c>
      <c r="D845" s="219" t="s">
        <v>135</v>
      </c>
      <c r="E845" s="220" t="s">
        <v>2225</v>
      </c>
      <c r="F845" s="221" t="s">
        <v>2226</v>
      </c>
      <c r="G845" s="222" t="s">
        <v>874</v>
      </c>
      <c r="H845" s="223">
        <v>20</v>
      </c>
      <c r="I845" s="224"/>
      <c r="J845" s="225">
        <f>ROUND(I845*H845,2)</f>
        <v>0</v>
      </c>
      <c r="K845" s="221" t="s">
        <v>139</v>
      </c>
      <c r="L845" s="45"/>
      <c r="M845" s="226" t="s">
        <v>1</v>
      </c>
      <c r="N845" s="227" t="s">
        <v>39</v>
      </c>
      <c r="O845" s="92"/>
      <c r="P845" s="228">
        <f>O845*H845</f>
        <v>0</v>
      </c>
      <c r="Q845" s="228">
        <v>0.010189999999999999</v>
      </c>
      <c r="R845" s="228">
        <f>Q845*H845</f>
        <v>0.20379999999999998</v>
      </c>
      <c r="S845" s="228">
        <v>0</v>
      </c>
      <c r="T845" s="229">
        <f>S845*H845</f>
        <v>0</v>
      </c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/>
      <c r="AR845" s="230" t="s">
        <v>227</v>
      </c>
      <c r="AT845" s="230" t="s">
        <v>135</v>
      </c>
      <c r="AU845" s="230" t="s">
        <v>84</v>
      </c>
      <c r="AY845" s="18" t="s">
        <v>132</v>
      </c>
      <c r="BE845" s="231">
        <f>IF(N845="základní",J845,0)</f>
        <v>0</v>
      </c>
      <c r="BF845" s="231">
        <f>IF(N845="snížená",J845,0)</f>
        <v>0</v>
      </c>
      <c r="BG845" s="231">
        <f>IF(N845="zákl. přenesená",J845,0)</f>
        <v>0</v>
      </c>
      <c r="BH845" s="231">
        <f>IF(N845="sníž. přenesená",J845,0)</f>
        <v>0</v>
      </c>
      <c r="BI845" s="231">
        <f>IF(N845="nulová",J845,0)</f>
        <v>0</v>
      </c>
      <c r="BJ845" s="18" t="s">
        <v>82</v>
      </c>
      <c r="BK845" s="231">
        <f>ROUND(I845*H845,2)</f>
        <v>0</v>
      </c>
      <c r="BL845" s="18" t="s">
        <v>227</v>
      </c>
      <c r="BM845" s="230" t="s">
        <v>2227</v>
      </c>
    </row>
    <row r="846" s="2" customFormat="1">
      <c r="A846" s="39"/>
      <c r="B846" s="40"/>
      <c r="C846" s="41"/>
      <c r="D846" s="232" t="s">
        <v>142</v>
      </c>
      <c r="E846" s="41"/>
      <c r="F846" s="233" t="s">
        <v>2226</v>
      </c>
      <c r="G846" s="41"/>
      <c r="H846" s="41"/>
      <c r="I846" s="234"/>
      <c r="J846" s="41"/>
      <c r="K846" s="41"/>
      <c r="L846" s="45"/>
      <c r="M846" s="235"/>
      <c r="N846" s="236"/>
      <c r="O846" s="92"/>
      <c r="P846" s="92"/>
      <c r="Q846" s="92"/>
      <c r="R846" s="92"/>
      <c r="S846" s="92"/>
      <c r="T846" s="93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/>
      <c r="AT846" s="18" t="s">
        <v>142</v>
      </c>
      <c r="AU846" s="18" t="s">
        <v>84</v>
      </c>
    </row>
    <row r="847" s="2" customFormat="1">
      <c r="A847" s="39"/>
      <c r="B847" s="40"/>
      <c r="C847" s="41"/>
      <c r="D847" s="237" t="s">
        <v>143</v>
      </c>
      <c r="E847" s="41"/>
      <c r="F847" s="238" t="s">
        <v>2228</v>
      </c>
      <c r="G847" s="41"/>
      <c r="H847" s="41"/>
      <c r="I847" s="234"/>
      <c r="J847" s="41"/>
      <c r="K847" s="41"/>
      <c r="L847" s="45"/>
      <c r="M847" s="235"/>
      <c r="N847" s="236"/>
      <c r="O847" s="92"/>
      <c r="P847" s="92"/>
      <c r="Q847" s="92"/>
      <c r="R847" s="92"/>
      <c r="S847" s="92"/>
      <c r="T847" s="93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T847" s="18" t="s">
        <v>143</v>
      </c>
      <c r="AU847" s="18" t="s">
        <v>84</v>
      </c>
    </row>
    <row r="848" s="13" customFormat="1">
      <c r="A848" s="13"/>
      <c r="B848" s="239"/>
      <c r="C848" s="240"/>
      <c r="D848" s="232" t="s">
        <v>145</v>
      </c>
      <c r="E848" s="241" t="s">
        <v>1</v>
      </c>
      <c r="F848" s="242" t="s">
        <v>2229</v>
      </c>
      <c r="G848" s="240"/>
      <c r="H848" s="241" t="s">
        <v>1</v>
      </c>
      <c r="I848" s="243"/>
      <c r="J848" s="240"/>
      <c r="K848" s="240"/>
      <c r="L848" s="244"/>
      <c r="M848" s="245"/>
      <c r="N848" s="246"/>
      <c r="O848" s="246"/>
      <c r="P848" s="246"/>
      <c r="Q848" s="246"/>
      <c r="R848" s="246"/>
      <c r="S848" s="246"/>
      <c r="T848" s="247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T848" s="248" t="s">
        <v>145</v>
      </c>
      <c r="AU848" s="248" t="s">
        <v>84</v>
      </c>
      <c r="AV848" s="13" t="s">
        <v>82</v>
      </c>
      <c r="AW848" s="13" t="s">
        <v>31</v>
      </c>
      <c r="AX848" s="13" t="s">
        <v>74</v>
      </c>
      <c r="AY848" s="248" t="s">
        <v>132</v>
      </c>
    </row>
    <row r="849" s="14" customFormat="1">
      <c r="A849" s="14"/>
      <c r="B849" s="249"/>
      <c r="C849" s="250"/>
      <c r="D849" s="232" t="s">
        <v>145</v>
      </c>
      <c r="E849" s="251" t="s">
        <v>1</v>
      </c>
      <c r="F849" s="252" t="s">
        <v>2230</v>
      </c>
      <c r="G849" s="250"/>
      <c r="H849" s="253">
        <v>20</v>
      </c>
      <c r="I849" s="254"/>
      <c r="J849" s="250"/>
      <c r="K849" s="250"/>
      <c r="L849" s="255"/>
      <c r="M849" s="256"/>
      <c r="N849" s="257"/>
      <c r="O849" s="257"/>
      <c r="P849" s="257"/>
      <c r="Q849" s="257"/>
      <c r="R849" s="257"/>
      <c r="S849" s="257"/>
      <c r="T849" s="258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T849" s="259" t="s">
        <v>145</v>
      </c>
      <c r="AU849" s="259" t="s">
        <v>84</v>
      </c>
      <c r="AV849" s="14" t="s">
        <v>84</v>
      </c>
      <c r="AW849" s="14" t="s">
        <v>31</v>
      </c>
      <c r="AX849" s="14" t="s">
        <v>82</v>
      </c>
      <c r="AY849" s="259" t="s">
        <v>132</v>
      </c>
    </row>
    <row r="850" s="2" customFormat="1" ht="16.5" customHeight="1">
      <c r="A850" s="39"/>
      <c r="B850" s="40"/>
      <c r="C850" s="275" t="s">
        <v>2231</v>
      </c>
      <c r="D850" s="275" t="s">
        <v>374</v>
      </c>
      <c r="E850" s="276" t="s">
        <v>2232</v>
      </c>
      <c r="F850" s="277" t="s">
        <v>2233</v>
      </c>
      <c r="G850" s="278" t="s">
        <v>874</v>
      </c>
      <c r="H850" s="279">
        <v>4</v>
      </c>
      <c r="I850" s="280"/>
      <c r="J850" s="281">
        <f>ROUND(I850*H850,2)</f>
        <v>0</v>
      </c>
      <c r="K850" s="277" t="s">
        <v>139</v>
      </c>
      <c r="L850" s="282"/>
      <c r="M850" s="283" t="s">
        <v>1</v>
      </c>
      <c r="N850" s="284" t="s">
        <v>39</v>
      </c>
      <c r="O850" s="92"/>
      <c r="P850" s="228">
        <f>O850*H850</f>
        <v>0</v>
      </c>
      <c r="Q850" s="228">
        <v>0.26200000000000001</v>
      </c>
      <c r="R850" s="228">
        <f>Q850*H850</f>
        <v>1.048</v>
      </c>
      <c r="S850" s="228">
        <v>0</v>
      </c>
      <c r="T850" s="229">
        <f>S850*H850</f>
        <v>0</v>
      </c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/>
      <c r="AR850" s="230" t="s">
        <v>270</v>
      </c>
      <c r="AT850" s="230" t="s">
        <v>374</v>
      </c>
      <c r="AU850" s="230" t="s">
        <v>84</v>
      </c>
      <c r="AY850" s="18" t="s">
        <v>132</v>
      </c>
      <c r="BE850" s="231">
        <f>IF(N850="základní",J850,0)</f>
        <v>0</v>
      </c>
      <c r="BF850" s="231">
        <f>IF(N850="snížená",J850,0)</f>
        <v>0</v>
      </c>
      <c r="BG850" s="231">
        <f>IF(N850="zákl. přenesená",J850,0)</f>
        <v>0</v>
      </c>
      <c r="BH850" s="231">
        <f>IF(N850="sníž. přenesená",J850,0)</f>
        <v>0</v>
      </c>
      <c r="BI850" s="231">
        <f>IF(N850="nulová",J850,0)</f>
        <v>0</v>
      </c>
      <c r="BJ850" s="18" t="s">
        <v>82</v>
      </c>
      <c r="BK850" s="231">
        <f>ROUND(I850*H850,2)</f>
        <v>0</v>
      </c>
      <c r="BL850" s="18" t="s">
        <v>227</v>
      </c>
      <c r="BM850" s="230" t="s">
        <v>2234</v>
      </c>
    </row>
    <row r="851" s="2" customFormat="1">
      <c r="A851" s="39"/>
      <c r="B851" s="40"/>
      <c r="C851" s="41"/>
      <c r="D851" s="232" t="s">
        <v>142</v>
      </c>
      <c r="E851" s="41"/>
      <c r="F851" s="233" t="s">
        <v>2233</v>
      </c>
      <c r="G851" s="41"/>
      <c r="H851" s="41"/>
      <c r="I851" s="234"/>
      <c r="J851" s="41"/>
      <c r="K851" s="41"/>
      <c r="L851" s="45"/>
      <c r="M851" s="235"/>
      <c r="N851" s="236"/>
      <c r="O851" s="92"/>
      <c r="P851" s="92"/>
      <c r="Q851" s="92"/>
      <c r="R851" s="92"/>
      <c r="S851" s="92"/>
      <c r="T851" s="93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/>
      <c r="AT851" s="18" t="s">
        <v>142</v>
      </c>
      <c r="AU851" s="18" t="s">
        <v>84</v>
      </c>
    </row>
    <row r="852" s="13" customFormat="1">
      <c r="A852" s="13"/>
      <c r="B852" s="239"/>
      <c r="C852" s="240"/>
      <c r="D852" s="232" t="s">
        <v>145</v>
      </c>
      <c r="E852" s="241" t="s">
        <v>1</v>
      </c>
      <c r="F852" s="242" t="s">
        <v>1809</v>
      </c>
      <c r="G852" s="240"/>
      <c r="H852" s="241" t="s">
        <v>1</v>
      </c>
      <c r="I852" s="243"/>
      <c r="J852" s="240"/>
      <c r="K852" s="240"/>
      <c r="L852" s="244"/>
      <c r="M852" s="245"/>
      <c r="N852" s="246"/>
      <c r="O852" s="246"/>
      <c r="P852" s="246"/>
      <c r="Q852" s="246"/>
      <c r="R852" s="246"/>
      <c r="S852" s="246"/>
      <c r="T852" s="247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T852" s="248" t="s">
        <v>145</v>
      </c>
      <c r="AU852" s="248" t="s">
        <v>84</v>
      </c>
      <c r="AV852" s="13" t="s">
        <v>82</v>
      </c>
      <c r="AW852" s="13" t="s">
        <v>31</v>
      </c>
      <c r="AX852" s="13" t="s">
        <v>74</v>
      </c>
      <c r="AY852" s="248" t="s">
        <v>132</v>
      </c>
    </row>
    <row r="853" s="14" customFormat="1">
      <c r="A853" s="14"/>
      <c r="B853" s="249"/>
      <c r="C853" s="250"/>
      <c r="D853" s="232" t="s">
        <v>145</v>
      </c>
      <c r="E853" s="251" t="s">
        <v>1</v>
      </c>
      <c r="F853" s="252" t="s">
        <v>227</v>
      </c>
      <c r="G853" s="250"/>
      <c r="H853" s="253">
        <v>4</v>
      </c>
      <c r="I853" s="254"/>
      <c r="J853" s="250"/>
      <c r="K853" s="250"/>
      <c r="L853" s="255"/>
      <c r="M853" s="256"/>
      <c r="N853" s="257"/>
      <c r="O853" s="257"/>
      <c r="P853" s="257"/>
      <c r="Q853" s="257"/>
      <c r="R853" s="257"/>
      <c r="S853" s="257"/>
      <c r="T853" s="258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T853" s="259" t="s">
        <v>145</v>
      </c>
      <c r="AU853" s="259" t="s">
        <v>84</v>
      </c>
      <c r="AV853" s="14" t="s">
        <v>84</v>
      </c>
      <c r="AW853" s="14" t="s">
        <v>31</v>
      </c>
      <c r="AX853" s="14" t="s">
        <v>82</v>
      </c>
      <c r="AY853" s="259" t="s">
        <v>132</v>
      </c>
    </row>
    <row r="854" s="2" customFormat="1" ht="16.5" customHeight="1">
      <c r="A854" s="39"/>
      <c r="B854" s="40"/>
      <c r="C854" s="275" t="s">
        <v>2235</v>
      </c>
      <c r="D854" s="275" t="s">
        <v>374</v>
      </c>
      <c r="E854" s="276" t="s">
        <v>2236</v>
      </c>
      <c r="F854" s="277" t="s">
        <v>2237</v>
      </c>
      <c r="G854" s="278" t="s">
        <v>874</v>
      </c>
      <c r="H854" s="279">
        <v>2</v>
      </c>
      <c r="I854" s="280"/>
      <c r="J854" s="281">
        <f>ROUND(I854*H854,2)</f>
        <v>0</v>
      </c>
      <c r="K854" s="277" t="s">
        <v>139</v>
      </c>
      <c r="L854" s="282"/>
      <c r="M854" s="283" t="s">
        <v>1</v>
      </c>
      <c r="N854" s="284" t="s">
        <v>39</v>
      </c>
      <c r="O854" s="92"/>
      <c r="P854" s="228">
        <f>O854*H854</f>
        <v>0</v>
      </c>
      <c r="Q854" s="228">
        <v>0.52600000000000002</v>
      </c>
      <c r="R854" s="228">
        <f>Q854*H854</f>
        <v>1.0520000000000001</v>
      </c>
      <c r="S854" s="228">
        <v>0</v>
      </c>
      <c r="T854" s="229">
        <f>S854*H854</f>
        <v>0</v>
      </c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/>
      <c r="AR854" s="230" t="s">
        <v>270</v>
      </c>
      <c r="AT854" s="230" t="s">
        <v>374</v>
      </c>
      <c r="AU854" s="230" t="s">
        <v>84</v>
      </c>
      <c r="AY854" s="18" t="s">
        <v>132</v>
      </c>
      <c r="BE854" s="231">
        <f>IF(N854="základní",J854,0)</f>
        <v>0</v>
      </c>
      <c r="BF854" s="231">
        <f>IF(N854="snížená",J854,0)</f>
        <v>0</v>
      </c>
      <c r="BG854" s="231">
        <f>IF(N854="zákl. přenesená",J854,0)</f>
        <v>0</v>
      </c>
      <c r="BH854" s="231">
        <f>IF(N854="sníž. přenesená",J854,0)</f>
        <v>0</v>
      </c>
      <c r="BI854" s="231">
        <f>IF(N854="nulová",J854,0)</f>
        <v>0</v>
      </c>
      <c r="BJ854" s="18" t="s">
        <v>82</v>
      </c>
      <c r="BK854" s="231">
        <f>ROUND(I854*H854,2)</f>
        <v>0</v>
      </c>
      <c r="BL854" s="18" t="s">
        <v>227</v>
      </c>
      <c r="BM854" s="230" t="s">
        <v>2238</v>
      </c>
    </row>
    <row r="855" s="2" customFormat="1">
      <c r="A855" s="39"/>
      <c r="B855" s="40"/>
      <c r="C855" s="41"/>
      <c r="D855" s="232" t="s">
        <v>142</v>
      </c>
      <c r="E855" s="41"/>
      <c r="F855" s="233" t="s">
        <v>2237</v>
      </c>
      <c r="G855" s="41"/>
      <c r="H855" s="41"/>
      <c r="I855" s="234"/>
      <c r="J855" s="41"/>
      <c r="K855" s="41"/>
      <c r="L855" s="45"/>
      <c r="M855" s="235"/>
      <c r="N855" s="236"/>
      <c r="O855" s="92"/>
      <c r="P855" s="92"/>
      <c r="Q855" s="92"/>
      <c r="R855" s="92"/>
      <c r="S855" s="92"/>
      <c r="T855" s="93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/>
      <c r="AT855" s="18" t="s">
        <v>142</v>
      </c>
      <c r="AU855" s="18" t="s">
        <v>84</v>
      </c>
    </row>
    <row r="856" s="13" customFormat="1">
      <c r="A856" s="13"/>
      <c r="B856" s="239"/>
      <c r="C856" s="240"/>
      <c r="D856" s="232" t="s">
        <v>145</v>
      </c>
      <c r="E856" s="241" t="s">
        <v>1</v>
      </c>
      <c r="F856" s="242" t="s">
        <v>1809</v>
      </c>
      <c r="G856" s="240"/>
      <c r="H856" s="241" t="s">
        <v>1</v>
      </c>
      <c r="I856" s="243"/>
      <c r="J856" s="240"/>
      <c r="K856" s="240"/>
      <c r="L856" s="244"/>
      <c r="M856" s="245"/>
      <c r="N856" s="246"/>
      <c r="O856" s="246"/>
      <c r="P856" s="246"/>
      <c r="Q856" s="246"/>
      <c r="R856" s="246"/>
      <c r="S856" s="246"/>
      <c r="T856" s="247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T856" s="248" t="s">
        <v>145</v>
      </c>
      <c r="AU856" s="248" t="s">
        <v>84</v>
      </c>
      <c r="AV856" s="13" t="s">
        <v>82</v>
      </c>
      <c r="AW856" s="13" t="s">
        <v>31</v>
      </c>
      <c r="AX856" s="13" t="s">
        <v>74</v>
      </c>
      <c r="AY856" s="248" t="s">
        <v>132</v>
      </c>
    </row>
    <row r="857" s="14" customFormat="1">
      <c r="A857" s="14"/>
      <c r="B857" s="249"/>
      <c r="C857" s="250"/>
      <c r="D857" s="232" t="s">
        <v>145</v>
      </c>
      <c r="E857" s="251" t="s">
        <v>1</v>
      </c>
      <c r="F857" s="252" t="s">
        <v>84</v>
      </c>
      <c r="G857" s="250"/>
      <c r="H857" s="253">
        <v>2</v>
      </c>
      <c r="I857" s="254"/>
      <c r="J857" s="250"/>
      <c r="K857" s="250"/>
      <c r="L857" s="255"/>
      <c r="M857" s="256"/>
      <c r="N857" s="257"/>
      <c r="O857" s="257"/>
      <c r="P857" s="257"/>
      <c r="Q857" s="257"/>
      <c r="R857" s="257"/>
      <c r="S857" s="257"/>
      <c r="T857" s="258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T857" s="259" t="s">
        <v>145</v>
      </c>
      <c r="AU857" s="259" t="s">
        <v>84</v>
      </c>
      <c r="AV857" s="14" t="s">
        <v>84</v>
      </c>
      <c r="AW857" s="14" t="s">
        <v>31</v>
      </c>
      <c r="AX857" s="14" t="s">
        <v>82</v>
      </c>
      <c r="AY857" s="259" t="s">
        <v>132</v>
      </c>
    </row>
    <row r="858" s="2" customFormat="1" ht="21.75" customHeight="1">
      <c r="A858" s="39"/>
      <c r="B858" s="40"/>
      <c r="C858" s="275" t="s">
        <v>2239</v>
      </c>
      <c r="D858" s="275" t="s">
        <v>374</v>
      </c>
      <c r="E858" s="276" t="s">
        <v>2240</v>
      </c>
      <c r="F858" s="277" t="s">
        <v>2241</v>
      </c>
      <c r="G858" s="278" t="s">
        <v>874</v>
      </c>
      <c r="H858" s="279">
        <v>14</v>
      </c>
      <c r="I858" s="280"/>
      <c r="J858" s="281">
        <f>ROUND(I858*H858,2)</f>
        <v>0</v>
      </c>
      <c r="K858" s="277" t="s">
        <v>139</v>
      </c>
      <c r="L858" s="282"/>
      <c r="M858" s="283" t="s">
        <v>1</v>
      </c>
      <c r="N858" s="284" t="s">
        <v>39</v>
      </c>
      <c r="O858" s="92"/>
      <c r="P858" s="228">
        <f>O858*H858</f>
        <v>0</v>
      </c>
      <c r="Q858" s="228">
        <v>1.0540000000000001</v>
      </c>
      <c r="R858" s="228">
        <f>Q858*H858</f>
        <v>14.756</v>
      </c>
      <c r="S858" s="228">
        <v>0</v>
      </c>
      <c r="T858" s="229">
        <f>S858*H858</f>
        <v>0</v>
      </c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/>
      <c r="AR858" s="230" t="s">
        <v>270</v>
      </c>
      <c r="AT858" s="230" t="s">
        <v>374</v>
      </c>
      <c r="AU858" s="230" t="s">
        <v>84</v>
      </c>
      <c r="AY858" s="18" t="s">
        <v>132</v>
      </c>
      <c r="BE858" s="231">
        <f>IF(N858="základní",J858,0)</f>
        <v>0</v>
      </c>
      <c r="BF858" s="231">
        <f>IF(N858="snížená",J858,0)</f>
        <v>0</v>
      </c>
      <c r="BG858" s="231">
        <f>IF(N858="zákl. přenesená",J858,0)</f>
        <v>0</v>
      </c>
      <c r="BH858" s="231">
        <f>IF(N858="sníž. přenesená",J858,0)</f>
        <v>0</v>
      </c>
      <c r="BI858" s="231">
        <f>IF(N858="nulová",J858,0)</f>
        <v>0</v>
      </c>
      <c r="BJ858" s="18" t="s">
        <v>82</v>
      </c>
      <c r="BK858" s="231">
        <f>ROUND(I858*H858,2)</f>
        <v>0</v>
      </c>
      <c r="BL858" s="18" t="s">
        <v>227</v>
      </c>
      <c r="BM858" s="230" t="s">
        <v>2242</v>
      </c>
    </row>
    <row r="859" s="2" customFormat="1">
      <c r="A859" s="39"/>
      <c r="B859" s="40"/>
      <c r="C859" s="41"/>
      <c r="D859" s="232" t="s">
        <v>142</v>
      </c>
      <c r="E859" s="41"/>
      <c r="F859" s="233" t="s">
        <v>2241</v>
      </c>
      <c r="G859" s="41"/>
      <c r="H859" s="41"/>
      <c r="I859" s="234"/>
      <c r="J859" s="41"/>
      <c r="K859" s="41"/>
      <c r="L859" s="45"/>
      <c r="M859" s="235"/>
      <c r="N859" s="236"/>
      <c r="O859" s="92"/>
      <c r="P859" s="92"/>
      <c r="Q859" s="92"/>
      <c r="R859" s="92"/>
      <c r="S859" s="92"/>
      <c r="T859" s="93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/>
      <c r="AT859" s="18" t="s">
        <v>142</v>
      </c>
      <c r="AU859" s="18" t="s">
        <v>84</v>
      </c>
    </row>
    <row r="860" s="13" customFormat="1">
      <c r="A860" s="13"/>
      <c r="B860" s="239"/>
      <c r="C860" s="240"/>
      <c r="D860" s="232" t="s">
        <v>145</v>
      </c>
      <c r="E860" s="241" t="s">
        <v>1</v>
      </c>
      <c r="F860" s="242" t="s">
        <v>1809</v>
      </c>
      <c r="G860" s="240"/>
      <c r="H860" s="241" t="s">
        <v>1</v>
      </c>
      <c r="I860" s="243"/>
      <c r="J860" s="240"/>
      <c r="K860" s="240"/>
      <c r="L860" s="244"/>
      <c r="M860" s="245"/>
      <c r="N860" s="246"/>
      <c r="O860" s="246"/>
      <c r="P860" s="246"/>
      <c r="Q860" s="246"/>
      <c r="R860" s="246"/>
      <c r="S860" s="246"/>
      <c r="T860" s="247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T860" s="248" t="s">
        <v>145</v>
      </c>
      <c r="AU860" s="248" t="s">
        <v>84</v>
      </c>
      <c r="AV860" s="13" t="s">
        <v>82</v>
      </c>
      <c r="AW860" s="13" t="s">
        <v>31</v>
      </c>
      <c r="AX860" s="13" t="s">
        <v>74</v>
      </c>
      <c r="AY860" s="248" t="s">
        <v>132</v>
      </c>
    </row>
    <row r="861" s="14" customFormat="1">
      <c r="A861" s="14"/>
      <c r="B861" s="249"/>
      <c r="C861" s="250"/>
      <c r="D861" s="232" t="s">
        <v>145</v>
      </c>
      <c r="E861" s="251" t="s">
        <v>1</v>
      </c>
      <c r="F861" s="252" t="s">
        <v>315</v>
      </c>
      <c r="G861" s="250"/>
      <c r="H861" s="253">
        <v>14</v>
      </c>
      <c r="I861" s="254"/>
      <c r="J861" s="250"/>
      <c r="K861" s="250"/>
      <c r="L861" s="255"/>
      <c r="M861" s="256"/>
      <c r="N861" s="257"/>
      <c r="O861" s="257"/>
      <c r="P861" s="257"/>
      <c r="Q861" s="257"/>
      <c r="R861" s="257"/>
      <c r="S861" s="257"/>
      <c r="T861" s="258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T861" s="259" t="s">
        <v>145</v>
      </c>
      <c r="AU861" s="259" t="s">
        <v>84</v>
      </c>
      <c r="AV861" s="14" t="s">
        <v>84</v>
      </c>
      <c r="AW861" s="14" t="s">
        <v>31</v>
      </c>
      <c r="AX861" s="14" t="s">
        <v>82</v>
      </c>
      <c r="AY861" s="259" t="s">
        <v>132</v>
      </c>
    </row>
    <row r="862" s="2" customFormat="1" ht="24.15" customHeight="1">
      <c r="A862" s="39"/>
      <c r="B862" s="40"/>
      <c r="C862" s="219" t="s">
        <v>2243</v>
      </c>
      <c r="D862" s="219" t="s">
        <v>135</v>
      </c>
      <c r="E862" s="220" t="s">
        <v>2244</v>
      </c>
      <c r="F862" s="221" t="s">
        <v>2245</v>
      </c>
      <c r="G862" s="222" t="s">
        <v>874</v>
      </c>
      <c r="H862" s="223">
        <v>4</v>
      </c>
      <c r="I862" s="224"/>
      <c r="J862" s="225">
        <f>ROUND(I862*H862,2)</f>
        <v>0</v>
      </c>
      <c r="K862" s="221" t="s">
        <v>139</v>
      </c>
      <c r="L862" s="45"/>
      <c r="M862" s="226" t="s">
        <v>1</v>
      </c>
      <c r="N862" s="227" t="s">
        <v>39</v>
      </c>
      <c r="O862" s="92"/>
      <c r="P862" s="228">
        <f>O862*H862</f>
        <v>0</v>
      </c>
      <c r="Q862" s="228">
        <v>0.01248</v>
      </c>
      <c r="R862" s="228">
        <f>Q862*H862</f>
        <v>0.049919999999999999</v>
      </c>
      <c r="S862" s="228">
        <v>0</v>
      </c>
      <c r="T862" s="229">
        <f>S862*H862</f>
        <v>0</v>
      </c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/>
      <c r="AR862" s="230" t="s">
        <v>227</v>
      </c>
      <c r="AT862" s="230" t="s">
        <v>135</v>
      </c>
      <c r="AU862" s="230" t="s">
        <v>84</v>
      </c>
      <c r="AY862" s="18" t="s">
        <v>132</v>
      </c>
      <c r="BE862" s="231">
        <f>IF(N862="základní",J862,0)</f>
        <v>0</v>
      </c>
      <c r="BF862" s="231">
        <f>IF(N862="snížená",J862,0)</f>
        <v>0</v>
      </c>
      <c r="BG862" s="231">
        <f>IF(N862="zákl. přenesená",J862,0)</f>
        <v>0</v>
      </c>
      <c r="BH862" s="231">
        <f>IF(N862="sníž. přenesená",J862,0)</f>
        <v>0</v>
      </c>
      <c r="BI862" s="231">
        <f>IF(N862="nulová",J862,0)</f>
        <v>0</v>
      </c>
      <c r="BJ862" s="18" t="s">
        <v>82</v>
      </c>
      <c r="BK862" s="231">
        <f>ROUND(I862*H862,2)</f>
        <v>0</v>
      </c>
      <c r="BL862" s="18" t="s">
        <v>227</v>
      </c>
      <c r="BM862" s="230" t="s">
        <v>2246</v>
      </c>
    </row>
    <row r="863" s="2" customFormat="1">
      <c r="A863" s="39"/>
      <c r="B863" s="40"/>
      <c r="C863" s="41"/>
      <c r="D863" s="232" t="s">
        <v>142</v>
      </c>
      <c r="E863" s="41"/>
      <c r="F863" s="233" t="s">
        <v>2245</v>
      </c>
      <c r="G863" s="41"/>
      <c r="H863" s="41"/>
      <c r="I863" s="234"/>
      <c r="J863" s="41"/>
      <c r="K863" s="41"/>
      <c r="L863" s="45"/>
      <c r="M863" s="235"/>
      <c r="N863" s="236"/>
      <c r="O863" s="92"/>
      <c r="P863" s="92"/>
      <c r="Q863" s="92"/>
      <c r="R863" s="92"/>
      <c r="S863" s="92"/>
      <c r="T863" s="93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/>
      <c r="AT863" s="18" t="s">
        <v>142</v>
      </c>
      <c r="AU863" s="18" t="s">
        <v>84</v>
      </c>
    </row>
    <row r="864" s="2" customFormat="1">
      <c r="A864" s="39"/>
      <c r="B864" s="40"/>
      <c r="C864" s="41"/>
      <c r="D864" s="237" t="s">
        <v>143</v>
      </c>
      <c r="E864" s="41"/>
      <c r="F864" s="238" t="s">
        <v>2247</v>
      </c>
      <c r="G864" s="41"/>
      <c r="H864" s="41"/>
      <c r="I864" s="234"/>
      <c r="J864" s="41"/>
      <c r="K864" s="41"/>
      <c r="L864" s="45"/>
      <c r="M864" s="235"/>
      <c r="N864" s="236"/>
      <c r="O864" s="92"/>
      <c r="P864" s="92"/>
      <c r="Q864" s="92"/>
      <c r="R864" s="92"/>
      <c r="S864" s="92"/>
      <c r="T864" s="93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/>
      <c r="AT864" s="18" t="s">
        <v>143</v>
      </c>
      <c r="AU864" s="18" t="s">
        <v>84</v>
      </c>
    </row>
    <row r="865" s="13" customFormat="1">
      <c r="A865" s="13"/>
      <c r="B865" s="239"/>
      <c r="C865" s="240"/>
      <c r="D865" s="232" t="s">
        <v>145</v>
      </c>
      <c r="E865" s="241" t="s">
        <v>1</v>
      </c>
      <c r="F865" s="242" t="s">
        <v>2229</v>
      </c>
      <c r="G865" s="240"/>
      <c r="H865" s="241" t="s">
        <v>1</v>
      </c>
      <c r="I865" s="243"/>
      <c r="J865" s="240"/>
      <c r="K865" s="240"/>
      <c r="L865" s="244"/>
      <c r="M865" s="245"/>
      <c r="N865" s="246"/>
      <c r="O865" s="246"/>
      <c r="P865" s="246"/>
      <c r="Q865" s="246"/>
      <c r="R865" s="246"/>
      <c r="S865" s="246"/>
      <c r="T865" s="247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T865" s="248" t="s">
        <v>145</v>
      </c>
      <c r="AU865" s="248" t="s">
        <v>84</v>
      </c>
      <c r="AV865" s="13" t="s">
        <v>82</v>
      </c>
      <c r="AW865" s="13" t="s">
        <v>31</v>
      </c>
      <c r="AX865" s="13" t="s">
        <v>74</v>
      </c>
      <c r="AY865" s="248" t="s">
        <v>132</v>
      </c>
    </row>
    <row r="866" s="14" customFormat="1">
      <c r="A866" s="14"/>
      <c r="B866" s="249"/>
      <c r="C866" s="250"/>
      <c r="D866" s="232" t="s">
        <v>145</v>
      </c>
      <c r="E866" s="251" t="s">
        <v>1</v>
      </c>
      <c r="F866" s="252" t="s">
        <v>227</v>
      </c>
      <c r="G866" s="250"/>
      <c r="H866" s="253">
        <v>4</v>
      </c>
      <c r="I866" s="254"/>
      <c r="J866" s="250"/>
      <c r="K866" s="250"/>
      <c r="L866" s="255"/>
      <c r="M866" s="256"/>
      <c r="N866" s="257"/>
      <c r="O866" s="257"/>
      <c r="P866" s="257"/>
      <c r="Q866" s="257"/>
      <c r="R866" s="257"/>
      <c r="S866" s="257"/>
      <c r="T866" s="258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T866" s="259" t="s">
        <v>145</v>
      </c>
      <c r="AU866" s="259" t="s">
        <v>84</v>
      </c>
      <c r="AV866" s="14" t="s">
        <v>84</v>
      </c>
      <c r="AW866" s="14" t="s">
        <v>31</v>
      </c>
      <c r="AX866" s="14" t="s">
        <v>82</v>
      </c>
      <c r="AY866" s="259" t="s">
        <v>132</v>
      </c>
    </row>
    <row r="867" s="2" customFormat="1" ht="24.15" customHeight="1">
      <c r="A867" s="39"/>
      <c r="B867" s="40"/>
      <c r="C867" s="275" t="s">
        <v>2248</v>
      </c>
      <c r="D867" s="275" t="s">
        <v>374</v>
      </c>
      <c r="E867" s="276" t="s">
        <v>2249</v>
      </c>
      <c r="F867" s="277" t="s">
        <v>2250</v>
      </c>
      <c r="G867" s="278" t="s">
        <v>874</v>
      </c>
      <c r="H867" s="279">
        <v>4</v>
      </c>
      <c r="I867" s="280"/>
      <c r="J867" s="281">
        <f>ROUND(I867*H867,2)</f>
        <v>0</v>
      </c>
      <c r="K867" s="277" t="s">
        <v>139</v>
      </c>
      <c r="L867" s="282"/>
      <c r="M867" s="283" t="s">
        <v>1</v>
      </c>
      <c r="N867" s="284" t="s">
        <v>39</v>
      </c>
      <c r="O867" s="92"/>
      <c r="P867" s="228">
        <f>O867*H867</f>
        <v>0</v>
      </c>
      <c r="Q867" s="228">
        <v>0.58499999999999996</v>
      </c>
      <c r="R867" s="228">
        <f>Q867*H867</f>
        <v>2.3399999999999999</v>
      </c>
      <c r="S867" s="228">
        <v>0</v>
      </c>
      <c r="T867" s="229">
        <f>S867*H867</f>
        <v>0</v>
      </c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/>
      <c r="AR867" s="230" t="s">
        <v>270</v>
      </c>
      <c r="AT867" s="230" t="s">
        <v>374</v>
      </c>
      <c r="AU867" s="230" t="s">
        <v>84</v>
      </c>
      <c r="AY867" s="18" t="s">
        <v>132</v>
      </c>
      <c r="BE867" s="231">
        <f>IF(N867="základní",J867,0)</f>
        <v>0</v>
      </c>
      <c r="BF867" s="231">
        <f>IF(N867="snížená",J867,0)</f>
        <v>0</v>
      </c>
      <c r="BG867" s="231">
        <f>IF(N867="zákl. přenesená",J867,0)</f>
        <v>0</v>
      </c>
      <c r="BH867" s="231">
        <f>IF(N867="sníž. přenesená",J867,0)</f>
        <v>0</v>
      </c>
      <c r="BI867" s="231">
        <f>IF(N867="nulová",J867,0)</f>
        <v>0</v>
      </c>
      <c r="BJ867" s="18" t="s">
        <v>82</v>
      </c>
      <c r="BK867" s="231">
        <f>ROUND(I867*H867,2)</f>
        <v>0</v>
      </c>
      <c r="BL867" s="18" t="s">
        <v>227</v>
      </c>
      <c r="BM867" s="230" t="s">
        <v>2251</v>
      </c>
    </row>
    <row r="868" s="2" customFormat="1">
      <c r="A868" s="39"/>
      <c r="B868" s="40"/>
      <c r="C868" s="41"/>
      <c r="D868" s="232" t="s">
        <v>142</v>
      </c>
      <c r="E868" s="41"/>
      <c r="F868" s="233" t="s">
        <v>2250</v>
      </c>
      <c r="G868" s="41"/>
      <c r="H868" s="41"/>
      <c r="I868" s="234"/>
      <c r="J868" s="41"/>
      <c r="K868" s="41"/>
      <c r="L868" s="45"/>
      <c r="M868" s="235"/>
      <c r="N868" s="236"/>
      <c r="O868" s="92"/>
      <c r="P868" s="92"/>
      <c r="Q868" s="92"/>
      <c r="R868" s="92"/>
      <c r="S868" s="92"/>
      <c r="T868" s="93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/>
      <c r="AT868" s="18" t="s">
        <v>142</v>
      </c>
      <c r="AU868" s="18" t="s">
        <v>84</v>
      </c>
    </row>
    <row r="869" s="13" customFormat="1">
      <c r="A869" s="13"/>
      <c r="B869" s="239"/>
      <c r="C869" s="240"/>
      <c r="D869" s="232" t="s">
        <v>145</v>
      </c>
      <c r="E869" s="241" t="s">
        <v>1</v>
      </c>
      <c r="F869" s="242" t="s">
        <v>1809</v>
      </c>
      <c r="G869" s="240"/>
      <c r="H869" s="241" t="s">
        <v>1</v>
      </c>
      <c r="I869" s="243"/>
      <c r="J869" s="240"/>
      <c r="K869" s="240"/>
      <c r="L869" s="244"/>
      <c r="M869" s="245"/>
      <c r="N869" s="246"/>
      <c r="O869" s="246"/>
      <c r="P869" s="246"/>
      <c r="Q869" s="246"/>
      <c r="R869" s="246"/>
      <c r="S869" s="246"/>
      <c r="T869" s="247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T869" s="248" t="s">
        <v>145</v>
      </c>
      <c r="AU869" s="248" t="s">
        <v>84</v>
      </c>
      <c r="AV869" s="13" t="s">
        <v>82</v>
      </c>
      <c r="AW869" s="13" t="s">
        <v>31</v>
      </c>
      <c r="AX869" s="13" t="s">
        <v>74</v>
      </c>
      <c r="AY869" s="248" t="s">
        <v>132</v>
      </c>
    </row>
    <row r="870" s="14" customFormat="1">
      <c r="A870" s="14"/>
      <c r="B870" s="249"/>
      <c r="C870" s="250"/>
      <c r="D870" s="232" t="s">
        <v>145</v>
      </c>
      <c r="E870" s="251" t="s">
        <v>1</v>
      </c>
      <c r="F870" s="252" t="s">
        <v>227</v>
      </c>
      <c r="G870" s="250"/>
      <c r="H870" s="253">
        <v>4</v>
      </c>
      <c r="I870" s="254"/>
      <c r="J870" s="250"/>
      <c r="K870" s="250"/>
      <c r="L870" s="255"/>
      <c r="M870" s="256"/>
      <c r="N870" s="257"/>
      <c r="O870" s="257"/>
      <c r="P870" s="257"/>
      <c r="Q870" s="257"/>
      <c r="R870" s="257"/>
      <c r="S870" s="257"/>
      <c r="T870" s="258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T870" s="259" t="s">
        <v>145</v>
      </c>
      <c r="AU870" s="259" t="s">
        <v>84</v>
      </c>
      <c r="AV870" s="14" t="s">
        <v>84</v>
      </c>
      <c r="AW870" s="14" t="s">
        <v>31</v>
      </c>
      <c r="AX870" s="14" t="s">
        <v>82</v>
      </c>
      <c r="AY870" s="259" t="s">
        <v>132</v>
      </c>
    </row>
    <row r="871" s="2" customFormat="1" ht="24.15" customHeight="1">
      <c r="A871" s="39"/>
      <c r="B871" s="40"/>
      <c r="C871" s="219" t="s">
        <v>2252</v>
      </c>
      <c r="D871" s="219" t="s">
        <v>135</v>
      </c>
      <c r="E871" s="220" t="s">
        <v>2253</v>
      </c>
      <c r="F871" s="221" t="s">
        <v>2254</v>
      </c>
      <c r="G871" s="222" t="s">
        <v>874</v>
      </c>
      <c r="H871" s="223">
        <v>15</v>
      </c>
      <c r="I871" s="224"/>
      <c r="J871" s="225">
        <f>ROUND(I871*H871,2)</f>
        <v>0</v>
      </c>
      <c r="K871" s="221" t="s">
        <v>139</v>
      </c>
      <c r="L871" s="45"/>
      <c r="M871" s="226" t="s">
        <v>1</v>
      </c>
      <c r="N871" s="227" t="s">
        <v>39</v>
      </c>
      <c r="O871" s="92"/>
      <c r="P871" s="228">
        <f>O871*H871</f>
        <v>0</v>
      </c>
      <c r="Q871" s="228">
        <v>0.028539999999999999</v>
      </c>
      <c r="R871" s="228">
        <f>Q871*H871</f>
        <v>0.42809999999999998</v>
      </c>
      <c r="S871" s="228">
        <v>0</v>
      </c>
      <c r="T871" s="229">
        <f>S871*H871</f>
        <v>0</v>
      </c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/>
      <c r="AR871" s="230" t="s">
        <v>227</v>
      </c>
      <c r="AT871" s="230" t="s">
        <v>135</v>
      </c>
      <c r="AU871" s="230" t="s">
        <v>84</v>
      </c>
      <c r="AY871" s="18" t="s">
        <v>132</v>
      </c>
      <c r="BE871" s="231">
        <f>IF(N871="základní",J871,0)</f>
        <v>0</v>
      </c>
      <c r="BF871" s="231">
        <f>IF(N871="snížená",J871,0)</f>
        <v>0</v>
      </c>
      <c r="BG871" s="231">
        <f>IF(N871="zákl. přenesená",J871,0)</f>
        <v>0</v>
      </c>
      <c r="BH871" s="231">
        <f>IF(N871="sníž. přenesená",J871,0)</f>
        <v>0</v>
      </c>
      <c r="BI871" s="231">
        <f>IF(N871="nulová",J871,0)</f>
        <v>0</v>
      </c>
      <c r="BJ871" s="18" t="s">
        <v>82</v>
      </c>
      <c r="BK871" s="231">
        <f>ROUND(I871*H871,2)</f>
        <v>0</v>
      </c>
      <c r="BL871" s="18" t="s">
        <v>227</v>
      </c>
      <c r="BM871" s="230" t="s">
        <v>2255</v>
      </c>
    </row>
    <row r="872" s="2" customFormat="1">
      <c r="A872" s="39"/>
      <c r="B872" s="40"/>
      <c r="C872" s="41"/>
      <c r="D872" s="232" t="s">
        <v>142</v>
      </c>
      <c r="E872" s="41"/>
      <c r="F872" s="233" t="s">
        <v>2254</v>
      </c>
      <c r="G872" s="41"/>
      <c r="H872" s="41"/>
      <c r="I872" s="234"/>
      <c r="J872" s="41"/>
      <c r="K872" s="41"/>
      <c r="L872" s="45"/>
      <c r="M872" s="235"/>
      <c r="N872" s="236"/>
      <c r="O872" s="92"/>
      <c r="P872" s="92"/>
      <c r="Q872" s="92"/>
      <c r="R872" s="92"/>
      <c r="S872" s="92"/>
      <c r="T872" s="93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/>
      <c r="AT872" s="18" t="s">
        <v>142</v>
      </c>
      <c r="AU872" s="18" t="s">
        <v>84</v>
      </c>
    </row>
    <row r="873" s="2" customFormat="1">
      <c r="A873" s="39"/>
      <c r="B873" s="40"/>
      <c r="C873" s="41"/>
      <c r="D873" s="237" t="s">
        <v>143</v>
      </c>
      <c r="E873" s="41"/>
      <c r="F873" s="238" t="s">
        <v>2256</v>
      </c>
      <c r="G873" s="41"/>
      <c r="H873" s="41"/>
      <c r="I873" s="234"/>
      <c r="J873" s="41"/>
      <c r="K873" s="41"/>
      <c r="L873" s="45"/>
      <c r="M873" s="235"/>
      <c r="N873" s="236"/>
      <c r="O873" s="92"/>
      <c r="P873" s="92"/>
      <c r="Q873" s="92"/>
      <c r="R873" s="92"/>
      <c r="S873" s="92"/>
      <c r="T873" s="93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/>
      <c r="AT873" s="18" t="s">
        <v>143</v>
      </c>
      <c r="AU873" s="18" t="s">
        <v>84</v>
      </c>
    </row>
    <row r="874" s="13" customFormat="1">
      <c r="A874" s="13"/>
      <c r="B874" s="239"/>
      <c r="C874" s="240"/>
      <c r="D874" s="232" t="s">
        <v>145</v>
      </c>
      <c r="E874" s="241" t="s">
        <v>1</v>
      </c>
      <c r="F874" s="242" t="s">
        <v>2229</v>
      </c>
      <c r="G874" s="240"/>
      <c r="H874" s="241" t="s">
        <v>1</v>
      </c>
      <c r="I874" s="243"/>
      <c r="J874" s="240"/>
      <c r="K874" s="240"/>
      <c r="L874" s="244"/>
      <c r="M874" s="245"/>
      <c r="N874" s="246"/>
      <c r="O874" s="246"/>
      <c r="P874" s="246"/>
      <c r="Q874" s="246"/>
      <c r="R874" s="246"/>
      <c r="S874" s="246"/>
      <c r="T874" s="247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T874" s="248" t="s">
        <v>145</v>
      </c>
      <c r="AU874" s="248" t="s">
        <v>84</v>
      </c>
      <c r="AV874" s="13" t="s">
        <v>82</v>
      </c>
      <c r="AW874" s="13" t="s">
        <v>31</v>
      </c>
      <c r="AX874" s="13" t="s">
        <v>74</v>
      </c>
      <c r="AY874" s="248" t="s">
        <v>132</v>
      </c>
    </row>
    <row r="875" s="14" customFormat="1">
      <c r="A875" s="14"/>
      <c r="B875" s="249"/>
      <c r="C875" s="250"/>
      <c r="D875" s="232" t="s">
        <v>145</v>
      </c>
      <c r="E875" s="251" t="s">
        <v>1</v>
      </c>
      <c r="F875" s="252" t="s">
        <v>2257</v>
      </c>
      <c r="G875" s="250"/>
      <c r="H875" s="253">
        <v>15</v>
      </c>
      <c r="I875" s="254"/>
      <c r="J875" s="250"/>
      <c r="K875" s="250"/>
      <c r="L875" s="255"/>
      <c r="M875" s="256"/>
      <c r="N875" s="257"/>
      <c r="O875" s="257"/>
      <c r="P875" s="257"/>
      <c r="Q875" s="257"/>
      <c r="R875" s="257"/>
      <c r="S875" s="257"/>
      <c r="T875" s="258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T875" s="259" t="s">
        <v>145</v>
      </c>
      <c r="AU875" s="259" t="s">
        <v>84</v>
      </c>
      <c r="AV875" s="14" t="s">
        <v>84</v>
      </c>
      <c r="AW875" s="14" t="s">
        <v>31</v>
      </c>
      <c r="AX875" s="14" t="s">
        <v>82</v>
      </c>
      <c r="AY875" s="259" t="s">
        <v>132</v>
      </c>
    </row>
    <row r="876" s="2" customFormat="1" ht="24.15" customHeight="1">
      <c r="A876" s="39"/>
      <c r="B876" s="40"/>
      <c r="C876" s="275" t="s">
        <v>2258</v>
      </c>
      <c r="D876" s="275" t="s">
        <v>374</v>
      </c>
      <c r="E876" s="276" t="s">
        <v>2259</v>
      </c>
      <c r="F876" s="277" t="s">
        <v>2260</v>
      </c>
      <c r="G876" s="278" t="s">
        <v>874</v>
      </c>
      <c r="H876" s="279">
        <v>9</v>
      </c>
      <c r="I876" s="280"/>
      <c r="J876" s="281">
        <f>ROUND(I876*H876,2)</f>
        <v>0</v>
      </c>
      <c r="K876" s="277" t="s">
        <v>139</v>
      </c>
      <c r="L876" s="282"/>
      <c r="M876" s="283" t="s">
        <v>1</v>
      </c>
      <c r="N876" s="284" t="s">
        <v>39</v>
      </c>
      <c r="O876" s="92"/>
      <c r="P876" s="228">
        <f>O876*H876</f>
        <v>0</v>
      </c>
      <c r="Q876" s="228">
        <v>1.1599999999999999</v>
      </c>
      <c r="R876" s="228">
        <f>Q876*H876</f>
        <v>10.44</v>
      </c>
      <c r="S876" s="228">
        <v>0</v>
      </c>
      <c r="T876" s="229">
        <f>S876*H876</f>
        <v>0</v>
      </c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/>
      <c r="AR876" s="230" t="s">
        <v>270</v>
      </c>
      <c r="AT876" s="230" t="s">
        <v>374</v>
      </c>
      <c r="AU876" s="230" t="s">
        <v>84</v>
      </c>
      <c r="AY876" s="18" t="s">
        <v>132</v>
      </c>
      <c r="BE876" s="231">
        <f>IF(N876="základní",J876,0)</f>
        <v>0</v>
      </c>
      <c r="BF876" s="231">
        <f>IF(N876="snížená",J876,0)</f>
        <v>0</v>
      </c>
      <c r="BG876" s="231">
        <f>IF(N876="zákl. přenesená",J876,0)</f>
        <v>0</v>
      </c>
      <c r="BH876" s="231">
        <f>IF(N876="sníž. přenesená",J876,0)</f>
        <v>0</v>
      </c>
      <c r="BI876" s="231">
        <f>IF(N876="nulová",J876,0)</f>
        <v>0</v>
      </c>
      <c r="BJ876" s="18" t="s">
        <v>82</v>
      </c>
      <c r="BK876" s="231">
        <f>ROUND(I876*H876,2)</f>
        <v>0</v>
      </c>
      <c r="BL876" s="18" t="s">
        <v>227</v>
      </c>
      <c r="BM876" s="230" t="s">
        <v>2261</v>
      </c>
    </row>
    <row r="877" s="2" customFormat="1">
      <c r="A877" s="39"/>
      <c r="B877" s="40"/>
      <c r="C877" s="41"/>
      <c r="D877" s="232" t="s">
        <v>142</v>
      </c>
      <c r="E877" s="41"/>
      <c r="F877" s="233" t="s">
        <v>2260</v>
      </c>
      <c r="G877" s="41"/>
      <c r="H877" s="41"/>
      <c r="I877" s="234"/>
      <c r="J877" s="41"/>
      <c r="K877" s="41"/>
      <c r="L877" s="45"/>
      <c r="M877" s="235"/>
      <c r="N877" s="236"/>
      <c r="O877" s="92"/>
      <c r="P877" s="92"/>
      <c r="Q877" s="92"/>
      <c r="R877" s="92"/>
      <c r="S877" s="92"/>
      <c r="T877" s="93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/>
      <c r="AT877" s="18" t="s">
        <v>142</v>
      </c>
      <c r="AU877" s="18" t="s">
        <v>84</v>
      </c>
    </row>
    <row r="878" s="13" customFormat="1">
      <c r="A878" s="13"/>
      <c r="B878" s="239"/>
      <c r="C878" s="240"/>
      <c r="D878" s="232" t="s">
        <v>145</v>
      </c>
      <c r="E878" s="241" t="s">
        <v>1</v>
      </c>
      <c r="F878" s="242" t="s">
        <v>1809</v>
      </c>
      <c r="G878" s="240"/>
      <c r="H878" s="241" t="s">
        <v>1</v>
      </c>
      <c r="I878" s="243"/>
      <c r="J878" s="240"/>
      <c r="K878" s="240"/>
      <c r="L878" s="244"/>
      <c r="M878" s="245"/>
      <c r="N878" s="246"/>
      <c r="O878" s="246"/>
      <c r="P878" s="246"/>
      <c r="Q878" s="246"/>
      <c r="R878" s="246"/>
      <c r="S878" s="246"/>
      <c r="T878" s="247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T878" s="248" t="s">
        <v>145</v>
      </c>
      <c r="AU878" s="248" t="s">
        <v>84</v>
      </c>
      <c r="AV878" s="13" t="s">
        <v>82</v>
      </c>
      <c r="AW878" s="13" t="s">
        <v>31</v>
      </c>
      <c r="AX878" s="13" t="s">
        <v>74</v>
      </c>
      <c r="AY878" s="248" t="s">
        <v>132</v>
      </c>
    </row>
    <row r="879" s="14" customFormat="1">
      <c r="A879" s="14"/>
      <c r="B879" s="249"/>
      <c r="C879" s="250"/>
      <c r="D879" s="232" t="s">
        <v>145</v>
      </c>
      <c r="E879" s="251" t="s">
        <v>1</v>
      </c>
      <c r="F879" s="252" t="s">
        <v>2262</v>
      </c>
      <c r="G879" s="250"/>
      <c r="H879" s="253">
        <v>2</v>
      </c>
      <c r="I879" s="254"/>
      <c r="J879" s="250"/>
      <c r="K879" s="250"/>
      <c r="L879" s="255"/>
      <c r="M879" s="256"/>
      <c r="N879" s="257"/>
      <c r="O879" s="257"/>
      <c r="P879" s="257"/>
      <c r="Q879" s="257"/>
      <c r="R879" s="257"/>
      <c r="S879" s="257"/>
      <c r="T879" s="258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T879" s="259" t="s">
        <v>145</v>
      </c>
      <c r="AU879" s="259" t="s">
        <v>84</v>
      </c>
      <c r="AV879" s="14" t="s">
        <v>84</v>
      </c>
      <c r="AW879" s="14" t="s">
        <v>31</v>
      </c>
      <c r="AX879" s="14" t="s">
        <v>74</v>
      </c>
      <c r="AY879" s="259" t="s">
        <v>132</v>
      </c>
    </row>
    <row r="880" s="14" customFormat="1">
      <c r="A880" s="14"/>
      <c r="B880" s="249"/>
      <c r="C880" s="250"/>
      <c r="D880" s="232" t="s">
        <v>145</v>
      </c>
      <c r="E880" s="251" t="s">
        <v>1</v>
      </c>
      <c r="F880" s="252" t="s">
        <v>2263</v>
      </c>
      <c r="G880" s="250"/>
      <c r="H880" s="253">
        <v>1</v>
      </c>
      <c r="I880" s="254"/>
      <c r="J880" s="250"/>
      <c r="K880" s="250"/>
      <c r="L880" s="255"/>
      <c r="M880" s="256"/>
      <c r="N880" s="257"/>
      <c r="O880" s="257"/>
      <c r="P880" s="257"/>
      <c r="Q880" s="257"/>
      <c r="R880" s="257"/>
      <c r="S880" s="257"/>
      <c r="T880" s="258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T880" s="259" t="s">
        <v>145</v>
      </c>
      <c r="AU880" s="259" t="s">
        <v>84</v>
      </c>
      <c r="AV880" s="14" t="s">
        <v>84</v>
      </c>
      <c r="AW880" s="14" t="s">
        <v>31</v>
      </c>
      <c r="AX880" s="14" t="s">
        <v>74</v>
      </c>
      <c r="AY880" s="259" t="s">
        <v>132</v>
      </c>
    </row>
    <row r="881" s="14" customFormat="1">
      <c r="A881" s="14"/>
      <c r="B881" s="249"/>
      <c r="C881" s="250"/>
      <c r="D881" s="232" t="s">
        <v>145</v>
      </c>
      <c r="E881" s="251" t="s">
        <v>1</v>
      </c>
      <c r="F881" s="252" t="s">
        <v>2264</v>
      </c>
      <c r="G881" s="250"/>
      <c r="H881" s="253">
        <v>3</v>
      </c>
      <c r="I881" s="254"/>
      <c r="J881" s="250"/>
      <c r="K881" s="250"/>
      <c r="L881" s="255"/>
      <c r="M881" s="256"/>
      <c r="N881" s="257"/>
      <c r="O881" s="257"/>
      <c r="P881" s="257"/>
      <c r="Q881" s="257"/>
      <c r="R881" s="257"/>
      <c r="S881" s="257"/>
      <c r="T881" s="258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T881" s="259" t="s">
        <v>145</v>
      </c>
      <c r="AU881" s="259" t="s">
        <v>84</v>
      </c>
      <c r="AV881" s="14" t="s">
        <v>84</v>
      </c>
      <c r="AW881" s="14" t="s">
        <v>31</v>
      </c>
      <c r="AX881" s="14" t="s">
        <v>74</v>
      </c>
      <c r="AY881" s="259" t="s">
        <v>132</v>
      </c>
    </row>
    <row r="882" s="14" customFormat="1">
      <c r="A882" s="14"/>
      <c r="B882" s="249"/>
      <c r="C882" s="250"/>
      <c r="D882" s="232" t="s">
        <v>145</v>
      </c>
      <c r="E882" s="251" t="s">
        <v>1</v>
      </c>
      <c r="F882" s="252" t="s">
        <v>2265</v>
      </c>
      <c r="G882" s="250"/>
      <c r="H882" s="253">
        <v>2</v>
      </c>
      <c r="I882" s="254"/>
      <c r="J882" s="250"/>
      <c r="K882" s="250"/>
      <c r="L882" s="255"/>
      <c r="M882" s="256"/>
      <c r="N882" s="257"/>
      <c r="O882" s="257"/>
      <c r="P882" s="257"/>
      <c r="Q882" s="257"/>
      <c r="R882" s="257"/>
      <c r="S882" s="257"/>
      <c r="T882" s="258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T882" s="259" t="s">
        <v>145</v>
      </c>
      <c r="AU882" s="259" t="s">
        <v>84</v>
      </c>
      <c r="AV882" s="14" t="s">
        <v>84</v>
      </c>
      <c r="AW882" s="14" t="s">
        <v>31</v>
      </c>
      <c r="AX882" s="14" t="s">
        <v>74</v>
      </c>
      <c r="AY882" s="259" t="s">
        <v>132</v>
      </c>
    </row>
    <row r="883" s="14" customFormat="1">
      <c r="A883" s="14"/>
      <c r="B883" s="249"/>
      <c r="C883" s="250"/>
      <c r="D883" s="232" t="s">
        <v>145</v>
      </c>
      <c r="E883" s="251" t="s">
        <v>1</v>
      </c>
      <c r="F883" s="252" t="s">
        <v>2266</v>
      </c>
      <c r="G883" s="250"/>
      <c r="H883" s="253">
        <v>1</v>
      </c>
      <c r="I883" s="254"/>
      <c r="J883" s="250"/>
      <c r="K883" s="250"/>
      <c r="L883" s="255"/>
      <c r="M883" s="256"/>
      <c r="N883" s="257"/>
      <c r="O883" s="257"/>
      <c r="P883" s="257"/>
      <c r="Q883" s="257"/>
      <c r="R883" s="257"/>
      <c r="S883" s="257"/>
      <c r="T883" s="258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T883" s="259" t="s">
        <v>145</v>
      </c>
      <c r="AU883" s="259" t="s">
        <v>84</v>
      </c>
      <c r="AV883" s="14" t="s">
        <v>84</v>
      </c>
      <c r="AW883" s="14" t="s">
        <v>31</v>
      </c>
      <c r="AX883" s="14" t="s">
        <v>74</v>
      </c>
      <c r="AY883" s="259" t="s">
        <v>132</v>
      </c>
    </row>
    <row r="884" s="15" customFormat="1">
      <c r="A884" s="15"/>
      <c r="B884" s="264"/>
      <c r="C884" s="265"/>
      <c r="D884" s="232" t="s">
        <v>145</v>
      </c>
      <c r="E884" s="266" t="s">
        <v>1</v>
      </c>
      <c r="F884" s="267" t="s">
        <v>251</v>
      </c>
      <c r="G884" s="265"/>
      <c r="H884" s="268">
        <v>9</v>
      </c>
      <c r="I884" s="269"/>
      <c r="J884" s="265"/>
      <c r="K884" s="265"/>
      <c r="L884" s="270"/>
      <c r="M884" s="271"/>
      <c r="N884" s="272"/>
      <c r="O884" s="272"/>
      <c r="P884" s="272"/>
      <c r="Q884" s="272"/>
      <c r="R884" s="272"/>
      <c r="S884" s="272"/>
      <c r="T884" s="273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T884" s="274" t="s">
        <v>145</v>
      </c>
      <c r="AU884" s="274" t="s">
        <v>84</v>
      </c>
      <c r="AV884" s="15" t="s">
        <v>227</v>
      </c>
      <c r="AW884" s="15" t="s">
        <v>31</v>
      </c>
      <c r="AX884" s="15" t="s">
        <v>82</v>
      </c>
      <c r="AY884" s="274" t="s">
        <v>132</v>
      </c>
    </row>
    <row r="885" s="2" customFormat="1" ht="21.75" customHeight="1">
      <c r="A885" s="39"/>
      <c r="B885" s="40"/>
      <c r="C885" s="275" t="s">
        <v>2267</v>
      </c>
      <c r="D885" s="275" t="s">
        <v>374</v>
      </c>
      <c r="E885" s="276" t="s">
        <v>2268</v>
      </c>
      <c r="F885" s="277" t="s">
        <v>2269</v>
      </c>
      <c r="G885" s="278" t="s">
        <v>874</v>
      </c>
      <c r="H885" s="279">
        <v>2</v>
      </c>
      <c r="I885" s="280"/>
      <c r="J885" s="281">
        <f>ROUND(I885*H885,2)</f>
        <v>0</v>
      </c>
      <c r="K885" s="277" t="s">
        <v>139</v>
      </c>
      <c r="L885" s="282"/>
      <c r="M885" s="283" t="s">
        <v>1</v>
      </c>
      <c r="N885" s="284" t="s">
        <v>39</v>
      </c>
      <c r="O885" s="92"/>
      <c r="P885" s="228">
        <f>O885*H885</f>
        <v>0</v>
      </c>
      <c r="Q885" s="228">
        <v>2.1000000000000001</v>
      </c>
      <c r="R885" s="228">
        <f>Q885*H885</f>
        <v>4.2000000000000002</v>
      </c>
      <c r="S885" s="228">
        <v>0</v>
      </c>
      <c r="T885" s="229">
        <f>S885*H885</f>
        <v>0</v>
      </c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R885" s="230" t="s">
        <v>270</v>
      </c>
      <c r="AT885" s="230" t="s">
        <v>374</v>
      </c>
      <c r="AU885" s="230" t="s">
        <v>84</v>
      </c>
      <c r="AY885" s="18" t="s">
        <v>132</v>
      </c>
      <c r="BE885" s="231">
        <f>IF(N885="základní",J885,0)</f>
        <v>0</v>
      </c>
      <c r="BF885" s="231">
        <f>IF(N885="snížená",J885,0)</f>
        <v>0</v>
      </c>
      <c r="BG885" s="231">
        <f>IF(N885="zákl. přenesená",J885,0)</f>
        <v>0</v>
      </c>
      <c r="BH885" s="231">
        <f>IF(N885="sníž. přenesená",J885,0)</f>
        <v>0</v>
      </c>
      <c r="BI885" s="231">
        <f>IF(N885="nulová",J885,0)</f>
        <v>0</v>
      </c>
      <c r="BJ885" s="18" t="s">
        <v>82</v>
      </c>
      <c r="BK885" s="231">
        <f>ROUND(I885*H885,2)</f>
        <v>0</v>
      </c>
      <c r="BL885" s="18" t="s">
        <v>227</v>
      </c>
      <c r="BM885" s="230" t="s">
        <v>2270</v>
      </c>
    </row>
    <row r="886" s="2" customFormat="1">
      <c r="A886" s="39"/>
      <c r="B886" s="40"/>
      <c r="C886" s="41"/>
      <c r="D886" s="232" t="s">
        <v>142</v>
      </c>
      <c r="E886" s="41"/>
      <c r="F886" s="233" t="s">
        <v>2269</v>
      </c>
      <c r="G886" s="41"/>
      <c r="H886" s="41"/>
      <c r="I886" s="234"/>
      <c r="J886" s="41"/>
      <c r="K886" s="41"/>
      <c r="L886" s="45"/>
      <c r="M886" s="235"/>
      <c r="N886" s="236"/>
      <c r="O886" s="92"/>
      <c r="P886" s="92"/>
      <c r="Q886" s="92"/>
      <c r="R886" s="92"/>
      <c r="S886" s="92"/>
      <c r="T886" s="93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/>
      <c r="AT886" s="18" t="s">
        <v>142</v>
      </c>
      <c r="AU886" s="18" t="s">
        <v>84</v>
      </c>
    </row>
    <row r="887" s="13" customFormat="1">
      <c r="A887" s="13"/>
      <c r="B887" s="239"/>
      <c r="C887" s="240"/>
      <c r="D887" s="232" t="s">
        <v>145</v>
      </c>
      <c r="E887" s="241" t="s">
        <v>1</v>
      </c>
      <c r="F887" s="242" t="s">
        <v>1809</v>
      </c>
      <c r="G887" s="240"/>
      <c r="H887" s="241" t="s">
        <v>1</v>
      </c>
      <c r="I887" s="243"/>
      <c r="J887" s="240"/>
      <c r="K887" s="240"/>
      <c r="L887" s="244"/>
      <c r="M887" s="245"/>
      <c r="N887" s="246"/>
      <c r="O887" s="246"/>
      <c r="P887" s="246"/>
      <c r="Q887" s="246"/>
      <c r="R887" s="246"/>
      <c r="S887" s="246"/>
      <c r="T887" s="247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T887" s="248" t="s">
        <v>145</v>
      </c>
      <c r="AU887" s="248" t="s">
        <v>84</v>
      </c>
      <c r="AV887" s="13" t="s">
        <v>82</v>
      </c>
      <c r="AW887" s="13" t="s">
        <v>31</v>
      </c>
      <c r="AX887" s="13" t="s">
        <v>74</v>
      </c>
      <c r="AY887" s="248" t="s">
        <v>132</v>
      </c>
    </row>
    <row r="888" s="14" customFormat="1">
      <c r="A888" s="14"/>
      <c r="B888" s="249"/>
      <c r="C888" s="250"/>
      <c r="D888" s="232" t="s">
        <v>145</v>
      </c>
      <c r="E888" s="251" t="s">
        <v>1</v>
      </c>
      <c r="F888" s="252" t="s">
        <v>84</v>
      </c>
      <c r="G888" s="250"/>
      <c r="H888" s="253">
        <v>2</v>
      </c>
      <c r="I888" s="254"/>
      <c r="J888" s="250"/>
      <c r="K888" s="250"/>
      <c r="L888" s="255"/>
      <c r="M888" s="256"/>
      <c r="N888" s="257"/>
      <c r="O888" s="257"/>
      <c r="P888" s="257"/>
      <c r="Q888" s="257"/>
      <c r="R888" s="257"/>
      <c r="S888" s="257"/>
      <c r="T888" s="258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T888" s="259" t="s">
        <v>145</v>
      </c>
      <c r="AU888" s="259" t="s">
        <v>84</v>
      </c>
      <c r="AV888" s="14" t="s">
        <v>84</v>
      </c>
      <c r="AW888" s="14" t="s">
        <v>31</v>
      </c>
      <c r="AX888" s="14" t="s">
        <v>82</v>
      </c>
      <c r="AY888" s="259" t="s">
        <v>132</v>
      </c>
    </row>
    <row r="889" s="2" customFormat="1" ht="24.15" customHeight="1">
      <c r="A889" s="39"/>
      <c r="B889" s="40"/>
      <c r="C889" s="275" t="s">
        <v>2271</v>
      </c>
      <c r="D889" s="275" t="s">
        <v>374</v>
      </c>
      <c r="E889" s="276" t="s">
        <v>2272</v>
      </c>
      <c r="F889" s="277" t="s">
        <v>2273</v>
      </c>
      <c r="G889" s="278" t="s">
        <v>874</v>
      </c>
      <c r="H889" s="279">
        <v>1</v>
      </c>
      <c r="I889" s="280"/>
      <c r="J889" s="281">
        <f>ROUND(I889*H889,2)</f>
        <v>0</v>
      </c>
      <c r="K889" s="277" t="s">
        <v>1</v>
      </c>
      <c r="L889" s="282"/>
      <c r="M889" s="283" t="s">
        <v>1</v>
      </c>
      <c r="N889" s="284" t="s">
        <v>39</v>
      </c>
      <c r="O889" s="92"/>
      <c r="P889" s="228">
        <f>O889*H889</f>
        <v>0</v>
      </c>
      <c r="Q889" s="228">
        <v>5.75</v>
      </c>
      <c r="R889" s="228">
        <f>Q889*H889</f>
        <v>5.75</v>
      </c>
      <c r="S889" s="228">
        <v>0</v>
      </c>
      <c r="T889" s="229">
        <f>S889*H889</f>
        <v>0</v>
      </c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/>
      <c r="AR889" s="230" t="s">
        <v>270</v>
      </c>
      <c r="AT889" s="230" t="s">
        <v>374</v>
      </c>
      <c r="AU889" s="230" t="s">
        <v>84</v>
      </c>
      <c r="AY889" s="18" t="s">
        <v>132</v>
      </c>
      <c r="BE889" s="231">
        <f>IF(N889="základní",J889,0)</f>
        <v>0</v>
      </c>
      <c r="BF889" s="231">
        <f>IF(N889="snížená",J889,0)</f>
        <v>0</v>
      </c>
      <c r="BG889" s="231">
        <f>IF(N889="zákl. přenesená",J889,0)</f>
        <v>0</v>
      </c>
      <c r="BH889" s="231">
        <f>IF(N889="sníž. přenesená",J889,0)</f>
        <v>0</v>
      </c>
      <c r="BI889" s="231">
        <f>IF(N889="nulová",J889,0)</f>
        <v>0</v>
      </c>
      <c r="BJ889" s="18" t="s">
        <v>82</v>
      </c>
      <c r="BK889" s="231">
        <f>ROUND(I889*H889,2)</f>
        <v>0</v>
      </c>
      <c r="BL889" s="18" t="s">
        <v>227</v>
      </c>
      <c r="BM889" s="230" t="s">
        <v>2274</v>
      </c>
    </row>
    <row r="890" s="2" customFormat="1">
      <c r="A890" s="39"/>
      <c r="B890" s="40"/>
      <c r="C890" s="41"/>
      <c r="D890" s="232" t="s">
        <v>142</v>
      </c>
      <c r="E890" s="41"/>
      <c r="F890" s="233" t="s">
        <v>2273</v>
      </c>
      <c r="G890" s="41"/>
      <c r="H890" s="41"/>
      <c r="I890" s="234"/>
      <c r="J890" s="41"/>
      <c r="K890" s="41"/>
      <c r="L890" s="45"/>
      <c r="M890" s="235"/>
      <c r="N890" s="236"/>
      <c r="O890" s="92"/>
      <c r="P890" s="92"/>
      <c r="Q890" s="92"/>
      <c r="R890" s="92"/>
      <c r="S890" s="92"/>
      <c r="T890" s="93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/>
      <c r="AT890" s="18" t="s">
        <v>142</v>
      </c>
      <c r="AU890" s="18" t="s">
        <v>84</v>
      </c>
    </row>
    <row r="891" s="13" customFormat="1">
      <c r="A891" s="13"/>
      <c r="B891" s="239"/>
      <c r="C891" s="240"/>
      <c r="D891" s="232" t="s">
        <v>145</v>
      </c>
      <c r="E891" s="241" t="s">
        <v>1</v>
      </c>
      <c r="F891" s="242" t="s">
        <v>2275</v>
      </c>
      <c r="G891" s="240"/>
      <c r="H891" s="241" t="s">
        <v>1</v>
      </c>
      <c r="I891" s="243"/>
      <c r="J891" s="240"/>
      <c r="K891" s="240"/>
      <c r="L891" s="244"/>
      <c r="M891" s="245"/>
      <c r="N891" s="246"/>
      <c r="O891" s="246"/>
      <c r="P891" s="246"/>
      <c r="Q891" s="246"/>
      <c r="R891" s="246"/>
      <c r="S891" s="246"/>
      <c r="T891" s="247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T891" s="248" t="s">
        <v>145</v>
      </c>
      <c r="AU891" s="248" t="s">
        <v>84</v>
      </c>
      <c r="AV891" s="13" t="s">
        <v>82</v>
      </c>
      <c r="AW891" s="13" t="s">
        <v>31</v>
      </c>
      <c r="AX891" s="13" t="s">
        <v>74</v>
      </c>
      <c r="AY891" s="248" t="s">
        <v>132</v>
      </c>
    </row>
    <row r="892" s="13" customFormat="1">
      <c r="A892" s="13"/>
      <c r="B892" s="239"/>
      <c r="C892" s="240"/>
      <c r="D892" s="232" t="s">
        <v>145</v>
      </c>
      <c r="E892" s="241" t="s">
        <v>1</v>
      </c>
      <c r="F892" s="242" t="s">
        <v>2276</v>
      </c>
      <c r="G892" s="240"/>
      <c r="H892" s="241" t="s">
        <v>1</v>
      </c>
      <c r="I892" s="243"/>
      <c r="J892" s="240"/>
      <c r="K892" s="240"/>
      <c r="L892" s="244"/>
      <c r="M892" s="245"/>
      <c r="N892" s="246"/>
      <c r="O892" s="246"/>
      <c r="P892" s="246"/>
      <c r="Q892" s="246"/>
      <c r="R892" s="246"/>
      <c r="S892" s="246"/>
      <c r="T892" s="247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T892" s="248" t="s">
        <v>145</v>
      </c>
      <c r="AU892" s="248" t="s">
        <v>84</v>
      </c>
      <c r="AV892" s="13" t="s">
        <v>82</v>
      </c>
      <c r="AW892" s="13" t="s">
        <v>31</v>
      </c>
      <c r="AX892" s="13" t="s">
        <v>74</v>
      </c>
      <c r="AY892" s="248" t="s">
        <v>132</v>
      </c>
    </row>
    <row r="893" s="14" customFormat="1">
      <c r="A893" s="14"/>
      <c r="B893" s="249"/>
      <c r="C893" s="250"/>
      <c r="D893" s="232" t="s">
        <v>145</v>
      </c>
      <c r="E893" s="251" t="s">
        <v>1</v>
      </c>
      <c r="F893" s="252" t="s">
        <v>82</v>
      </c>
      <c r="G893" s="250"/>
      <c r="H893" s="253">
        <v>1</v>
      </c>
      <c r="I893" s="254"/>
      <c r="J893" s="250"/>
      <c r="K893" s="250"/>
      <c r="L893" s="255"/>
      <c r="M893" s="256"/>
      <c r="N893" s="257"/>
      <c r="O893" s="257"/>
      <c r="P893" s="257"/>
      <c r="Q893" s="257"/>
      <c r="R893" s="257"/>
      <c r="S893" s="257"/>
      <c r="T893" s="258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T893" s="259" t="s">
        <v>145</v>
      </c>
      <c r="AU893" s="259" t="s">
        <v>84</v>
      </c>
      <c r="AV893" s="14" t="s">
        <v>84</v>
      </c>
      <c r="AW893" s="14" t="s">
        <v>31</v>
      </c>
      <c r="AX893" s="14" t="s">
        <v>82</v>
      </c>
      <c r="AY893" s="259" t="s">
        <v>132</v>
      </c>
    </row>
    <row r="894" s="2" customFormat="1" ht="24.15" customHeight="1">
      <c r="A894" s="39"/>
      <c r="B894" s="40"/>
      <c r="C894" s="275" t="s">
        <v>2277</v>
      </c>
      <c r="D894" s="275" t="s">
        <v>374</v>
      </c>
      <c r="E894" s="276" t="s">
        <v>2278</v>
      </c>
      <c r="F894" s="277" t="s">
        <v>2279</v>
      </c>
      <c r="G894" s="278" t="s">
        <v>874</v>
      </c>
      <c r="H894" s="279">
        <v>2</v>
      </c>
      <c r="I894" s="280"/>
      <c r="J894" s="281">
        <f>ROUND(I894*H894,2)</f>
        <v>0</v>
      </c>
      <c r="K894" s="277" t="s">
        <v>139</v>
      </c>
      <c r="L894" s="282"/>
      <c r="M894" s="283" t="s">
        <v>1</v>
      </c>
      <c r="N894" s="284" t="s">
        <v>39</v>
      </c>
      <c r="O894" s="92"/>
      <c r="P894" s="228">
        <f>O894*H894</f>
        <v>0</v>
      </c>
      <c r="Q894" s="228">
        <v>1.3700000000000001</v>
      </c>
      <c r="R894" s="228">
        <f>Q894*H894</f>
        <v>2.7400000000000002</v>
      </c>
      <c r="S894" s="228">
        <v>0</v>
      </c>
      <c r="T894" s="229">
        <f>S894*H894</f>
        <v>0</v>
      </c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/>
      <c r="AR894" s="230" t="s">
        <v>270</v>
      </c>
      <c r="AT894" s="230" t="s">
        <v>374</v>
      </c>
      <c r="AU894" s="230" t="s">
        <v>84</v>
      </c>
      <c r="AY894" s="18" t="s">
        <v>132</v>
      </c>
      <c r="BE894" s="231">
        <f>IF(N894="základní",J894,0)</f>
        <v>0</v>
      </c>
      <c r="BF894" s="231">
        <f>IF(N894="snížená",J894,0)</f>
        <v>0</v>
      </c>
      <c r="BG894" s="231">
        <f>IF(N894="zákl. přenesená",J894,0)</f>
        <v>0</v>
      </c>
      <c r="BH894" s="231">
        <f>IF(N894="sníž. přenesená",J894,0)</f>
        <v>0</v>
      </c>
      <c r="BI894" s="231">
        <f>IF(N894="nulová",J894,0)</f>
        <v>0</v>
      </c>
      <c r="BJ894" s="18" t="s">
        <v>82</v>
      </c>
      <c r="BK894" s="231">
        <f>ROUND(I894*H894,2)</f>
        <v>0</v>
      </c>
      <c r="BL894" s="18" t="s">
        <v>227</v>
      </c>
      <c r="BM894" s="230" t="s">
        <v>2280</v>
      </c>
    </row>
    <row r="895" s="2" customFormat="1">
      <c r="A895" s="39"/>
      <c r="B895" s="40"/>
      <c r="C895" s="41"/>
      <c r="D895" s="232" t="s">
        <v>142</v>
      </c>
      <c r="E895" s="41"/>
      <c r="F895" s="233" t="s">
        <v>2279</v>
      </c>
      <c r="G895" s="41"/>
      <c r="H895" s="41"/>
      <c r="I895" s="234"/>
      <c r="J895" s="41"/>
      <c r="K895" s="41"/>
      <c r="L895" s="45"/>
      <c r="M895" s="235"/>
      <c r="N895" s="236"/>
      <c r="O895" s="92"/>
      <c r="P895" s="92"/>
      <c r="Q895" s="92"/>
      <c r="R895" s="92"/>
      <c r="S895" s="92"/>
      <c r="T895" s="93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/>
      <c r="AT895" s="18" t="s">
        <v>142</v>
      </c>
      <c r="AU895" s="18" t="s">
        <v>84</v>
      </c>
    </row>
    <row r="896" s="13" customFormat="1">
      <c r="A896" s="13"/>
      <c r="B896" s="239"/>
      <c r="C896" s="240"/>
      <c r="D896" s="232" t="s">
        <v>145</v>
      </c>
      <c r="E896" s="241" t="s">
        <v>1</v>
      </c>
      <c r="F896" s="242" t="s">
        <v>1809</v>
      </c>
      <c r="G896" s="240"/>
      <c r="H896" s="241" t="s">
        <v>1</v>
      </c>
      <c r="I896" s="243"/>
      <c r="J896" s="240"/>
      <c r="K896" s="240"/>
      <c r="L896" s="244"/>
      <c r="M896" s="245"/>
      <c r="N896" s="246"/>
      <c r="O896" s="246"/>
      <c r="P896" s="246"/>
      <c r="Q896" s="246"/>
      <c r="R896" s="246"/>
      <c r="S896" s="246"/>
      <c r="T896" s="247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T896" s="248" t="s">
        <v>145</v>
      </c>
      <c r="AU896" s="248" t="s">
        <v>84</v>
      </c>
      <c r="AV896" s="13" t="s">
        <v>82</v>
      </c>
      <c r="AW896" s="13" t="s">
        <v>31</v>
      </c>
      <c r="AX896" s="13" t="s">
        <v>74</v>
      </c>
      <c r="AY896" s="248" t="s">
        <v>132</v>
      </c>
    </row>
    <row r="897" s="14" customFormat="1">
      <c r="A897" s="14"/>
      <c r="B897" s="249"/>
      <c r="C897" s="250"/>
      <c r="D897" s="232" t="s">
        <v>145</v>
      </c>
      <c r="E897" s="251" t="s">
        <v>1</v>
      </c>
      <c r="F897" s="252" t="s">
        <v>2281</v>
      </c>
      <c r="G897" s="250"/>
      <c r="H897" s="253">
        <v>1</v>
      </c>
      <c r="I897" s="254"/>
      <c r="J897" s="250"/>
      <c r="K897" s="250"/>
      <c r="L897" s="255"/>
      <c r="M897" s="256"/>
      <c r="N897" s="257"/>
      <c r="O897" s="257"/>
      <c r="P897" s="257"/>
      <c r="Q897" s="257"/>
      <c r="R897" s="257"/>
      <c r="S897" s="257"/>
      <c r="T897" s="258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T897" s="259" t="s">
        <v>145</v>
      </c>
      <c r="AU897" s="259" t="s">
        <v>84</v>
      </c>
      <c r="AV897" s="14" t="s">
        <v>84</v>
      </c>
      <c r="AW897" s="14" t="s">
        <v>31</v>
      </c>
      <c r="AX897" s="14" t="s">
        <v>74</v>
      </c>
      <c r="AY897" s="259" t="s">
        <v>132</v>
      </c>
    </row>
    <row r="898" s="14" customFormat="1">
      <c r="A898" s="14"/>
      <c r="B898" s="249"/>
      <c r="C898" s="250"/>
      <c r="D898" s="232" t="s">
        <v>145</v>
      </c>
      <c r="E898" s="251" t="s">
        <v>1</v>
      </c>
      <c r="F898" s="252" t="s">
        <v>2282</v>
      </c>
      <c r="G898" s="250"/>
      <c r="H898" s="253">
        <v>1</v>
      </c>
      <c r="I898" s="254"/>
      <c r="J898" s="250"/>
      <c r="K898" s="250"/>
      <c r="L898" s="255"/>
      <c r="M898" s="256"/>
      <c r="N898" s="257"/>
      <c r="O898" s="257"/>
      <c r="P898" s="257"/>
      <c r="Q898" s="257"/>
      <c r="R898" s="257"/>
      <c r="S898" s="257"/>
      <c r="T898" s="258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T898" s="259" t="s">
        <v>145</v>
      </c>
      <c r="AU898" s="259" t="s">
        <v>84</v>
      </c>
      <c r="AV898" s="14" t="s">
        <v>84</v>
      </c>
      <c r="AW898" s="14" t="s">
        <v>31</v>
      </c>
      <c r="AX898" s="14" t="s">
        <v>74</v>
      </c>
      <c r="AY898" s="259" t="s">
        <v>132</v>
      </c>
    </row>
    <row r="899" s="15" customFormat="1">
      <c r="A899" s="15"/>
      <c r="B899" s="264"/>
      <c r="C899" s="265"/>
      <c r="D899" s="232" t="s">
        <v>145</v>
      </c>
      <c r="E899" s="266" t="s">
        <v>1</v>
      </c>
      <c r="F899" s="267" t="s">
        <v>251</v>
      </c>
      <c r="G899" s="265"/>
      <c r="H899" s="268">
        <v>2</v>
      </c>
      <c r="I899" s="269"/>
      <c r="J899" s="265"/>
      <c r="K899" s="265"/>
      <c r="L899" s="270"/>
      <c r="M899" s="271"/>
      <c r="N899" s="272"/>
      <c r="O899" s="272"/>
      <c r="P899" s="272"/>
      <c r="Q899" s="272"/>
      <c r="R899" s="272"/>
      <c r="S899" s="272"/>
      <c r="T899" s="273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T899" s="274" t="s">
        <v>145</v>
      </c>
      <c r="AU899" s="274" t="s">
        <v>84</v>
      </c>
      <c r="AV899" s="15" t="s">
        <v>227</v>
      </c>
      <c r="AW899" s="15" t="s">
        <v>31</v>
      </c>
      <c r="AX899" s="15" t="s">
        <v>82</v>
      </c>
      <c r="AY899" s="274" t="s">
        <v>132</v>
      </c>
    </row>
    <row r="900" s="2" customFormat="1" ht="24.15" customHeight="1">
      <c r="A900" s="39"/>
      <c r="B900" s="40"/>
      <c r="C900" s="275" t="s">
        <v>2283</v>
      </c>
      <c r="D900" s="275" t="s">
        <v>374</v>
      </c>
      <c r="E900" s="276" t="s">
        <v>2284</v>
      </c>
      <c r="F900" s="277" t="s">
        <v>2285</v>
      </c>
      <c r="G900" s="278" t="s">
        <v>874</v>
      </c>
      <c r="H900" s="279">
        <v>1</v>
      </c>
      <c r="I900" s="280"/>
      <c r="J900" s="281">
        <f>ROUND(I900*H900,2)</f>
        <v>0</v>
      </c>
      <c r="K900" s="277" t="s">
        <v>139</v>
      </c>
      <c r="L900" s="282"/>
      <c r="M900" s="283" t="s">
        <v>1</v>
      </c>
      <c r="N900" s="284" t="s">
        <v>39</v>
      </c>
      <c r="O900" s="92"/>
      <c r="P900" s="228">
        <f>O900*H900</f>
        <v>0</v>
      </c>
      <c r="Q900" s="228">
        <v>2.5899999999999999</v>
      </c>
      <c r="R900" s="228">
        <f>Q900*H900</f>
        <v>2.5899999999999999</v>
      </c>
      <c r="S900" s="228">
        <v>0</v>
      </c>
      <c r="T900" s="229">
        <f>S900*H900</f>
        <v>0</v>
      </c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/>
      <c r="AR900" s="230" t="s">
        <v>270</v>
      </c>
      <c r="AT900" s="230" t="s">
        <v>374</v>
      </c>
      <c r="AU900" s="230" t="s">
        <v>84</v>
      </c>
      <c r="AY900" s="18" t="s">
        <v>132</v>
      </c>
      <c r="BE900" s="231">
        <f>IF(N900="základní",J900,0)</f>
        <v>0</v>
      </c>
      <c r="BF900" s="231">
        <f>IF(N900="snížená",J900,0)</f>
        <v>0</v>
      </c>
      <c r="BG900" s="231">
        <f>IF(N900="zákl. přenesená",J900,0)</f>
        <v>0</v>
      </c>
      <c r="BH900" s="231">
        <f>IF(N900="sníž. přenesená",J900,0)</f>
        <v>0</v>
      </c>
      <c r="BI900" s="231">
        <f>IF(N900="nulová",J900,0)</f>
        <v>0</v>
      </c>
      <c r="BJ900" s="18" t="s">
        <v>82</v>
      </c>
      <c r="BK900" s="231">
        <f>ROUND(I900*H900,2)</f>
        <v>0</v>
      </c>
      <c r="BL900" s="18" t="s">
        <v>227</v>
      </c>
      <c r="BM900" s="230" t="s">
        <v>2286</v>
      </c>
    </row>
    <row r="901" s="2" customFormat="1">
      <c r="A901" s="39"/>
      <c r="B901" s="40"/>
      <c r="C901" s="41"/>
      <c r="D901" s="232" t="s">
        <v>142</v>
      </c>
      <c r="E901" s="41"/>
      <c r="F901" s="233" t="s">
        <v>2285</v>
      </c>
      <c r="G901" s="41"/>
      <c r="H901" s="41"/>
      <c r="I901" s="234"/>
      <c r="J901" s="41"/>
      <c r="K901" s="41"/>
      <c r="L901" s="45"/>
      <c r="M901" s="235"/>
      <c r="N901" s="236"/>
      <c r="O901" s="92"/>
      <c r="P901" s="92"/>
      <c r="Q901" s="92"/>
      <c r="R901" s="92"/>
      <c r="S901" s="92"/>
      <c r="T901" s="93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/>
      <c r="AT901" s="18" t="s">
        <v>142</v>
      </c>
      <c r="AU901" s="18" t="s">
        <v>84</v>
      </c>
    </row>
    <row r="902" s="13" customFormat="1">
      <c r="A902" s="13"/>
      <c r="B902" s="239"/>
      <c r="C902" s="240"/>
      <c r="D902" s="232" t="s">
        <v>145</v>
      </c>
      <c r="E902" s="241" t="s">
        <v>1</v>
      </c>
      <c r="F902" s="242" t="s">
        <v>1809</v>
      </c>
      <c r="G902" s="240"/>
      <c r="H902" s="241" t="s">
        <v>1</v>
      </c>
      <c r="I902" s="243"/>
      <c r="J902" s="240"/>
      <c r="K902" s="240"/>
      <c r="L902" s="244"/>
      <c r="M902" s="245"/>
      <c r="N902" s="246"/>
      <c r="O902" s="246"/>
      <c r="P902" s="246"/>
      <c r="Q902" s="246"/>
      <c r="R902" s="246"/>
      <c r="S902" s="246"/>
      <c r="T902" s="247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T902" s="248" t="s">
        <v>145</v>
      </c>
      <c r="AU902" s="248" t="s">
        <v>84</v>
      </c>
      <c r="AV902" s="13" t="s">
        <v>82</v>
      </c>
      <c r="AW902" s="13" t="s">
        <v>31</v>
      </c>
      <c r="AX902" s="13" t="s">
        <v>74</v>
      </c>
      <c r="AY902" s="248" t="s">
        <v>132</v>
      </c>
    </row>
    <row r="903" s="14" customFormat="1">
      <c r="A903" s="14"/>
      <c r="B903" s="249"/>
      <c r="C903" s="250"/>
      <c r="D903" s="232" t="s">
        <v>145</v>
      </c>
      <c r="E903" s="251" t="s">
        <v>1</v>
      </c>
      <c r="F903" s="252" t="s">
        <v>2287</v>
      </c>
      <c r="G903" s="250"/>
      <c r="H903" s="253">
        <v>1</v>
      </c>
      <c r="I903" s="254"/>
      <c r="J903" s="250"/>
      <c r="K903" s="250"/>
      <c r="L903" s="255"/>
      <c r="M903" s="256"/>
      <c r="N903" s="257"/>
      <c r="O903" s="257"/>
      <c r="P903" s="257"/>
      <c r="Q903" s="257"/>
      <c r="R903" s="257"/>
      <c r="S903" s="257"/>
      <c r="T903" s="258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T903" s="259" t="s">
        <v>145</v>
      </c>
      <c r="AU903" s="259" t="s">
        <v>84</v>
      </c>
      <c r="AV903" s="14" t="s">
        <v>84</v>
      </c>
      <c r="AW903" s="14" t="s">
        <v>31</v>
      </c>
      <c r="AX903" s="14" t="s">
        <v>82</v>
      </c>
      <c r="AY903" s="259" t="s">
        <v>132</v>
      </c>
    </row>
    <row r="904" s="2" customFormat="1" ht="24.15" customHeight="1">
      <c r="A904" s="39"/>
      <c r="B904" s="40"/>
      <c r="C904" s="275" t="s">
        <v>2288</v>
      </c>
      <c r="D904" s="275" t="s">
        <v>374</v>
      </c>
      <c r="E904" s="276" t="s">
        <v>2289</v>
      </c>
      <c r="F904" s="277" t="s">
        <v>2290</v>
      </c>
      <c r="G904" s="278" t="s">
        <v>874</v>
      </c>
      <c r="H904" s="279">
        <v>34</v>
      </c>
      <c r="I904" s="280"/>
      <c r="J904" s="281">
        <f>ROUND(I904*H904,2)</f>
        <v>0</v>
      </c>
      <c r="K904" s="277" t="s">
        <v>139</v>
      </c>
      <c r="L904" s="282"/>
      <c r="M904" s="283" t="s">
        <v>1</v>
      </c>
      <c r="N904" s="284" t="s">
        <v>39</v>
      </c>
      <c r="O904" s="92"/>
      <c r="P904" s="228">
        <f>O904*H904</f>
        <v>0</v>
      </c>
      <c r="Q904" s="228">
        <v>0.002</v>
      </c>
      <c r="R904" s="228">
        <f>Q904*H904</f>
        <v>0.068000000000000005</v>
      </c>
      <c r="S904" s="228">
        <v>0</v>
      </c>
      <c r="T904" s="229">
        <f>S904*H904</f>
        <v>0</v>
      </c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/>
      <c r="AR904" s="230" t="s">
        <v>270</v>
      </c>
      <c r="AT904" s="230" t="s">
        <v>374</v>
      </c>
      <c r="AU904" s="230" t="s">
        <v>84</v>
      </c>
      <c r="AY904" s="18" t="s">
        <v>132</v>
      </c>
      <c r="BE904" s="231">
        <f>IF(N904="základní",J904,0)</f>
        <v>0</v>
      </c>
      <c r="BF904" s="231">
        <f>IF(N904="snížená",J904,0)</f>
        <v>0</v>
      </c>
      <c r="BG904" s="231">
        <f>IF(N904="zákl. přenesená",J904,0)</f>
        <v>0</v>
      </c>
      <c r="BH904" s="231">
        <f>IF(N904="sníž. přenesená",J904,0)</f>
        <v>0</v>
      </c>
      <c r="BI904" s="231">
        <f>IF(N904="nulová",J904,0)</f>
        <v>0</v>
      </c>
      <c r="BJ904" s="18" t="s">
        <v>82</v>
      </c>
      <c r="BK904" s="231">
        <f>ROUND(I904*H904,2)</f>
        <v>0</v>
      </c>
      <c r="BL904" s="18" t="s">
        <v>227</v>
      </c>
      <c r="BM904" s="230" t="s">
        <v>2291</v>
      </c>
    </row>
    <row r="905" s="2" customFormat="1">
      <c r="A905" s="39"/>
      <c r="B905" s="40"/>
      <c r="C905" s="41"/>
      <c r="D905" s="232" t="s">
        <v>142</v>
      </c>
      <c r="E905" s="41"/>
      <c r="F905" s="233" t="s">
        <v>2290</v>
      </c>
      <c r="G905" s="41"/>
      <c r="H905" s="41"/>
      <c r="I905" s="234"/>
      <c r="J905" s="41"/>
      <c r="K905" s="41"/>
      <c r="L905" s="45"/>
      <c r="M905" s="235"/>
      <c r="N905" s="236"/>
      <c r="O905" s="92"/>
      <c r="P905" s="92"/>
      <c r="Q905" s="92"/>
      <c r="R905" s="92"/>
      <c r="S905" s="92"/>
      <c r="T905" s="93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/>
      <c r="AT905" s="18" t="s">
        <v>142</v>
      </c>
      <c r="AU905" s="18" t="s">
        <v>84</v>
      </c>
    </row>
    <row r="906" s="13" customFormat="1">
      <c r="A906" s="13"/>
      <c r="B906" s="239"/>
      <c r="C906" s="240"/>
      <c r="D906" s="232" t="s">
        <v>145</v>
      </c>
      <c r="E906" s="241" t="s">
        <v>1</v>
      </c>
      <c r="F906" s="242" t="s">
        <v>1809</v>
      </c>
      <c r="G906" s="240"/>
      <c r="H906" s="241" t="s">
        <v>1</v>
      </c>
      <c r="I906" s="243"/>
      <c r="J906" s="240"/>
      <c r="K906" s="240"/>
      <c r="L906" s="244"/>
      <c r="M906" s="245"/>
      <c r="N906" s="246"/>
      <c r="O906" s="246"/>
      <c r="P906" s="246"/>
      <c r="Q906" s="246"/>
      <c r="R906" s="246"/>
      <c r="S906" s="246"/>
      <c r="T906" s="247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T906" s="248" t="s">
        <v>145</v>
      </c>
      <c r="AU906" s="248" t="s">
        <v>84</v>
      </c>
      <c r="AV906" s="13" t="s">
        <v>82</v>
      </c>
      <c r="AW906" s="13" t="s">
        <v>31</v>
      </c>
      <c r="AX906" s="13" t="s">
        <v>74</v>
      </c>
      <c r="AY906" s="248" t="s">
        <v>132</v>
      </c>
    </row>
    <row r="907" s="14" customFormat="1">
      <c r="A907" s="14"/>
      <c r="B907" s="249"/>
      <c r="C907" s="250"/>
      <c r="D907" s="232" t="s">
        <v>145</v>
      </c>
      <c r="E907" s="251" t="s">
        <v>1</v>
      </c>
      <c r="F907" s="252" t="s">
        <v>448</v>
      </c>
      <c r="G907" s="250"/>
      <c r="H907" s="253">
        <v>34</v>
      </c>
      <c r="I907" s="254"/>
      <c r="J907" s="250"/>
      <c r="K907" s="250"/>
      <c r="L907" s="255"/>
      <c r="M907" s="256"/>
      <c r="N907" s="257"/>
      <c r="O907" s="257"/>
      <c r="P907" s="257"/>
      <c r="Q907" s="257"/>
      <c r="R907" s="257"/>
      <c r="S907" s="257"/>
      <c r="T907" s="258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T907" s="259" t="s">
        <v>145</v>
      </c>
      <c r="AU907" s="259" t="s">
        <v>84</v>
      </c>
      <c r="AV907" s="14" t="s">
        <v>84</v>
      </c>
      <c r="AW907" s="14" t="s">
        <v>31</v>
      </c>
      <c r="AX907" s="14" t="s">
        <v>82</v>
      </c>
      <c r="AY907" s="259" t="s">
        <v>132</v>
      </c>
    </row>
    <row r="908" s="2" customFormat="1" ht="24.15" customHeight="1">
      <c r="A908" s="39"/>
      <c r="B908" s="40"/>
      <c r="C908" s="219" t="s">
        <v>2292</v>
      </c>
      <c r="D908" s="219" t="s">
        <v>135</v>
      </c>
      <c r="E908" s="220" t="s">
        <v>2293</v>
      </c>
      <c r="F908" s="221" t="s">
        <v>2294</v>
      </c>
      <c r="G908" s="222" t="s">
        <v>874</v>
      </c>
      <c r="H908" s="223">
        <v>14</v>
      </c>
      <c r="I908" s="224"/>
      <c r="J908" s="225">
        <f>ROUND(I908*H908,2)</f>
        <v>0</v>
      </c>
      <c r="K908" s="221" t="s">
        <v>139</v>
      </c>
      <c r="L908" s="45"/>
      <c r="M908" s="226" t="s">
        <v>1</v>
      </c>
      <c r="N908" s="227" t="s">
        <v>39</v>
      </c>
      <c r="O908" s="92"/>
      <c r="P908" s="228">
        <f>O908*H908</f>
        <v>0</v>
      </c>
      <c r="Q908" s="228">
        <v>0.039269999999999999</v>
      </c>
      <c r="R908" s="228">
        <f>Q908*H908</f>
        <v>0.54977999999999994</v>
      </c>
      <c r="S908" s="228">
        <v>0</v>
      </c>
      <c r="T908" s="229">
        <f>S908*H908</f>
        <v>0</v>
      </c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/>
      <c r="AR908" s="230" t="s">
        <v>227</v>
      </c>
      <c r="AT908" s="230" t="s">
        <v>135</v>
      </c>
      <c r="AU908" s="230" t="s">
        <v>84</v>
      </c>
      <c r="AY908" s="18" t="s">
        <v>132</v>
      </c>
      <c r="BE908" s="231">
        <f>IF(N908="základní",J908,0)</f>
        <v>0</v>
      </c>
      <c r="BF908" s="231">
        <f>IF(N908="snížená",J908,0)</f>
        <v>0</v>
      </c>
      <c r="BG908" s="231">
        <f>IF(N908="zákl. přenesená",J908,0)</f>
        <v>0</v>
      </c>
      <c r="BH908" s="231">
        <f>IF(N908="sníž. přenesená",J908,0)</f>
        <v>0</v>
      </c>
      <c r="BI908" s="231">
        <f>IF(N908="nulová",J908,0)</f>
        <v>0</v>
      </c>
      <c r="BJ908" s="18" t="s">
        <v>82</v>
      </c>
      <c r="BK908" s="231">
        <f>ROUND(I908*H908,2)</f>
        <v>0</v>
      </c>
      <c r="BL908" s="18" t="s">
        <v>227</v>
      </c>
      <c r="BM908" s="230" t="s">
        <v>2295</v>
      </c>
    </row>
    <row r="909" s="2" customFormat="1">
      <c r="A909" s="39"/>
      <c r="B909" s="40"/>
      <c r="C909" s="41"/>
      <c r="D909" s="232" t="s">
        <v>142</v>
      </c>
      <c r="E909" s="41"/>
      <c r="F909" s="233" t="s">
        <v>2294</v>
      </c>
      <c r="G909" s="41"/>
      <c r="H909" s="41"/>
      <c r="I909" s="234"/>
      <c r="J909" s="41"/>
      <c r="K909" s="41"/>
      <c r="L909" s="45"/>
      <c r="M909" s="235"/>
      <c r="N909" s="236"/>
      <c r="O909" s="92"/>
      <c r="P909" s="92"/>
      <c r="Q909" s="92"/>
      <c r="R909" s="92"/>
      <c r="S909" s="92"/>
      <c r="T909" s="93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/>
      <c r="AT909" s="18" t="s">
        <v>142</v>
      </c>
      <c r="AU909" s="18" t="s">
        <v>84</v>
      </c>
    </row>
    <row r="910" s="2" customFormat="1">
      <c r="A910" s="39"/>
      <c r="B910" s="40"/>
      <c r="C910" s="41"/>
      <c r="D910" s="237" t="s">
        <v>143</v>
      </c>
      <c r="E910" s="41"/>
      <c r="F910" s="238" t="s">
        <v>2296</v>
      </c>
      <c r="G910" s="41"/>
      <c r="H910" s="41"/>
      <c r="I910" s="234"/>
      <c r="J910" s="41"/>
      <c r="K910" s="41"/>
      <c r="L910" s="45"/>
      <c r="M910" s="235"/>
      <c r="N910" s="236"/>
      <c r="O910" s="92"/>
      <c r="P910" s="92"/>
      <c r="Q910" s="92"/>
      <c r="R910" s="92"/>
      <c r="S910" s="92"/>
      <c r="T910" s="93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/>
      <c r="AT910" s="18" t="s">
        <v>143</v>
      </c>
      <c r="AU910" s="18" t="s">
        <v>84</v>
      </c>
    </row>
    <row r="911" s="13" customFormat="1">
      <c r="A911" s="13"/>
      <c r="B911" s="239"/>
      <c r="C911" s="240"/>
      <c r="D911" s="232" t="s">
        <v>145</v>
      </c>
      <c r="E911" s="241" t="s">
        <v>1</v>
      </c>
      <c r="F911" s="242" t="s">
        <v>2229</v>
      </c>
      <c r="G911" s="240"/>
      <c r="H911" s="241" t="s">
        <v>1</v>
      </c>
      <c r="I911" s="243"/>
      <c r="J911" s="240"/>
      <c r="K911" s="240"/>
      <c r="L911" s="244"/>
      <c r="M911" s="245"/>
      <c r="N911" s="246"/>
      <c r="O911" s="246"/>
      <c r="P911" s="246"/>
      <c r="Q911" s="246"/>
      <c r="R911" s="246"/>
      <c r="S911" s="246"/>
      <c r="T911" s="247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T911" s="248" t="s">
        <v>145</v>
      </c>
      <c r="AU911" s="248" t="s">
        <v>84</v>
      </c>
      <c r="AV911" s="13" t="s">
        <v>82</v>
      </c>
      <c r="AW911" s="13" t="s">
        <v>31</v>
      </c>
      <c r="AX911" s="13" t="s">
        <v>74</v>
      </c>
      <c r="AY911" s="248" t="s">
        <v>132</v>
      </c>
    </row>
    <row r="912" s="14" customFormat="1">
      <c r="A912" s="14"/>
      <c r="B912" s="249"/>
      <c r="C912" s="250"/>
      <c r="D912" s="232" t="s">
        <v>145</v>
      </c>
      <c r="E912" s="251" t="s">
        <v>1</v>
      </c>
      <c r="F912" s="252" t="s">
        <v>2297</v>
      </c>
      <c r="G912" s="250"/>
      <c r="H912" s="253">
        <v>14</v>
      </c>
      <c r="I912" s="254"/>
      <c r="J912" s="250"/>
      <c r="K912" s="250"/>
      <c r="L912" s="255"/>
      <c r="M912" s="256"/>
      <c r="N912" s="257"/>
      <c r="O912" s="257"/>
      <c r="P912" s="257"/>
      <c r="Q912" s="257"/>
      <c r="R912" s="257"/>
      <c r="S912" s="257"/>
      <c r="T912" s="258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T912" s="259" t="s">
        <v>145</v>
      </c>
      <c r="AU912" s="259" t="s">
        <v>84</v>
      </c>
      <c r="AV912" s="14" t="s">
        <v>84</v>
      </c>
      <c r="AW912" s="14" t="s">
        <v>31</v>
      </c>
      <c r="AX912" s="14" t="s">
        <v>82</v>
      </c>
      <c r="AY912" s="259" t="s">
        <v>132</v>
      </c>
    </row>
    <row r="913" s="2" customFormat="1" ht="24.15" customHeight="1">
      <c r="A913" s="39"/>
      <c r="B913" s="40"/>
      <c r="C913" s="275" t="s">
        <v>2298</v>
      </c>
      <c r="D913" s="275" t="s">
        <v>374</v>
      </c>
      <c r="E913" s="276" t="s">
        <v>2299</v>
      </c>
      <c r="F913" s="277" t="s">
        <v>2300</v>
      </c>
      <c r="G913" s="278" t="s">
        <v>874</v>
      </c>
      <c r="H913" s="279">
        <v>13</v>
      </c>
      <c r="I913" s="280"/>
      <c r="J913" s="281">
        <f>ROUND(I913*H913,2)</f>
        <v>0</v>
      </c>
      <c r="K913" s="277" t="s">
        <v>139</v>
      </c>
      <c r="L913" s="282"/>
      <c r="M913" s="283" t="s">
        <v>1</v>
      </c>
      <c r="N913" s="284" t="s">
        <v>39</v>
      </c>
      <c r="O913" s="92"/>
      <c r="P913" s="228">
        <f>O913*H913</f>
        <v>0</v>
      </c>
      <c r="Q913" s="228">
        <v>0.44900000000000001</v>
      </c>
      <c r="R913" s="228">
        <f>Q913*H913</f>
        <v>5.8369999999999997</v>
      </c>
      <c r="S913" s="228">
        <v>0</v>
      </c>
      <c r="T913" s="229">
        <f>S913*H913</f>
        <v>0</v>
      </c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  <c r="AR913" s="230" t="s">
        <v>270</v>
      </c>
      <c r="AT913" s="230" t="s">
        <v>374</v>
      </c>
      <c r="AU913" s="230" t="s">
        <v>84</v>
      </c>
      <c r="AY913" s="18" t="s">
        <v>132</v>
      </c>
      <c r="BE913" s="231">
        <f>IF(N913="základní",J913,0)</f>
        <v>0</v>
      </c>
      <c r="BF913" s="231">
        <f>IF(N913="snížená",J913,0)</f>
        <v>0</v>
      </c>
      <c r="BG913" s="231">
        <f>IF(N913="zákl. přenesená",J913,0)</f>
        <v>0</v>
      </c>
      <c r="BH913" s="231">
        <f>IF(N913="sníž. přenesená",J913,0)</f>
        <v>0</v>
      </c>
      <c r="BI913" s="231">
        <f>IF(N913="nulová",J913,0)</f>
        <v>0</v>
      </c>
      <c r="BJ913" s="18" t="s">
        <v>82</v>
      </c>
      <c r="BK913" s="231">
        <f>ROUND(I913*H913,2)</f>
        <v>0</v>
      </c>
      <c r="BL913" s="18" t="s">
        <v>227</v>
      </c>
      <c r="BM913" s="230" t="s">
        <v>2301</v>
      </c>
    </row>
    <row r="914" s="2" customFormat="1">
      <c r="A914" s="39"/>
      <c r="B914" s="40"/>
      <c r="C914" s="41"/>
      <c r="D914" s="232" t="s">
        <v>142</v>
      </c>
      <c r="E914" s="41"/>
      <c r="F914" s="233" t="s">
        <v>2300</v>
      </c>
      <c r="G914" s="41"/>
      <c r="H914" s="41"/>
      <c r="I914" s="234"/>
      <c r="J914" s="41"/>
      <c r="K914" s="41"/>
      <c r="L914" s="45"/>
      <c r="M914" s="235"/>
      <c r="N914" s="236"/>
      <c r="O914" s="92"/>
      <c r="P914" s="92"/>
      <c r="Q914" s="92"/>
      <c r="R914" s="92"/>
      <c r="S914" s="92"/>
      <c r="T914" s="93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/>
      <c r="AT914" s="18" t="s">
        <v>142</v>
      </c>
      <c r="AU914" s="18" t="s">
        <v>84</v>
      </c>
    </row>
    <row r="915" s="13" customFormat="1">
      <c r="A915" s="13"/>
      <c r="B915" s="239"/>
      <c r="C915" s="240"/>
      <c r="D915" s="232" t="s">
        <v>145</v>
      </c>
      <c r="E915" s="241" t="s">
        <v>1</v>
      </c>
      <c r="F915" s="242" t="s">
        <v>1809</v>
      </c>
      <c r="G915" s="240"/>
      <c r="H915" s="241" t="s">
        <v>1</v>
      </c>
      <c r="I915" s="243"/>
      <c r="J915" s="240"/>
      <c r="K915" s="240"/>
      <c r="L915" s="244"/>
      <c r="M915" s="245"/>
      <c r="N915" s="246"/>
      <c r="O915" s="246"/>
      <c r="P915" s="246"/>
      <c r="Q915" s="246"/>
      <c r="R915" s="246"/>
      <c r="S915" s="246"/>
      <c r="T915" s="247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T915" s="248" t="s">
        <v>145</v>
      </c>
      <c r="AU915" s="248" t="s">
        <v>84</v>
      </c>
      <c r="AV915" s="13" t="s">
        <v>82</v>
      </c>
      <c r="AW915" s="13" t="s">
        <v>31</v>
      </c>
      <c r="AX915" s="13" t="s">
        <v>74</v>
      </c>
      <c r="AY915" s="248" t="s">
        <v>132</v>
      </c>
    </row>
    <row r="916" s="14" customFormat="1">
      <c r="A916" s="14"/>
      <c r="B916" s="249"/>
      <c r="C916" s="250"/>
      <c r="D916" s="232" t="s">
        <v>145</v>
      </c>
      <c r="E916" s="251" t="s">
        <v>1</v>
      </c>
      <c r="F916" s="252" t="s">
        <v>307</v>
      </c>
      <c r="G916" s="250"/>
      <c r="H916" s="253">
        <v>13</v>
      </c>
      <c r="I916" s="254"/>
      <c r="J916" s="250"/>
      <c r="K916" s="250"/>
      <c r="L916" s="255"/>
      <c r="M916" s="256"/>
      <c r="N916" s="257"/>
      <c r="O916" s="257"/>
      <c r="P916" s="257"/>
      <c r="Q916" s="257"/>
      <c r="R916" s="257"/>
      <c r="S916" s="257"/>
      <c r="T916" s="258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T916" s="259" t="s">
        <v>145</v>
      </c>
      <c r="AU916" s="259" t="s">
        <v>84</v>
      </c>
      <c r="AV916" s="14" t="s">
        <v>84</v>
      </c>
      <c r="AW916" s="14" t="s">
        <v>31</v>
      </c>
      <c r="AX916" s="14" t="s">
        <v>82</v>
      </c>
      <c r="AY916" s="259" t="s">
        <v>132</v>
      </c>
    </row>
    <row r="917" s="2" customFormat="1" ht="24.15" customHeight="1">
      <c r="A917" s="39"/>
      <c r="B917" s="40"/>
      <c r="C917" s="275" t="s">
        <v>2302</v>
      </c>
      <c r="D917" s="275" t="s">
        <v>374</v>
      </c>
      <c r="E917" s="276" t="s">
        <v>2303</v>
      </c>
      <c r="F917" s="277" t="s">
        <v>2304</v>
      </c>
      <c r="G917" s="278" t="s">
        <v>874</v>
      </c>
      <c r="H917" s="279">
        <v>1</v>
      </c>
      <c r="I917" s="280"/>
      <c r="J917" s="281">
        <f>ROUND(I917*H917,2)</f>
        <v>0</v>
      </c>
      <c r="K917" s="277" t="s">
        <v>1</v>
      </c>
      <c r="L917" s="282"/>
      <c r="M917" s="283" t="s">
        <v>1</v>
      </c>
      <c r="N917" s="284" t="s">
        <v>39</v>
      </c>
      <c r="O917" s="92"/>
      <c r="P917" s="228">
        <f>O917*H917</f>
        <v>0</v>
      </c>
      <c r="Q917" s="228">
        <v>1.1000000000000001</v>
      </c>
      <c r="R917" s="228">
        <f>Q917*H917</f>
        <v>1.1000000000000001</v>
      </c>
      <c r="S917" s="228">
        <v>0</v>
      </c>
      <c r="T917" s="229">
        <f>S917*H917</f>
        <v>0</v>
      </c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/>
      <c r="AR917" s="230" t="s">
        <v>270</v>
      </c>
      <c r="AT917" s="230" t="s">
        <v>374</v>
      </c>
      <c r="AU917" s="230" t="s">
        <v>84</v>
      </c>
      <c r="AY917" s="18" t="s">
        <v>132</v>
      </c>
      <c r="BE917" s="231">
        <f>IF(N917="základní",J917,0)</f>
        <v>0</v>
      </c>
      <c r="BF917" s="231">
        <f>IF(N917="snížená",J917,0)</f>
        <v>0</v>
      </c>
      <c r="BG917" s="231">
        <f>IF(N917="zákl. přenesená",J917,0)</f>
        <v>0</v>
      </c>
      <c r="BH917" s="231">
        <f>IF(N917="sníž. přenesená",J917,0)</f>
        <v>0</v>
      </c>
      <c r="BI917" s="231">
        <f>IF(N917="nulová",J917,0)</f>
        <v>0</v>
      </c>
      <c r="BJ917" s="18" t="s">
        <v>82</v>
      </c>
      <c r="BK917" s="231">
        <f>ROUND(I917*H917,2)</f>
        <v>0</v>
      </c>
      <c r="BL917" s="18" t="s">
        <v>227</v>
      </c>
      <c r="BM917" s="230" t="s">
        <v>2305</v>
      </c>
    </row>
    <row r="918" s="2" customFormat="1">
      <c r="A918" s="39"/>
      <c r="B918" s="40"/>
      <c r="C918" s="41"/>
      <c r="D918" s="232" t="s">
        <v>142</v>
      </c>
      <c r="E918" s="41"/>
      <c r="F918" s="233" t="s">
        <v>2304</v>
      </c>
      <c r="G918" s="41"/>
      <c r="H918" s="41"/>
      <c r="I918" s="234"/>
      <c r="J918" s="41"/>
      <c r="K918" s="41"/>
      <c r="L918" s="45"/>
      <c r="M918" s="235"/>
      <c r="N918" s="236"/>
      <c r="O918" s="92"/>
      <c r="P918" s="92"/>
      <c r="Q918" s="92"/>
      <c r="R918" s="92"/>
      <c r="S918" s="92"/>
      <c r="T918" s="93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/>
      <c r="AT918" s="18" t="s">
        <v>142</v>
      </c>
      <c r="AU918" s="18" t="s">
        <v>84</v>
      </c>
    </row>
    <row r="919" s="13" customFormat="1">
      <c r="A919" s="13"/>
      <c r="B919" s="239"/>
      <c r="C919" s="240"/>
      <c r="D919" s="232" t="s">
        <v>145</v>
      </c>
      <c r="E919" s="241" t="s">
        <v>1</v>
      </c>
      <c r="F919" s="242" t="s">
        <v>1809</v>
      </c>
      <c r="G919" s="240"/>
      <c r="H919" s="241" t="s">
        <v>1</v>
      </c>
      <c r="I919" s="243"/>
      <c r="J919" s="240"/>
      <c r="K919" s="240"/>
      <c r="L919" s="244"/>
      <c r="M919" s="245"/>
      <c r="N919" s="246"/>
      <c r="O919" s="246"/>
      <c r="P919" s="246"/>
      <c r="Q919" s="246"/>
      <c r="R919" s="246"/>
      <c r="S919" s="246"/>
      <c r="T919" s="247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T919" s="248" t="s">
        <v>145</v>
      </c>
      <c r="AU919" s="248" t="s">
        <v>84</v>
      </c>
      <c r="AV919" s="13" t="s">
        <v>82</v>
      </c>
      <c r="AW919" s="13" t="s">
        <v>31</v>
      </c>
      <c r="AX919" s="13" t="s">
        <v>74</v>
      </c>
      <c r="AY919" s="248" t="s">
        <v>132</v>
      </c>
    </row>
    <row r="920" s="14" customFormat="1">
      <c r="A920" s="14"/>
      <c r="B920" s="249"/>
      <c r="C920" s="250"/>
      <c r="D920" s="232" t="s">
        <v>145</v>
      </c>
      <c r="E920" s="251" t="s">
        <v>1</v>
      </c>
      <c r="F920" s="252" t="s">
        <v>82</v>
      </c>
      <c r="G920" s="250"/>
      <c r="H920" s="253">
        <v>1</v>
      </c>
      <c r="I920" s="254"/>
      <c r="J920" s="250"/>
      <c r="K920" s="250"/>
      <c r="L920" s="255"/>
      <c r="M920" s="256"/>
      <c r="N920" s="257"/>
      <c r="O920" s="257"/>
      <c r="P920" s="257"/>
      <c r="Q920" s="257"/>
      <c r="R920" s="257"/>
      <c r="S920" s="257"/>
      <c r="T920" s="258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T920" s="259" t="s">
        <v>145</v>
      </c>
      <c r="AU920" s="259" t="s">
        <v>84</v>
      </c>
      <c r="AV920" s="14" t="s">
        <v>84</v>
      </c>
      <c r="AW920" s="14" t="s">
        <v>31</v>
      </c>
      <c r="AX920" s="14" t="s">
        <v>82</v>
      </c>
      <c r="AY920" s="259" t="s">
        <v>132</v>
      </c>
    </row>
    <row r="921" s="2" customFormat="1" ht="24.15" customHeight="1">
      <c r="A921" s="39"/>
      <c r="B921" s="40"/>
      <c r="C921" s="219" t="s">
        <v>2306</v>
      </c>
      <c r="D921" s="219" t="s">
        <v>135</v>
      </c>
      <c r="E921" s="220" t="s">
        <v>2307</v>
      </c>
      <c r="F921" s="221" t="s">
        <v>2308</v>
      </c>
      <c r="G921" s="222" t="s">
        <v>874</v>
      </c>
      <c r="H921" s="223">
        <v>14</v>
      </c>
      <c r="I921" s="224"/>
      <c r="J921" s="225">
        <f>ROUND(I921*H921,2)</f>
        <v>0</v>
      </c>
      <c r="K921" s="221" t="s">
        <v>139</v>
      </c>
      <c r="L921" s="45"/>
      <c r="M921" s="226" t="s">
        <v>1</v>
      </c>
      <c r="N921" s="227" t="s">
        <v>39</v>
      </c>
      <c r="O921" s="92"/>
      <c r="P921" s="228">
        <f>O921*H921</f>
        <v>0</v>
      </c>
      <c r="Q921" s="228">
        <v>0.064509999999999998</v>
      </c>
      <c r="R921" s="228">
        <f>Q921*H921</f>
        <v>0.90313999999999994</v>
      </c>
      <c r="S921" s="228">
        <v>0</v>
      </c>
      <c r="T921" s="229">
        <f>S921*H921</f>
        <v>0</v>
      </c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  <c r="AR921" s="230" t="s">
        <v>227</v>
      </c>
      <c r="AT921" s="230" t="s">
        <v>135</v>
      </c>
      <c r="AU921" s="230" t="s">
        <v>84</v>
      </c>
      <c r="AY921" s="18" t="s">
        <v>132</v>
      </c>
      <c r="BE921" s="231">
        <f>IF(N921="základní",J921,0)</f>
        <v>0</v>
      </c>
      <c r="BF921" s="231">
        <f>IF(N921="snížená",J921,0)</f>
        <v>0</v>
      </c>
      <c r="BG921" s="231">
        <f>IF(N921="zákl. přenesená",J921,0)</f>
        <v>0</v>
      </c>
      <c r="BH921" s="231">
        <f>IF(N921="sníž. přenesená",J921,0)</f>
        <v>0</v>
      </c>
      <c r="BI921" s="231">
        <f>IF(N921="nulová",J921,0)</f>
        <v>0</v>
      </c>
      <c r="BJ921" s="18" t="s">
        <v>82</v>
      </c>
      <c r="BK921" s="231">
        <f>ROUND(I921*H921,2)</f>
        <v>0</v>
      </c>
      <c r="BL921" s="18" t="s">
        <v>227</v>
      </c>
      <c r="BM921" s="230" t="s">
        <v>2309</v>
      </c>
    </row>
    <row r="922" s="2" customFormat="1">
      <c r="A922" s="39"/>
      <c r="B922" s="40"/>
      <c r="C922" s="41"/>
      <c r="D922" s="232" t="s">
        <v>142</v>
      </c>
      <c r="E922" s="41"/>
      <c r="F922" s="233" t="s">
        <v>2310</v>
      </c>
      <c r="G922" s="41"/>
      <c r="H922" s="41"/>
      <c r="I922" s="234"/>
      <c r="J922" s="41"/>
      <c r="K922" s="41"/>
      <c r="L922" s="45"/>
      <c r="M922" s="235"/>
      <c r="N922" s="236"/>
      <c r="O922" s="92"/>
      <c r="P922" s="92"/>
      <c r="Q922" s="92"/>
      <c r="R922" s="92"/>
      <c r="S922" s="92"/>
      <c r="T922" s="93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/>
      <c r="AT922" s="18" t="s">
        <v>142</v>
      </c>
      <c r="AU922" s="18" t="s">
        <v>84</v>
      </c>
    </row>
    <row r="923" s="2" customFormat="1">
      <c r="A923" s="39"/>
      <c r="B923" s="40"/>
      <c r="C923" s="41"/>
      <c r="D923" s="237" t="s">
        <v>143</v>
      </c>
      <c r="E923" s="41"/>
      <c r="F923" s="238" t="s">
        <v>2311</v>
      </c>
      <c r="G923" s="41"/>
      <c r="H923" s="41"/>
      <c r="I923" s="234"/>
      <c r="J923" s="41"/>
      <c r="K923" s="41"/>
      <c r="L923" s="45"/>
      <c r="M923" s="235"/>
      <c r="N923" s="236"/>
      <c r="O923" s="92"/>
      <c r="P923" s="92"/>
      <c r="Q923" s="92"/>
      <c r="R923" s="92"/>
      <c r="S923" s="92"/>
      <c r="T923" s="93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/>
      <c r="AT923" s="18" t="s">
        <v>143</v>
      </c>
      <c r="AU923" s="18" t="s">
        <v>84</v>
      </c>
    </row>
    <row r="924" s="13" customFormat="1">
      <c r="A924" s="13"/>
      <c r="B924" s="239"/>
      <c r="C924" s="240"/>
      <c r="D924" s="232" t="s">
        <v>145</v>
      </c>
      <c r="E924" s="241" t="s">
        <v>1</v>
      </c>
      <c r="F924" s="242" t="s">
        <v>2312</v>
      </c>
      <c r="G924" s="240"/>
      <c r="H924" s="241" t="s">
        <v>1</v>
      </c>
      <c r="I924" s="243"/>
      <c r="J924" s="240"/>
      <c r="K924" s="240"/>
      <c r="L924" s="244"/>
      <c r="M924" s="245"/>
      <c r="N924" s="246"/>
      <c r="O924" s="246"/>
      <c r="P924" s="246"/>
      <c r="Q924" s="246"/>
      <c r="R924" s="246"/>
      <c r="S924" s="246"/>
      <c r="T924" s="247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T924" s="248" t="s">
        <v>145</v>
      </c>
      <c r="AU924" s="248" t="s">
        <v>84</v>
      </c>
      <c r="AV924" s="13" t="s">
        <v>82</v>
      </c>
      <c r="AW924" s="13" t="s">
        <v>31</v>
      </c>
      <c r="AX924" s="13" t="s">
        <v>74</v>
      </c>
      <c r="AY924" s="248" t="s">
        <v>132</v>
      </c>
    </row>
    <row r="925" s="14" customFormat="1">
      <c r="A925" s="14"/>
      <c r="B925" s="249"/>
      <c r="C925" s="250"/>
      <c r="D925" s="232" t="s">
        <v>145</v>
      </c>
      <c r="E925" s="251" t="s">
        <v>1</v>
      </c>
      <c r="F925" s="252" t="s">
        <v>315</v>
      </c>
      <c r="G925" s="250"/>
      <c r="H925" s="253">
        <v>14</v>
      </c>
      <c r="I925" s="254"/>
      <c r="J925" s="250"/>
      <c r="K925" s="250"/>
      <c r="L925" s="255"/>
      <c r="M925" s="256"/>
      <c r="N925" s="257"/>
      <c r="O925" s="257"/>
      <c r="P925" s="257"/>
      <c r="Q925" s="257"/>
      <c r="R925" s="257"/>
      <c r="S925" s="257"/>
      <c r="T925" s="258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T925" s="259" t="s">
        <v>145</v>
      </c>
      <c r="AU925" s="259" t="s">
        <v>84</v>
      </c>
      <c r="AV925" s="14" t="s">
        <v>84</v>
      </c>
      <c r="AW925" s="14" t="s">
        <v>31</v>
      </c>
      <c r="AX925" s="14" t="s">
        <v>82</v>
      </c>
      <c r="AY925" s="259" t="s">
        <v>132</v>
      </c>
    </row>
    <row r="926" s="2" customFormat="1" ht="24.15" customHeight="1">
      <c r="A926" s="39"/>
      <c r="B926" s="40"/>
      <c r="C926" s="219" t="s">
        <v>2313</v>
      </c>
      <c r="D926" s="219" t="s">
        <v>135</v>
      </c>
      <c r="E926" s="220" t="s">
        <v>2314</v>
      </c>
      <c r="F926" s="221" t="s">
        <v>2315</v>
      </c>
      <c r="G926" s="222" t="s">
        <v>874</v>
      </c>
      <c r="H926" s="223">
        <v>1</v>
      </c>
      <c r="I926" s="224"/>
      <c r="J926" s="225">
        <f>ROUND(I926*H926,2)</f>
        <v>0</v>
      </c>
      <c r="K926" s="221" t="s">
        <v>1</v>
      </c>
      <c r="L926" s="45"/>
      <c r="M926" s="226" t="s">
        <v>1</v>
      </c>
      <c r="N926" s="227" t="s">
        <v>39</v>
      </c>
      <c r="O926" s="92"/>
      <c r="P926" s="228">
        <f>O926*H926</f>
        <v>0</v>
      </c>
      <c r="Q926" s="228">
        <v>0.064509999999999998</v>
      </c>
      <c r="R926" s="228">
        <f>Q926*H926</f>
        <v>0.064509999999999998</v>
      </c>
      <c r="S926" s="228">
        <v>0</v>
      </c>
      <c r="T926" s="229">
        <f>S926*H926</f>
        <v>0</v>
      </c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/>
      <c r="AR926" s="230" t="s">
        <v>227</v>
      </c>
      <c r="AT926" s="230" t="s">
        <v>135</v>
      </c>
      <c r="AU926" s="230" t="s">
        <v>84</v>
      </c>
      <c r="AY926" s="18" t="s">
        <v>132</v>
      </c>
      <c r="BE926" s="231">
        <f>IF(N926="základní",J926,0)</f>
        <v>0</v>
      </c>
      <c r="BF926" s="231">
        <f>IF(N926="snížená",J926,0)</f>
        <v>0</v>
      </c>
      <c r="BG926" s="231">
        <f>IF(N926="zákl. přenesená",J926,0)</f>
        <v>0</v>
      </c>
      <c r="BH926" s="231">
        <f>IF(N926="sníž. přenesená",J926,0)</f>
        <v>0</v>
      </c>
      <c r="BI926" s="231">
        <f>IF(N926="nulová",J926,0)</f>
        <v>0</v>
      </c>
      <c r="BJ926" s="18" t="s">
        <v>82</v>
      </c>
      <c r="BK926" s="231">
        <f>ROUND(I926*H926,2)</f>
        <v>0</v>
      </c>
      <c r="BL926" s="18" t="s">
        <v>227</v>
      </c>
      <c r="BM926" s="230" t="s">
        <v>2316</v>
      </c>
    </row>
    <row r="927" s="2" customFormat="1">
      <c r="A927" s="39"/>
      <c r="B927" s="40"/>
      <c r="C927" s="41"/>
      <c r="D927" s="232" t="s">
        <v>142</v>
      </c>
      <c r="E927" s="41"/>
      <c r="F927" s="233" t="s">
        <v>2317</v>
      </c>
      <c r="G927" s="41"/>
      <c r="H927" s="41"/>
      <c r="I927" s="234"/>
      <c r="J927" s="41"/>
      <c r="K927" s="41"/>
      <c r="L927" s="45"/>
      <c r="M927" s="235"/>
      <c r="N927" s="236"/>
      <c r="O927" s="92"/>
      <c r="P927" s="92"/>
      <c r="Q927" s="92"/>
      <c r="R927" s="92"/>
      <c r="S927" s="92"/>
      <c r="T927" s="93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/>
      <c r="AT927" s="18" t="s">
        <v>142</v>
      </c>
      <c r="AU927" s="18" t="s">
        <v>84</v>
      </c>
    </row>
    <row r="928" s="13" customFormat="1">
      <c r="A928" s="13"/>
      <c r="B928" s="239"/>
      <c r="C928" s="240"/>
      <c r="D928" s="232" t="s">
        <v>145</v>
      </c>
      <c r="E928" s="241" t="s">
        <v>1</v>
      </c>
      <c r="F928" s="242" t="s">
        <v>2312</v>
      </c>
      <c r="G928" s="240"/>
      <c r="H928" s="241" t="s">
        <v>1</v>
      </c>
      <c r="I928" s="243"/>
      <c r="J928" s="240"/>
      <c r="K928" s="240"/>
      <c r="L928" s="244"/>
      <c r="M928" s="245"/>
      <c r="N928" s="246"/>
      <c r="O928" s="246"/>
      <c r="P928" s="246"/>
      <c r="Q928" s="246"/>
      <c r="R928" s="246"/>
      <c r="S928" s="246"/>
      <c r="T928" s="247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T928" s="248" t="s">
        <v>145</v>
      </c>
      <c r="AU928" s="248" t="s">
        <v>84</v>
      </c>
      <c r="AV928" s="13" t="s">
        <v>82</v>
      </c>
      <c r="AW928" s="13" t="s">
        <v>31</v>
      </c>
      <c r="AX928" s="13" t="s">
        <v>74</v>
      </c>
      <c r="AY928" s="248" t="s">
        <v>132</v>
      </c>
    </row>
    <row r="929" s="14" customFormat="1">
      <c r="A929" s="14"/>
      <c r="B929" s="249"/>
      <c r="C929" s="250"/>
      <c r="D929" s="232" t="s">
        <v>145</v>
      </c>
      <c r="E929" s="251" t="s">
        <v>1</v>
      </c>
      <c r="F929" s="252" t="s">
        <v>82</v>
      </c>
      <c r="G929" s="250"/>
      <c r="H929" s="253">
        <v>1</v>
      </c>
      <c r="I929" s="254"/>
      <c r="J929" s="250"/>
      <c r="K929" s="250"/>
      <c r="L929" s="255"/>
      <c r="M929" s="256"/>
      <c r="N929" s="257"/>
      <c r="O929" s="257"/>
      <c r="P929" s="257"/>
      <c r="Q929" s="257"/>
      <c r="R929" s="257"/>
      <c r="S929" s="257"/>
      <c r="T929" s="258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T929" s="259" t="s">
        <v>145</v>
      </c>
      <c r="AU929" s="259" t="s">
        <v>84</v>
      </c>
      <c r="AV929" s="14" t="s">
        <v>84</v>
      </c>
      <c r="AW929" s="14" t="s">
        <v>31</v>
      </c>
      <c r="AX929" s="14" t="s">
        <v>82</v>
      </c>
      <c r="AY929" s="259" t="s">
        <v>132</v>
      </c>
    </row>
    <row r="930" s="2" customFormat="1" ht="33" customHeight="1">
      <c r="A930" s="39"/>
      <c r="B930" s="40"/>
      <c r="C930" s="219" t="s">
        <v>2318</v>
      </c>
      <c r="D930" s="219" t="s">
        <v>135</v>
      </c>
      <c r="E930" s="220" t="s">
        <v>2319</v>
      </c>
      <c r="F930" s="221" t="s">
        <v>2320</v>
      </c>
      <c r="G930" s="222" t="s">
        <v>874</v>
      </c>
      <c r="H930" s="223">
        <v>8</v>
      </c>
      <c r="I930" s="224"/>
      <c r="J930" s="225">
        <f>ROUND(I930*H930,2)</f>
        <v>0</v>
      </c>
      <c r="K930" s="221" t="s">
        <v>139</v>
      </c>
      <c r="L930" s="45"/>
      <c r="M930" s="226" t="s">
        <v>1</v>
      </c>
      <c r="N930" s="227" t="s">
        <v>39</v>
      </c>
      <c r="O930" s="92"/>
      <c r="P930" s="228">
        <f>O930*H930</f>
        <v>0</v>
      </c>
      <c r="Q930" s="228">
        <v>0.01136</v>
      </c>
      <c r="R930" s="228">
        <f>Q930*H930</f>
        <v>0.090880000000000002</v>
      </c>
      <c r="S930" s="228">
        <v>0</v>
      </c>
      <c r="T930" s="229">
        <f>S930*H930</f>
        <v>0</v>
      </c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R930" s="230" t="s">
        <v>227</v>
      </c>
      <c r="AT930" s="230" t="s">
        <v>135</v>
      </c>
      <c r="AU930" s="230" t="s">
        <v>84</v>
      </c>
      <c r="AY930" s="18" t="s">
        <v>132</v>
      </c>
      <c r="BE930" s="231">
        <f>IF(N930="základní",J930,0)</f>
        <v>0</v>
      </c>
      <c r="BF930" s="231">
        <f>IF(N930="snížená",J930,0)</f>
        <v>0</v>
      </c>
      <c r="BG930" s="231">
        <f>IF(N930="zákl. přenesená",J930,0)</f>
        <v>0</v>
      </c>
      <c r="BH930" s="231">
        <f>IF(N930="sníž. přenesená",J930,0)</f>
        <v>0</v>
      </c>
      <c r="BI930" s="231">
        <f>IF(N930="nulová",J930,0)</f>
        <v>0</v>
      </c>
      <c r="BJ930" s="18" t="s">
        <v>82</v>
      </c>
      <c r="BK930" s="231">
        <f>ROUND(I930*H930,2)</f>
        <v>0</v>
      </c>
      <c r="BL930" s="18" t="s">
        <v>227</v>
      </c>
      <c r="BM930" s="230" t="s">
        <v>2321</v>
      </c>
    </row>
    <row r="931" s="2" customFormat="1">
      <c r="A931" s="39"/>
      <c r="B931" s="40"/>
      <c r="C931" s="41"/>
      <c r="D931" s="232" t="s">
        <v>142</v>
      </c>
      <c r="E931" s="41"/>
      <c r="F931" s="233" t="s">
        <v>2322</v>
      </c>
      <c r="G931" s="41"/>
      <c r="H931" s="41"/>
      <c r="I931" s="234"/>
      <c r="J931" s="41"/>
      <c r="K931" s="41"/>
      <c r="L931" s="45"/>
      <c r="M931" s="235"/>
      <c r="N931" s="236"/>
      <c r="O931" s="92"/>
      <c r="P931" s="92"/>
      <c r="Q931" s="92"/>
      <c r="R931" s="92"/>
      <c r="S931" s="92"/>
      <c r="T931" s="93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/>
      <c r="AT931" s="18" t="s">
        <v>142</v>
      </c>
      <c r="AU931" s="18" t="s">
        <v>84</v>
      </c>
    </row>
    <row r="932" s="2" customFormat="1">
      <c r="A932" s="39"/>
      <c r="B932" s="40"/>
      <c r="C932" s="41"/>
      <c r="D932" s="237" t="s">
        <v>143</v>
      </c>
      <c r="E932" s="41"/>
      <c r="F932" s="238" t="s">
        <v>2323</v>
      </c>
      <c r="G932" s="41"/>
      <c r="H932" s="41"/>
      <c r="I932" s="234"/>
      <c r="J932" s="41"/>
      <c r="K932" s="41"/>
      <c r="L932" s="45"/>
      <c r="M932" s="235"/>
      <c r="N932" s="236"/>
      <c r="O932" s="92"/>
      <c r="P932" s="92"/>
      <c r="Q932" s="92"/>
      <c r="R932" s="92"/>
      <c r="S932" s="92"/>
      <c r="T932" s="93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  <c r="AT932" s="18" t="s">
        <v>143</v>
      </c>
      <c r="AU932" s="18" t="s">
        <v>84</v>
      </c>
    </row>
    <row r="933" s="13" customFormat="1">
      <c r="A933" s="13"/>
      <c r="B933" s="239"/>
      <c r="C933" s="240"/>
      <c r="D933" s="232" t="s">
        <v>145</v>
      </c>
      <c r="E933" s="241" t="s">
        <v>1</v>
      </c>
      <c r="F933" s="242" t="s">
        <v>2312</v>
      </c>
      <c r="G933" s="240"/>
      <c r="H933" s="241" t="s">
        <v>1</v>
      </c>
      <c r="I933" s="243"/>
      <c r="J933" s="240"/>
      <c r="K933" s="240"/>
      <c r="L933" s="244"/>
      <c r="M933" s="245"/>
      <c r="N933" s="246"/>
      <c r="O933" s="246"/>
      <c r="P933" s="246"/>
      <c r="Q933" s="246"/>
      <c r="R933" s="246"/>
      <c r="S933" s="246"/>
      <c r="T933" s="247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T933" s="248" t="s">
        <v>145</v>
      </c>
      <c r="AU933" s="248" t="s">
        <v>84</v>
      </c>
      <c r="AV933" s="13" t="s">
        <v>82</v>
      </c>
      <c r="AW933" s="13" t="s">
        <v>31</v>
      </c>
      <c r="AX933" s="13" t="s">
        <v>74</v>
      </c>
      <c r="AY933" s="248" t="s">
        <v>132</v>
      </c>
    </row>
    <row r="934" s="14" customFormat="1">
      <c r="A934" s="14"/>
      <c r="B934" s="249"/>
      <c r="C934" s="250"/>
      <c r="D934" s="232" t="s">
        <v>145</v>
      </c>
      <c r="E934" s="251" t="s">
        <v>1</v>
      </c>
      <c r="F934" s="252" t="s">
        <v>270</v>
      </c>
      <c r="G934" s="250"/>
      <c r="H934" s="253">
        <v>8</v>
      </c>
      <c r="I934" s="254"/>
      <c r="J934" s="250"/>
      <c r="K934" s="250"/>
      <c r="L934" s="255"/>
      <c r="M934" s="256"/>
      <c r="N934" s="257"/>
      <c r="O934" s="257"/>
      <c r="P934" s="257"/>
      <c r="Q934" s="257"/>
      <c r="R934" s="257"/>
      <c r="S934" s="257"/>
      <c r="T934" s="258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T934" s="259" t="s">
        <v>145</v>
      </c>
      <c r="AU934" s="259" t="s">
        <v>84</v>
      </c>
      <c r="AV934" s="14" t="s">
        <v>84</v>
      </c>
      <c r="AW934" s="14" t="s">
        <v>31</v>
      </c>
      <c r="AX934" s="14" t="s">
        <v>82</v>
      </c>
      <c r="AY934" s="259" t="s">
        <v>132</v>
      </c>
    </row>
    <row r="935" s="2" customFormat="1" ht="33" customHeight="1">
      <c r="A935" s="39"/>
      <c r="B935" s="40"/>
      <c r="C935" s="219" t="s">
        <v>2324</v>
      </c>
      <c r="D935" s="219" t="s">
        <v>135</v>
      </c>
      <c r="E935" s="220" t="s">
        <v>2325</v>
      </c>
      <c r="F935" s="221" t="s">
        <v>2326</v>
      </c>
      <c r="G935" s="222" t="s">
        <v>874</v>
      </c>
      <c r="H935" s="223">
        <v>7</v>
      </c>
      <c r="I935" s="224"/>
      <c r="J935" s="225">
        <f>ROUND(I935*H935,2)</f>
        <v>0</v>
      </c>
      <c r="K935" s="221" t="s">
        <v>139</v>
      </c>
      <c r="L935" s="45"/>
      <c r="M935" s="226" t="s">
        <v>1</v>
      </c>
      <c r="N935" s="227" t="s">
        <v>39</v>
      </c>
      <c r="O935" s="92"/>
      <c r="P935" s="228">
        <f>O935*H935</f>
        <v>0</v>
      </c>
      <c r="Q935" s="228">
        <v>0.018180000000000002</v>
      </c>
      <c r="R935" s="228">
        <f>Q935*H935</f>
        <v>0.12726000000000001</v>
      </c>
      <c r="S935" s="228">
        <v>0</v>
      </c>
      <c r="T935" s="229">
        <f>S935*H935</f>
        <v>0</v>
      </c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  <c r="AR935" s="230" t="s">
        <v>227</v>
      </c>
      <c r="AT935" s="230" t="s">
        <v>135</v>
      </c>
      <c r="AU935" s="230" t="s">
        <v>84</v>
      </c>
      <c r="AY935" s="18" t="s">
        <v>132</v>
      </c>
      <c r="BE935" s="231">
        <f>IF(N935="základní",J935,0)</f>
        <v>0</v>
      </c>
      <c r="BF935" s="231">
        <f>IF(N935="snížená",J935,0)</f>
        <v>0</v>
      </c>
      <c r="BG935" s="231">
        <f>IF(N935="zákl. přenesená",J935,0)</f>
        <v>0</v>
      </c>
      <c r="BH935" s="231">
        <f>IF(N935="sníž. přenesená",J935,0)</f>
        <v>0</v>
      </c>
      <c r="BI935" s="231">
        <f>IF(N935="nulová",J935,0)</f>
        <v>0</v>
      </c>
      <c r="BJ935" s="18" t="s">
        <v>82</v>
      </c>
      <c r="BK935" s="231">
        <f>ROUND(I935*H935,2)</f>
        <v>0</v>
      </c>
      <c r="BL935" s="18" t="s">
        <v>227</v>
      </c>
      <c r="BM935" s="230" t="s">
        <v>2327</v>
      </c>
    </row>
    <row r="936" s="2" customFormat="1">
      <c r="A936" s="39"/>
      <c r="B936" s="40"/>
      <c r="C936" s="41"/>
      <c r="D936" s="232" t="s">
        <v>142</v>
      </c>
      <c r="E936" s="41"/>
      <c r="F936" s="233" t="s">
        <v>2328</v>
      </c>
      <c r="G936" s="41"/>
      <c r="H936" s="41"/>
      <c r="I936" s="234"/>
      <c r="J936" s="41"/>
      <c r="K936" s="41"/>
      <c r="L936" s="45"/>
      <c r="M936" s="235"/>
      <c r="N936" s="236"/>
      <c r="O936" s="92"/>
      <c r="P936" s="92"/>
      <c r="Q936" s="92"/>
      <c r="R936" s="92"/>
      <c r="S936" s="92"/>
      <c r="T936" s="93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/>
      <c r="AT936" s="18" t="s">
        <v>142</v>
      </c>
      <c r="AU936" s="18" t="s">
        <v>84</v>
      </c>
    </row>
    <row r="937" s="2" customFormat="1">
      <c r="A937" s="39"/>
      <c r="B937" s="40"/>
      <c r="C937" s="41"/>
      <c r="D937" s="237" t="s">
        <v>143</v>
      </c>
      <c r="E937" s="41"/>
      <c r="F937" s="238" t="s">
        <v>2329</v>
      </c>
      <c r="G937" s="41"/>
      <c r="H937" s="41"/>
      <c r="I937" s="234"/>
      <c r="J937" s="41"/>
      <c r="K937" s="41"/>
      <c r="L937" s="45"/>
      <c r="M937" s="235"/>
      <c r="N937" s="236"/>
      <c r="O937" s="92"/>
      <c r="P937" s="92"/>
      <c r="Q937" s="92"/>
      <c r="R937" s="92"/>
      <c r="S937" s="92"/>
      <c r="T937" s="93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/>
      <c r="AT937" s="18" t="s">
        <v>143</v>
      </c>
      <c r="AU937" s="18" t="s">
        <v>84</v>
      </c>
    </row>
    <row r="938" s="13" customFormat="1">
      <c r="A938" s="13"/>
      <c r="B938" s="239"/>
      <c r="C938" s="240"/>
      <c r="D938" s="232" t="s">
        <v>145</v>
      </c>
      <c r="E938" s="241" t="s">
        <v>1</v>
      </c>
      <c r="F938" s="242" t="s">
        <v>2312</v>
      </c>
      <c r="G938" s="240"/>
      <c r="H938" s="241" t="s">
        <v>1</v>
      </c>
      <c r="I938" s="243"/>
      <c r="J938" s="240"/>
      <c r="K938" s="240"/>
      <c r="L938" s="244"/>
      <c r="M938" s="245"/>
      <c r="N938" s="246"/>
      <c r="O938" s="246"/>
      <c r="P938" s="246"/>
      <c r="Q938" s="246"/>
      <c r="R938" s="246"/>
      <c r="S938" s="246"/>
      <c r="T938" s="247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T938" s="248" t="s">
        <v>145</v>
      </c>
      <c r="AU938" s="248" t="s">
        <v>84</v>
      </c>
      <c r="AV938" s="13" t="s">
        <v>82</v>
      </c>
      <c r="AW938" s="13" t="s">
        <v>31</v>
      </c>
      <c r="AX938" s="13" t="s">
        <v>74</v>
      </c>
      <c r="AY938" s="248" t="s">
        <v>132</v>
      </c>
    </row>
    <row r="939" s="14" customFormat="1">
      <c r="A939" s="14"/>
      <c r="B939" s="249"/>
      <c r="C939" s="250"/>
      <c r="D939" s="232" t="s">
        <v>145</v>
      </c>
      <c r="E939" s="251" t="s">
        <v>1</v>
      </c>
      <c r="F939" s="252" t="s">
        <v>264</v>
      </c>
      <c r="G939" s="250"/>
      <c r="H939" s="253">
        <v>7</v>
      </c>
      <c r="I939" s="254"/>
      <c r="J939" s="250"/>
      <c r="K939" s="250"/>
      <c r="L939" s="255"/>
      <c r="M939" s="256"/>
      <c r="N939" s="257"/>
      <c r="O939" s="257"/>
      <c r="P939" s="257"/>
      <c r="Q939" s="257"/>
      <c r="R939" s="257"/>
      <c r="S939" s="257"/>
      <c r="T939" s="258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T939" s="259" t="s">
        <v>145</v>
      </c>
      <c r="AU939" s="259" t="s">
        <v>84</v>
      </c>
      <c r="AV939" s="14" t="s">
        <v>84</v>
      </c>
      <c r="AW939" s="14" t="s">
        <v>31</v>
      </c>
      <c r="AX939" s="14" t="s">
        <v>82</v>
      </c>
      <c r="AY939" s="259" t="s">
        <v>132</v>
      </c>
    </row>
    <row r="940" s="2" customFormat="1" ht="16.5" customHeight="1">
      <c r="A940" s="39"/>
      <c r="B940" s="40"/>
      <c r="C940" s="275" t="s">
        <v>2330</v>
      </c>
      <c r="D940" s="275" t="s">
        <v>374</v>
      </c>
      <c r="E940" s="276" t="s">
        <v>2331</v>
      </c>
      <c r="F940" s="277" t="s">
        <v>2332</v>
      </c>
      <c r="G940" s="278" t="s">
        <v>874</v>
      </c>
      <c r="H940" s="279">
        <v>15</v>
      </c>
      <c r="I940" s="280"/>
      <c r="J940" s="281">
        <f>ROUND(I940*H940,2)</f>
        <v>0</v>
      </c>
      <c r="K940" s="277" t="s">
        <v>139</v>
      </c>
      <c r="L940" s="282"/>
      <c r="M940" s="283" t="s">
        <v>1</v>
      </c>
      <c r="N940" s="284" t="s">
        <v>39</v>
      </c>
      <c r="O940" s="92"/>
      <c r="P940" s="228">
        <f>O940*H940</f>
        <v>0</v>
      </c>
      <c r="Q940" s="228">
        <v>0.00089999999999999998</v>
      </c>
      <c r="R940" s="228">
        <f>Q940*H940</f>
        <v>0.0135</v>
      </c>
      <c r="S940" s="228">
        <v>0</v>
      </c>
      <c r="T940" s="229">
        <f>S940*H940</f>
        <v>0</v>
      </c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  <c r="AR940" s="230" t="s">
        <v>270</v>
      </c>
      <c r="AT940" s="230" t="s">
        <v>374</v>
      </c>
      <c r="AU940" s="230" t="s">
        <v>84</v>
      </c>
      <c r="AY940" s="18" t="s">
        <v>132</v>
      </c>
      <c r="BE940" s="231">
        <f>IF(N940="základní",J940,0)</f>
        <v>0</v>
      </c>
      <c r="BF940" s="231">
        <f>IF(N940="snížená",J940,0)</f>
        <v>0</v>
      </c>
      <c r="BG940" s="231">
        <f>IF(N940="zákl. přenesená",J940,0)</f>
        <v>0</v>
      </c>
      <c r="BH940" s="231">
        <f>IF(N940="sníž. přenesená",J940,0)</f>
        <v>0</v>
      </c>
      <c r="BI940" s="231">
        <f>IF(N940="nulová",J940,0)</f>
        <v>0</v>
      </c>
      <c r="BJ940" s="18" t="s">
        <v>82</v>
      </c>
      <c r="BK940" s="231">
        <f>ROUND(I940*H940,2)</f>
        <v>0</v>
      </c>
      <c r="BL940" s="18" t="s">
        <v>227</v>
      </c>
      <c r="BM940" s="230" t="s">
        <v>2333</v>
      </c>
    </row>
    <row r="941" s="2" customFormat="1">
      <c r="A941" s="39"/>
      <c r="B941" s="40"/>
      <c r="C941" s="41"/>
      <c r="D941" s="232" t="s">
        <v>142</v>
      </c>
      <c r="E941" s="41"/>
      <c r="F941" s="233" t="s">
        <v>2332</v>
      </c>
      <c r="G941" s="41"/>
      <c r="H941" s="41"/>
      <c r="I941" s="234"/>
      <c r="J941" s="41"/>
      <c r="K941" s="41"/>
      <c r="L941" s="45"/>
      <c r="M941" s="235"/>
      <c r="N941" s="236"/>
      <c r="O941" s="92"/>
      <c r="P941" s="92"/>
      <c r="Q941" s="92"/>
      <c r="R941" s="92"/>
      <c r="S941" s="92"/>
      <c r="T941" s="93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/>
      <c r="AT941" s="18" t="s">
        <v>142</v>
      </c>
      <c r="AU941" s="18" t="s">
        <v>84</v>
      </c>
    </row>
    <row r="942" s="13" customFormat="1">
      <c r="A942" s="13"/>
      <c r="B942" s="239"/>
      <c r="C942" s="240"/>
      <c r="D942" s="232" t="s">
        <v>145</v>
      </c>
      <c r="E942" s="241" t="s">
        <v>1</v>
      </c>
      <c r="F942" s="242" t="s">
        <v>2312</v>
      </c>
      <c r="G942" s="240"/>
      <c r="H942" s="241" t="s">
        <v>1</v>
      </c>
      <c r="I942" s="243"/>
      <c r="J942" s="240"/>
      <c r="K942" s="240"/>
      <c r="L942" s="244"/>
      <c r="M942" s="245"/>
      <c r="N942" s="246"/>
      <c r="O942" s="246"/>
      <c r="P942" s="246"/>
      <c r="Q942" s="246"/>
      <c r="R942" s="246"/>
      <c r="S942" s="246"/>
      <c r="T942" s="247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T942" s="248" t="s">
        <v>145</v>
      </c>
      <c r="AU942" s="248" t="s">
        <v>84</v>
      </c>
      <c r="AV942" s="13" t="s">
        <v>82</v>
      </c>
      <c r="AW942" s="13" t="s">
        <v>31</v>
      </c>
      <c r="AX942" s="13" t="s">
        <v>74</v>
      </c>
      <c r="AY942" s="248" t="s">
        <v>132</v>
      </c>
    </row>
    <row r="943" s="14" customFormat="1">
      <c r="A943" s="14"/>
      <c r="B943" s="249"/>
      <c r="C943" s="250"/>
      <c r="D943" s="232" t="s">
        <v>145</v>
      </c>
      <c r="E943" s="251" t="s">
        <v>1</v>
      </c>
      <c r="F943" s="252" t="s">
        <v>323</v>
      </c>
      <c r="G943" s="250"/>
      <c r="H943" s="253">
        <v>15</v>
      </c>
      <c r="I943" s="254"/>
      <c r="J943" s="250"/>
      <c r="K943" s="250"/>
      <c r="L943" s="255"/>
      <c r="M943" s="256"/>
      <c r="N943" s="257"/>
      <c r="O943" s="257"/>
      <c r="P943" s="257"/>
      <c r="Q943" s="257"/>
      <c r="R943" s="257"/>
      <c r="S943" s="257"/>
      <c r="T943" s="258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T943" s="259" t="s">
        <v>145</v>
      </c>
      <c r="AU943" s="259" t="s">
        <v>84</v>
      </c>
      <c r="AV943" s="14" t="s">
        <v>84</v>
      </c>
      <c r="AW943" s="14" t="s">
        <v>31</v>
      </c>
      <c r="AX943" s="14" t="s">
        <v>82</v>
      </c>
      <c r="AY943" s="259" t="s">
        <v>132</v>
      </c>
    </row>
    <row r="944" s="2" customFormat="1" ht="24.15" customHeight="1">
      <c r="A944" s="39"/>
      <c r="B944" s="40"/>
      <c r="C944" s="219" t="s">
        <v>2334</v>
      </c>
      <c r="D944" s="219" t="s">
        <v>135</v>
      </c>
      <c r="E944" s="220" t="s">
        <v>2335</v>
      </c>
      <c r="F944" s="221" t="s">
        <v>2336</v>
      </c>
      <c r="G944" s="222" t="s">
        <v>874</v>
      </c>
      <c r="H944" s="223">
        <v>15</v>
      </c>
      <c r="I944" s="224"/>
      <c r="J944" s="225">
        <f>ROUND(I944*H944,2)</f>
        <v>0</v>
      </c>
      <c r="K944" s="221" t="s">
        <v>139</v>
      </c>
      <c r="L944" s="45"/>
      <c r="M944" s="226" t="s">
        <v>1</v>
      </c>
      <c r="N944" s="227" t="s">
        <v>39</v>
      </c>
      <c r="O944" s="92"/>
      <c r="P944" s="228">
        <f>O944*H944</f>
        <v>0</v>
      </c>
      <c r="Q944" s="228">
        <v>0</v>
      </c>
      <c r="R944" s="228">
        <f>Q944*H944</f>
        <v>0</v>
      </c>
      <c r="S944" s="228">
        <v>0</v>
      </c>
      <c r="T944" s="229">
        <f>S944*H944</f>
        <v>0</v>
      </c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/>
      <c r="AR944" s="230" t="s">
        <v>227</v>
      </c>
      <c r="AT944" s="230" t="s">
        <v>135</v>
      </c>
      <c r="AU944" s="230" t="s">
        <v>84</v>
      </c>
      <c r="AY944" s="18" t="s">
        <v>132</v>
      </c>
      <c r="BE944" s="231">
        <f>IF(N944="základní",J944,0)</f>
        <v>0</v>
      </c>
      <c r="BF944" s="231">
        <f>IF(N944="snížená",J944,0)</f>
        <v>0</v>
      </c>
      <c r="BG944" s="231">
        <f>IF(N944="zákl. přenesená",J944,0)</f>
        <v>0</v>
      </c>
      <c r="BH944" s="231">
        <f>IF(N944="sníž. přenesená",J944,0)</f>
        <v>0</v>
      </c>
      <c r="BI944" s="231">
        <f>IF(N944="nulová",J944,0)</f>
        <v>0</v>
      </c>
      <c r="BJ944" s="18" t="s">
        <v>82</v>
      </c>
      <c r="BK944" s="231">
        <f>ROUND(I944*H944,2)</f>
        <v>0</v>
      </c>
      <c r="BL944" s="18" t="s">
        <v>227</v>
      </c>
      <c r="BM944" s="230" t="s">
        <v>2337</v>
      </c>
    </row>
    <row r="945" s="2" customFormat="1">
      <c r="A945" s="39"/>
      <c r="B945" s="40"/>
      <c r="C945" s="41"/>
      <c r="D945" s="232" t="s">
        <v>142</v>
      </c>
      <c r="E945" s="41"/>
      <c r="F945" s="233" t="s">
        <v>2338</v>
      </c>
      <c r="G945" s="41"/>
      <c r="H945" s="41"/>
      <c r="I945" s="234"/>
      <c r="J945" s="41"/>
      <c r="K945" s="41"/>
      <c r="L945" s="45"/>
      <c r="M945" s="235"/>
      <c r="N945" s="236"/>
      <c r="O945" s="92"/>
      <c r="P945" s="92"/>
      <c r="Q945" s="92"/>
      <c r="R945" s="92"/>
      <c r="S945" s="92"/>
      <c r="T945" s="93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T945" s="18" t="s">
        <v>142</v>
      </c>
      <c r="AU945" s="18" t="s">
        <v>84</v>
      </c>
    </row>
    <row r="946" s="2" customFormat="1">
      <c r="A946" s="39"/>
      <c r="B946" s="40"/>
      <c r="C946" s="41"/>
      <c r="D946" s="237" t="s">
        <v>143</v>
      </c>
      <c r="E946" s="41"/>
      <c r="F946" s="238" t="s">
        <v>2339</v>
      </c>
      <c r="G946" s="41"/>
      <c r="H946" s="41"/>
      <c r="I946" s="234"/>
      <c r="J946" s="41"/>
      <c r="K946" s="41"/>
      <c r="L946" s="45"/>
      <c r="M946" s="235"/>
      <c r="N946" s="236"/>
      <c r="O946" s="92"/>
      <c r="P946" s="92"/>
      <c r="Q946" s="92"/>
      <c r="R946" s="92"/>
      <c r="S946" s="92"/>
      <c r="T946" s="93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/>
      <c r="AT946" s="18" t="s">
        <v>143</v>
      </c>
      <c r="AU946" s="18" t="s">
        <v>84</v>
      </c>
    </row>
    <row r="947" s="2" customFormat="1" ht="33" customHeight="1">
      <c r="A947" s="39"/>
      <c r="B947" s="40"/>
      <c r="C947" s="219" t="s">
        <v>2340</v>
      </c>
      <c r="D947" s="219" t="s">
        <v>135</v>
      </c>
      <c r="E947" s="220" t="s">
        <v>2341</v>
      </c>
      <c r="F947" s="221" t="s">
        <v>2342</v>
      </c>
      <c r="G947" s="222" t="s">
        <v>874</v>
      </c>
      <c r="H947" s="223">
        <v>15</v>
      </c>
      <c r="I947" s="224"/>
      <c r="J947" s="225">
        <f>ROUND(I947*H947,2)</f>
        <v>0</v>
      </c>
      <c r="K947" s="221" t="s">
        <v>139</v>
      </c>
      <c r="L947" s="45"/>
      <c r="M947" s="226" t="s">
        <v>1</v>
      </c>
      <c r="N947" s="227" t="s">
        <v>39</v>
      </c>
      <c r="O947" s="92"/>
      <c r="P947" s="228">
        <f>O947*H947</f>
        <v>0</v>
      </c>
      <c r="Q947" s="228">
        <v>0.15251000000000001</v>
      </c>
      <c r="R947" s="228">
        <f>Q947*H947</f>
        <v>2.2876500000000002</v>
      </c>
      <c r="S947" s="228">
        <v>0</v>
      </c>
      <c r="T947" s="229">
        <f>S947*H947</f>
        <v>0</v>
      </c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  <c r="AR947" s="230" t="s">
        <v>227</v>
      </c>
      <c r="AT947" s="230" t="s">
        <v>135</v>
      </c>
      <c r="AU947" s="230" t="s">
        <v>84</v>
      </c>
      <c r="AY947" s="18" t="s">
        <v>132</v>
      </c>
      <c r="BE947" s="231">
        <f>IF(N947="základní",J947,0)</f>
        <v>0</v>
      </c>
      <c r="BF947" s="231">
        <f>IF(N947="snížená",J947,0)</f>
        <v>0</v>
      </c>
      <c r="BG947" s="231">
        <f>IF(N947="zákl. přenesená",J947,0)</f>
        <v>0</v>
      </c>
      <c r="BH947" s="231">
        <f>IF(N947="sníž. přenesená",J947,0)</f>
        <v>0</v>
      </c>
      <c r="BI947" s="231">
        <f>IF(N947="nulová",J947,0)</f>
        <v>0</v>
      </c>
      <c r="BJ947" s="18" t="s">
        <v>82</v>
      </c>
      <c r="BK947" s="231">
        <f>ROUND(I947*H947,2)</f>
        <v>0</v>
      </c>
      <c r="BL947" s="18" t="s">
        <v>227</v>
      </c>
      <c r="BM947" s="230" t="s">
        <v>2343</v>
      </c>
    </row>
    <row r="948" s="2" customFormat="1">
      <c r="A948" s="39"/>
      <c r="B948" s="40"/>
      <c r="C948" s="41"/>
      <c r="D948" s="232" t="s">
        <v>142</v>
      </c>
      <c r="E948" s="41"/>
      <c r="F948" s="233" t="s">
        <v>2344</v>
      </c>
      <c r="G948" s="41"/>
      <c r="H948" s="41"/>
      <c r="I948" s="234"/>
      <c r="J948" s="41"/>
      <c r="K948" s="41"/>
      <c r="L948" s="45"/>
      <c r="M948" s="235"/>
      <c r="N948" s="236"/>
      <c r="O948" s="92"/>
      <c r="P948" s="92"/>
      <c r="Q948" s="92"/>
      <c r="R948" s="92"/>
      <c r="S948" s="92"/>
      <c r="T948" s="93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/>
      <c r="AT948" s="18" t="s">
        <v>142</v>
      </c>
      <c r="AU948" s="18" t="s">
        <v>84</v>
      </c>
    </row>
    <row r="949" s="2" customFormat="1">
      <c r="A949" s="39"/>
      <c r="B949" s="40"/>
      <c r="C949" s="41"/>
      <c r="D949" s="237" t="s">
        <v>143</v>
      </c>
      <c r="E949" s="41"/>
      <c r="F949" s="238" t="s">
        <v>2345</v>
      </c>
      <c r="G949" s="41"/>
      <c r="H949" s="41"/>
      <c r="I949" s="234"/>
      <c r="J949" s="41"/>
      <c r="K949" s="41"/>
      <c r="L949" s="45"/>
      <c r="M949" s="235"/>
      <c r="N949" s="236"/>
      <c r="O949" s="92"/>
      <c r="P949" s="92"/>
      <c r="Q949" s="92"/>
      <c r="R949" s="92"/>
      <c r="S949" s="92"/>
      <c r="T949" s="93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/>
      <c r="AT949" s="18" t="s">
        <v>143</v>
      </c>
      <c r="AU949" s="18" t="s">
        <v>84</v>
      </c>
    </row>
    <row r="950" s="13" customFormat="1">
      <c r="A950" s="13"/>
      <c r="B950" s="239"/>
      <c r="C950" s="240"/>
      <c r="D950" s="232" t="s">
        <v>145</v>
      </c>
      <c r="E950" s="241" t="s">
        <v>1</v>
      </c>
      <c r="F950" s="242" t="s">
        <v>2312</v>
      </c>
      <c r="G950" s="240"/>
      <c r="H950" s="241" t="s">
        <v>1</v>
      </c>
      <c r="I950" s="243"/>
      <c r="J950" s="240"/>
      <c r="K950" s="240"/>
      <c r="L950" s="244"/>
      <c r="M950" s="245"/>
      <c r="N950" s="246"/>
      <c r="O950" s="246"/>
      <c r="P950" s="246"/>
      <c r="Q950" s="246"/>
      <c r="R950" s="246"/>
      <c r="S950" s="246"/>
      <c r="T950" s="247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T950" s="248" t="s">
        <v>145</v>
      </c>
      <c r="AU950" s="248" t="s">
        <v>84</v>
      </c>
      <c r="AV950" s="13" t="s">
        <v>82</v>
      </c>
      <c r="AW950" s="13" t="s">
        <v>31</v>
      </c>
      <c r="AX950" s="13" t="s">
        <v>74</v>
      </c>
      <c r="AY950" s="248" t="s">
        <v>132</v>
      </c>
    </row>
    <row r="951" s="14" customFormat="1">
      <c r="A951" s="14"/>
      <c r="B951" s="249"/>
      <c r="C951" s="250"/>
      <c r="D951" s="232" t="s">
        <v>145</v>
      </c>
      <c r="E951" s="251" t="s">
        <v>1</v>
      </c>
      <c r="F951" s="252" t="s">
        <v>323</v>
      </c>
      <c r="G951" s="250"/>
      <c r="H951" s="253">
        <v>15</v>
      </c>
      <c r="I951" s="254"/>
      <c r="J951" s="250"/>
      <c r="K951" s="250"/>
      <c r="L951" s="255"/>
      <c r="M951" s="256"/>
      <c r="N951" s="257"/>
      <c r="O951" s="257"/>
      <c r="P951" s="257"/>
      <c r="Q951" s="257"/>
      <c r="R951" s="257"/>
      <c r="S951" s="257"/>
      <c r="T951" s="258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T951" s="259" t="s">
        <v>145</v>
      </c>
      <c r="AU951" s="259" t="s">
        <v>84</v>
      </c>
      <c r="AV951" s="14" t="s">
        <v>84</v>
      </c>
      <c r="AW951" s="14" t="s">
        <v>31</v>
      </c>
      <c r="AX951" s="14" t="s">
        <v>82</v>
      </c>
      <c r="AY951" s="259" t="s">
        <v>132</v>
      </c>
    </row>
    <row r="952" s="2" customFormat="1" ht="24.15" customHeight="1">
      <c r="A952" s="39"/>
      <c r="B952" s="40"/>
      <c r="C952" s="219" t="s">
        <v>2346</v>
      </c>
      <c r="D952" s="219" t="s">
        <v>135</v>
      </c>
      <c r="E952" s="220" t="s">
        <v>2347</v>
      </c>
      <c r="F952" s="221" t="s">
        <v>2348</v>
      </c>
      <c r="G952" s="222" t="s">
        <v>874</v>
      </c>
      <c r="H952" s="223">
        <v>24</v>
      </c>
      <c r="I952" s="224"/>
      <c r="J952" s="225">
        <f>ROUND(I952*H952,2)</f>
        <v>0</v>
      </c>
      <c r="K952" s="221" t="s">
        <v>139</v>
      </c>
      <c r="L952" s="45"/>
      <c r="M952" s="226" t="s">
        <v>1</v>
      </c>
      <c r="N952" s="227" t="s">
        <v>39</v>
      </c>
      <c r="O952" s="92"/>
      <c r="P952" s="228">
        <f>O952*H952</f>
        <v>0</v>
      </c>
      <c r="Q952" s="228">
        <v>0.12526000000000001</v>
      </c>
      <c r="R952" s="228">
        <f>Q952*H952</f>
        <v>3.00624</v>
      </c>
      <c r="S952" s="228">
        <v>0</v>
      </c>
      <c r="T952" s="229">
        <f>S952*H952</f>
        <v>0</v>
      </c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  <c r="AR952" s="230" t="s">
        <v>227</v>
      </c>
      <c r="AT952" s="230" t="s">
        <v>135</v>
      </c>
      <c r="AU952" s="230" t="s">
        <v>84</v>
      </c>
      <c r="AY952" s="18" t="s">
        <v>132</v>
      </c>
      <c r="BE952" s="231">
        <f>IF(N952="základní",J952,0)</f>
        <v>0</v>
      </c>
      <c r="BF952" s="231">
        <f>IF(N952="snížená",J952,0)</f>
        <v>0</v>
      </c>
      <c r="BG952" s="231">
        <f>IF(N952="zákl. přenesená",J952,0)</f>
        <v>0</v>
      </c>
      <c r="BH952" s="231">
        <f>IF(N952="sníž. přenesená",J952,0)</f>
        <v>0</v>
      </c>
      <c r="BI952" s="231">
        <f>IF(N952="nulová",J952,0)</f>
        <v>0</v>
      </c>
      <c r="BJ952" s="18" t="s">
        <v>82</v>
      </c>
      <c r="BK952" s="231">
        <f>ROUND(I952*H952,2)</f>
        <v>0</v>
      </c>
      <c r="BL952" s="18" t="s">
        <v>227</v>
      </c>
      <c r="BM952" s="230" t="s">
        <v>2349</v>
      </c>
    </row>
    <row r="953" s="2" customFormat="1">
      <c r="A953" s="39"/>
      <c r="B953" s="40"/>
      <c r="C953" s="41"/>
      <c r="D953" s="232" t="s">
        <v>142</v>
      </c>
      <c r="E953" s="41"/>
      <c r="F953" s="233" t="s">
        <v>2350</v>
      </c>
      <c r="G953" s="41"/>
      <c r="H953" s="41"/>
      <c r="I953" s="234"/>
      <c r="J953" s="41"/>
      <c r="K953" s="41"/>
      <c r="L953" s="45"/>
      <c r="M953" s="235"/>
      <c r="N953" s="236"/>
      <c r="O953" s="92"/>
      <c r="P953" s="92"/>
      <c r="Q953" s="92"/>
      <c r="R953" s="92"/>
      <c r="S953" s="92"/>
      <c r="T953" s="93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/>
      <c r="AT953" s="18" t="s">
        <v>142</v>
      </c>
      <c r="AU953" s="18" t="s">
        <v>84</v>
      </c>
    </row>
    <row r="954" s="2" customFormat="1">
      <c r="A954" s="39"/>
      <c r="B954" s="40"/>
      <c r="C954" s="41"/>
      <c r="D954" s="237" t="s">
        <v>143</v>
      </c>
      <c r="E954" s="41"/>
      <c r="F954" s="238" t="s">
        <v>2351</v>
      </c>
      <c r="G954" s="41"/>
      <c r="H954" s="41"/>
      <c r="I954" s="234"/>
      <c r="J954" s="41"/>
      <c r="K954" s="41"/>
      <c r="L954" s="45"/>
      <c r="M954" s="235"/>
      <c r="N954" s="236"/>
      <c r="O954" s="92"/>
      <c r="P954" s="92"/>
      <c r="Q954" s="92"/>
      <c r="R954" s="92"/>
      <c r="S954" s="92"/>
      <c r="T954" s="93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/>
      <c r="AT954" s="18" t="s">
        <v>143</v>
      </c>
      <c r="AU954" s="18" t="s">
        <v>84</v>
      </c>
    </row>
    <row r="955" s="2" customFormat="1" ht="21.75" customHeight="1">
      <c r="A955" s="39"/>
      <c r="B955" s="40"/>
      <c r="C955" s="275" t="s">
        <v>2352</v>
      </c>
      <c r="D955" s="275" t="s">
        <v>374</v>
      </c>
      <c r="E955" s="276" t="s">
        <v>2353</v>
      </c>
      <c r="F955" s="277" t="s">
        <v>2354</v>
      </c>
      <c r="G955" s="278" t="s">
        <v>874</v>
      </c>
      <c r="H955" s="279">
        <v>24</v>
      </c>
      <c r="I955" s="280"/>
      <c r="J955" s="281">
        <f>ROUND(I955*H955,2)</f>
        <v>0</v>
      </c>
      <c r="K955" s="277" t="s">
        <v>139</v>
      </c>
      <c r="L955" s="282"/>
      <c r="M955" s="283" t="s">
        <v>1</v>
      </c>
      <c r="N955" s="284" t="s">
        <v>39</v>
      </c>
      <c r="O955" s="92"/>
      <c r="P955" s="228">
        <f>O955*H955</f>
        <v>0</v>
      </c>
      <c r="Q955" s="228">
        <v>0.17499999999999999</v>
      </c>
      <c r="R955" s="228">
        <f>Q955*H955</f>
        <v>4.1999999999999993</v>
      </c>
      <c r="S955" s="228">
        <v>0</v>
      </c>
      <c r="T955" s="229">
        <f>S955*H955</f>
        <v>0</v>
      </c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/>
      <c r="AR955" s="230" t="s">
        <v>270</v>
      </c>
      <c r="AT955" s="230" t="s">
        <v>374</v>
      </c>
      <c r="AU955" s="230" t="s">
        <v>84</v>
      </c>
      <c r="AY955" s="18" t="s">
        <v>132</v>
      </c>
      <c r="BE955" s="231">
        <f>IF(N955="základní",J955,0)</f>
        <v>0</v>
      </c>
      <c r="BF955" s="231">
        <f>IF(N955="snížená",J955,0)</f>
        <v>0</v>
      </c>
      <c r="BG955" s="231">
        <f>IF(N955="zákl. přenesená",J955,0)</f>
        <v>0</v>
      </c>
      <c r="BH955" s="231">
        <f>IF(N955="sníž. přenesená",J955,0)</f>
        <v>0</v>
      </c>
      <c r="BI955" s="231">
        <f>IF(N955="nulová",J955,0)</f>
        <v>0</v>
      </c>
      <c r="BJ955" s="18" t="s">
        <v>82</v>
      </c>
      <c r="BK955" s="231">
        <f>ROUND(I955*H955,2)</f>
        <v>0</v>
      </c>
      <c r="BL955" s="18" t="s">
        <v>227</v>
      </c>
      <c r="BM955" s="230" t="s">
        <v>2355</v>
      </c>
    </row>
    <row r="956" s="2" customFormat="1">
      <c r="A956" s="39"/>
      <c r="B956" s="40"/>
      <c r="C956" s="41"/>
      <c r="D956" s="232" t="s">
        <v>142</v>
      </c>
      <c r="E956" s="41"/>
      <c r="F956" s="233" t="s">
        <v>2354</v>
      </c>
      <c r="G956" s="41"/>
      <c r="H956" s="41"/>
      <c r="I956" s="234"/>
      <c r="J956" s="41"/>
      <c r="K956" s="41"/>
      <c r="L956" s="45"/>
      <c r="M956" s="235"/>
      <c r="N956" s="236"/>
      <c r="O956" s="92"/>
      <c r="P956" s="92"/>
      <c r="Q956" s="92"/>
      <c r="R956" s="92"/>
      <c r="S956" s="92"/>
      <c r="T956" s="93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  <c r="AT956" s="18" t="s">
        <v>142</v>
      </c>
      <c r="AU956" s="18" t="s">
        <v>84</v>
      </c>
    </row>
    <row r="957" s="13" customFormat="1">
      <c r="A957" s="13"/>
      <c r="B957" s="239"/>
      <c r="C957" s="240"/>
      <c r="D957" s="232" t="s">
        <v>145</v>
      </c>
      <c r="E957" s="241" t="s">
        <v>1</v>
      </c>
      <c r="F957" s="242" t="s">
        <v>1592</v>
      </c>
      <c r="G957" s="240"/>
      <c r="H957" s="241" t="s">
        <v>1</v>
      </c>
      <c r="I957" s="243"/>
      <c r="J957" s="240"/>
      <c r="K957" s="240"/>
      <c r="L957" s="244"/>
      <c r="M957" s="245"/>
      <c r="N957" s="246"/>
      <c r="O957" s="246"/>
      <c r="P957" s="246"/>
      <c r="Q957" s="246"/>
      <c r="R957" s="246"/>
      <c r="S957" s="246"/>
      <c r="T957" s="247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T957" s="248" t="s">
        <v>145</v>
      </c>
      <c r="AU957" s="248" t="s">
        <v>84</v>
      </c>
      <c r="AV957" s="13" t="s">
        <v>82</v>
      </c>
      <c r="AW957" s="13" t="s">
        <v>31</v>
      </c>
      <c r="AX957" s="13" t="s">
        <v>74</v>
      </c>
      <c r="AY957" s="248" t="s">
        <v>132</v>
      </c>
    </row>
    <row r="958" s="14" customFormat="1">
      <c r="A958" s="14"/>
      <c r="B958" s="249"/>
      <c r="C958" s="250"/>
      <c r="D958" s="232" t="s">
        <v>145</v>
      </c>
      <c r="E958" s="251" t="s">
        <v>1</v>
      </c>
      <c r="F958" s="252" t="s">
        <v>387</v>
      </c>
      <c r="G958" s="250"/>
      <c r="H958" s="253">
        <v>24</v>
      </c>
      <c r="I958" s="254"/>
      <c r="J958" s="250"/>
      <c r="K958" s="250"/>
      <c r="L958" s="255"/>
      <c r="M958" s="256"/>
      <c r="N958" s="257"/>
      <c r="O958" s="257"/>
      <c r="P958" s="257"/>
      <c r="Q958" s="257"/>
      <c r="R958" s="257"/>
      <c r="S958" s="257"/>
      <c r="T958" s="258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T958" s="259" t="s">
        <v>145</v>
      </c>
      <c r="AU958" s="259" t="s">
        <v>84</v>
      </c>
      <c r="AV958" s="14" t="s">
        <v>84</v>
      </c>
      <c r="AW958" s="14" t="s">
        <v>31</v>
      </c>
      <c r="AX958" s="14" t="s">
        <v>82</v>
      </c>
      <c r="AY958" s="259" t="s">
        <v>132</v>
      </c>
    </row>
    <row r="959" s="2" customFormat="1" ht="24.15" customHeight="1">
      <c r="A959" s="39"/>
      <c r="B959" s="40"/>
      <c r="C959" s="219" t="s">
        <v>2356</v>
      </c>
      <c r="D959" s="219" t="s">
        <v>135</v>
      </c>
      <c r="E959" s="220" t="s">
        <v>2357</v>
      </c>
      <c r="F959" s="221" t="s">
        <v>2358</v>
      </c>
      <c r="G959" s="222" t="s">
        <v>874</v>
      </c>
      <c r="H959" s="223">
        <v>24</v>
      </c>
      <c r="I959" s="224"/>
      <c r="J959" s="225">
        <f>ROUND(I959*H959,2)</f>
        <v>0</v>
      </c>
      <c r="K959" s="221" t="s">
        <v>139</v>
      </c>
      <c r="L959" s="45"/>
      <c r="M959" s="226" t="s">
        <v>1</v>
      </c>
      <c r="N959" s="227" t="s">
        <v>39</v>
      </c>
      <c r="O959" s="92"/>
      <c r="P959" s="228">
        <f>O959*H959</f>
        <v>0</v>
      </c>
      <c r="Q959" s="228">
        <v>0.030759999999999999</v>
      </c>
      <c r="R959" s="228">
        <f>Q959*H959</f>
        <v>0.73824000000000001</v>
      </c>
      <c r="S959" s="228">
        <v>0</v>
      </c>
      <c r="T959" s="229">
        <f>S959*H959</f>
        <v>0</v>
      </c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/>
      <c r="AR959" s="230" t="s">
        <v>227</v>
      </c>
      <c r="AT959" s="230" t="s">
        <v>135</v>
      </c>
      <c r="AU959" s="230" t="s">
        <v>84</v>
      </c>
      <c r="AY959" s="18" t="s">
        <v>132</v>
      </c>
      <c r="BE959" s="231">
        <f>IF(N959="základní",J959,0)</f>
        <v>0</v>
      </c>
      <c r="BF959" s="231">
        <f>IF(N959="snížená",J959,0)</f>
        <v>0</v>
      </c>
      <c r="BG959" s="231">
        <f>IF(N959="zákl. přenesená",J959,0)</f>
        <v>0</v>
      </c>
      <c r="BH959" s="231">
        <f>IF(N959="sníž. přenesená",J959,0)</f>
        <v>0</v>
      </c>
      <c r="BI959" s="231">
        <f>IF(N959="nulová",J959,0)</f>
        <v>0</v>
      </c>
      <c r="BJ959" s="18" t="s">
        <v>82</v>
      </c>
      <c r="BK959" s="231">
        <f>ROUND(I959*H959,2)</f>
        <v>0</v>
      </c>
      <c r="BL959" s="18" t="s">
        <v>227</v>
      </c>
      <c r="BM959" s="230" t="s">
        <v>2359</v>
      </c>
    </row>
    <row r="960" s="2" customFormat="1">
      <c r="A960" s="39"/>
      <c r="B960" s="40"/>
      <c r="C960" s="41"/>
      <c r="D960" s="232" t="s">
        <v>142</v>
      </c>
      <c r="E960" s="41"/>
      <c r="F960" s="233" t="s">
        <v>2360</v>
      </c>
      <c r="G960" s="41"/>
      <c r="H960" s="41"/>
      <c r="I960" s="234"/>
      <c r="J960" s="41"/>
      <c r="K960" s="41"/>
      <c r="L960" s="45"/>
      <c r="M960" s="235"/>
      <c r="N960" s="236"/>
      <c r="O960" s="92"/>
      <c r="P960" s="92"/>
      <c r="Q960" s="92"/>
      <c r="R960" s="92"/>
      <c r="S960" s="92"/>
      <c r="T960" s="93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  <c r="AT960" s="18" t="s">
        <v>142</v>
      </c>
      <c r="AU960" s="18" t="s">
        <v>84</v>
      </c>
    </row>
    <row r="961" s="2" customFormat="1">
      <c r="A961" s="39"/>
      <c r="B961" s="40"/>
      <c r="C961" s="41"/>
      <c r="D961" s="237" t="s">
        <v>143</v>
      </c>
      <c r="E961" s="41"/>
      <c r="F961" s="238" t="s">
        <v>2361</v>
      </c>
      <c r="G961" s="41"/>
      <c r="H961" s="41"/>
      <c r="I961" s="234"/>
      <c r="J961" s="41"/>
      <c r="K961" s="41"/>
      <c r="L961" s="45"/>
      <c r="M961" s="235"/>
      <c r="N961" s="236"/>
      <c r="O961" s="92"/>
      <c r="P961" s="92"/>
      <c r="Q961" s="92"/>
      <c r="R961" s="92"/>
      <c r="S961" s="92"/>
      <c r="T961" s="93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  <c r="AT961" s="18" t="s">
        <v>143</v>
      </c>
      <c r="AU961" s="18" t="s">
        <v>84</v>
      </c>
    </row>
    <row r="962" s="2" customFormat="1" ht="24.15" customHeight="1">
      <c r="A962" s="39"/>
      <c r="B962" s="40"/>
      <c r="C962" s="275" t="s">
        <v>2362</v>
      </c>
      <c r="D962" s="275" t="s">
        <v>374</v>
      </c>
      <c r="E962" s="276" t="s">
        <v>2363</v>
      </c>
      <c r="F962" s="277" t="s">
        <v>2364</v>
      </c>
      <c r="G962" s="278" t="s">
        <v>874</v>
      </c>
      <c r="H962" s="279">
        <v>24</v>
      </c>
      <c r="I962" s="280"/>
      <c r="J962" s="281">
        <f>ROUND(I962*H962,2)</f>
        <v>0</v>
      </c>
      <c r="K962" s="277" t="s">
        <v>139</v>
      </c>
      <c r="L962" s="282"/>
      <c r="M962" s="283" t="s">
        <v>1</v>
      </c>
      <c r="N962" s="284" t="s">
        <v>39</v>
      </c>
      <c r="O962" s="92"/>
      <c r="P962" s="228">
        <f>O962*H962</f>
        <v>0</v>
      </c>
      <c r="Q962" s="228">
        <v>0.070000000000000007</v>
      </c>
      <c r="R962" s="228">
        <f>Q962*H962</f>
        <v>1.6800000000000002</v>
      </c>
      <c r="S962" s="228">
        <v>0</v>
      </c>
      <c r="T962" s="229">
        <f>S962*H962</f>
        <v>0</v>
      </c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/>
      <c r="AR962" s="230" t="s">
        <v>270</v>
      </c>
      <c r="AT962" s="230" t="s">
        <v>374</v>
      </c>
      <c r="AU962" s="230" t="s">
        <v>84</v>
      </c>
      <c r="AY962" s="18" t="s">
        <v>132</v>
      </c>
      <c r="BE962" s="231">
        <f>IF(N962="základní",J962,0)</f>
        <v>0</v>
      </c>
      <c r="BF962" s="231">
        <f>IF(N962="snížená",J962,0)</f>
        <v>0</v>
      </c>
      <c r="BG962" s="231">
        <f>IF(N962="zákl. přenesená",J962,0)</f>
        <v>0</v>
      </c>
      <c r="BH962" s="231">
        <f>IF(N962="sníž. přenesená",J962,0)</f>
        <v>0</v>
      </c>
      <c r="BI962" s="231">
        <f>IF(N962="nulová",J962,0)</f>
        <v>0</v>
      </c>
      <c r="BJ962" s="18" t="s">
        <v>82</v>
      </c>
      <c r="BK962" s="231">
        <f>ROUND(I962*H962,2)</f>
        <v>0</v>
      </c>
      <c r="BL962" s="18" t="s">
        <v>227</v>
      </c>
      <c r="BM962" s="230" t="s">
        <v>2365</v>
      </c>
    </row>
    <row r="963" s="2" customFormat="1">
      <c r="A963" s="39"/>
      <c r="B963" s="40"/>
      <c r="C963" s="41"/>
      <c r="D963" s="232" t="s">
        <v>142</v>
      </c>
      <c r="E963" s="41"/>
      <c r="F963" s="233" t="s">
        <v>2364</v>
      </c>
      <c r="G963" s="41"/>
      <c r="H963" s="41"/>
      <c r="I963" s="234"/>
      <c r="J963" s="41"/>
      <c r="K963" s="41"/>
      <c r="L963" s="45"/>
      <c r="M963" s="235"/>
      <c r="N963" s="236"/>
      <c r="O963" s="92"/>
      <c r="P963" s="92"/>
      <c r="Q963" s="92"/>
      <c r="R963" s="92"/>
      <c r="S963" s="92"/>
      <c r="T963" s="93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  <c r="AT963" s="18" t="s">
        <v>142</v>
      </c>
      <c r="AU963" s="18" t="s">
        <v>84</v>
      </c>
    </row>
    <row r="964" s="13" customFormat="1">
      <c r="A964" s="13"/>
      <c r="B964" s="239"/>
      <c r="C964" s="240"/>
      <c r="D964" s="232" t="s">
        <v>145</v>
      </c>
      <c r="E964" s="241" t="s">
        <v>1</v>
      </c>
      <c r="F964" s="242" t="s">
        <v>1592</v>
      </c>
      <c r="G964" s="240"/>
      <c r="H964" s="241" t="s">
        <v>1</v>
      </c>
      <c r="I964" s="243"/>
      <c r="J964" s="240"/>
      <c r="K964" s="240"/>
      <c r="L964" s="244"/>
      <c r="M964" s="245"/>
      <c r="N964" s="246"/>
      <c r="O964" s="246"/>
      <c r="P964" s="246"/>
      <c r="Q964" s="246"/>
      <c r="R964" s="246"/>
      <c r="S964" s="246"/>
      <c r="T964" s="247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T964" s="248" t="s">
        <v>145</v>
      </c>
      <c r="AU964" s="248" t="s">
        <v>84</v>
      </c>
      <c r="AV964" s="13" t="s">
        <v>82</v>
      </c>
      <c r="AW964" s="13" t="s">
        <v>31</v>
      </c>
      <c r="AX964" s="13" t="s">
        <v>74</v>
      </c>
      <c r="AY964" s="248" t="s">
        <v>132</v>
      </c>
    </row>
    <row r="965" s="14" customFormat="1">
      <c r="A965" s="14"/>
      <c r="B965" s="249"/>
      <c r="C965" s="250"/>
      <c r="D965" s="232" t="s">
        <v>145</v>
      </c>
      <c r="E965" s="251" t="s">
        <v>1</v>
      </c>
      <c r="F965" s="252" t="s">
        <v>387</v>
      </c>
      <c r="G965" s="250"/>
      <c r="H965" s="253">
        <v>24</v>
      </c>
      <c r="I965" s="254"/>
      <c r="J965" s="250"/>
      <c r="K965" s="250"/>
      <c r="L965" s="255"/>
      <c r="M965" s="256"/>
      <c r="N965" s="257"/>
      <c r="O965" s="257"/>
      <c r="P965" s="257"/>
      <c r="Q965" s="257"/>
      <c r="R965" s="257"/>
      <c r="S965" s="257"/>
      <c r="T965" s="258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T965" s="259" t="s">
        <v>145</v>
      </c>
      <c r="AU965" s="259" t="s">
        <v>84</v>
      </c>
      <c r="AV965" s="14" t="s">
        <v>84</v>
      </c>
      <c r="AW965" s="14" t="s">
        <v>31</v>
      </c>
      <c r="AX965" s="14" t="s">
        <v>82</v>
      </c>
      <c r="AY965" s="259" t="s">
        <v>132</v>
      </c>
    </row>
    <row r="966" s="2" customFormat="1" ht="24.15" customHeight="1">
      <c r="A966" s="39"/>
      <c r="B966" s="40"/>
      <c r="C966" s="219" t="s">
        <v>2366</v>
      </c>
      <c r="D966" s="219" t="s">
        <v>135</v>
      </c>
      <c r="E966" s="220" t="s">
        <v>2367</v>
      </c>
      <c r="F966" s="221" t="s">
        <v>2368</v>
      </c>
      <c r="G966" s="222" t="s">
        <v>874</v>
      </c>
      <c r="H966" s="223">
        <v>24</v>
      </c>
      <c r="I966" s="224"/>
      <c r="J966" s="225">
        <f>ROUND(I966*H966,2)</f>
        <v>0</v>
      </c>
      <c r="K966" s="221" t="s">
        <v>139</v>
      </c>
      <c r="L966" s="45"/>
      <c r="M966" s="226" t="s">
        <v>1</v>
      </c>
      <c r="N966" s="227" t="s">
        <v>39</v>
      </c>
      <c r="O966" s="92"/>
      <c r="P966" s="228">
        <f>O966*H966</f>
        <v>0</v>
      </c>
      <c r="Q966" s="228">
        <v>0.030759999999999999</v>
      </c>
      <c r="R966" s="228">
        <f>Q966*H966</f>
        <v>0.73824000000000001</v>
      </c>
      <c r="S966" s="228">
        <v>0</v>
      </c>
      <c r="T966" s="229">
        <f>S966*H966</f>
        <v>0</v>
      </c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R966" s="230" t="s">
        <v>227</v>
      </c>
      <c r="AT966" s="230" t="s">
        <v>135</v>
      </c>
      <c r="AU966" s="230" t="s">
        <v>84</v>
      </c>
      <c r="AY966" s="18" t="s">
        <v>132</v>
      </c>
      <c r="BE966" s="231">
        <f>IF(N966="základní",J966,0)</f>
        <v>0</v>
      </c>
      <c r="BF966" s="231">
        <f>IF(N966="snížená",J966,0)</f>
        <v>0</v>
      </c>
      <c r="BG966" s="231">
        <f>IF(N966="zákl. přenesená",J966,0)</f>
        <v>0</v>
      </c>
      <c r="BH966" s="231">
        <f>IF(N966="sníž. přenesená",J966,0)</f>
        <v>0</v>
      </c>
      <c r="BI966" s="231">
        <f>IF(N966="nulová",J966,0)</f>
        <v>0</v>
      </c>
      <c r="BJ966" s="18" t="s">
        <v>82</v>
      </c>
      <c r="BK966" s="231">
        <f>ROUND(I966*H966,2)</f>
        <v>0</v>
      </c>
      <c r="BL966" s="18" t="s">
        <v>227</v>
      </c>
      <c r="BM966" s="230" t="s">
        <v>2369</v>
      </c>
    </row>
    <row r="967" s="2" customFormat="1">
      <c r="A967" s="39"/>
      <c r="B967" s="40"/>
      <c r="C967" s="41"/>
      <c r="D967" s="232" t="s">
        <v>142</v>
      </c>
      <c r="E967" s="41"/>
      <c r="F967" s="233" t="s">
        <v>2370</v>
      </c>
      <c r="G967" s="41"/>
      <c r="H967" s="41"/>
      <c r="I967" s="234"/>
      <c r="J967" s="41"/>
      <c r="K967" s="41"/>
      <c r="L967" s="45"/>
      <c r="M967" s="235"/>
      <c r="N967" s="236"/>
      <c r="O967" s="92"/>
      <c r="P967" s="92"/>
      <c r="Q967" s="92"/>
      <c r="R967" s="92"/>
      <c r="S967" s="92"/>
      <c r="T967" s="93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/>
      <c r="AT967" s="18" t="s">
        <v>142</v>
      </c>
      <c r="AU967" s="18" t="s">
        <v>84</v>
      </c>
    </row>
    <row r="968" s="2" customFormat="1">
      <c r="A968" s="39"/>
      <c r="B968" s="40"/>
      <c r="C968" s="41"/>
      <c r="D968" s="237" t="s">
        <v>143</v>
      </c>
      <c r="E968" s="41"/>
      <c r="F968" s="238" t="s">
        <v>2371</v>
      </c>
      <c r="G968" s="41"/>
      <c r="H968" s="41"/>
      <c r="I968" s="234"/>
      <c r="J968" s="41"/>
      <c r="K968" s="41"/>
      <c r="L968" s="45"/>
      <c r="M968" s="235"/>
      <c r="N968" s="236"/>
      <c r="O968" s="92"/>
      <c r="P968" s="92"/>
      <c r="Q968" s="92"/>
      <c r="R968" s="92"/>
      <c r="S968" s="92"/>
      <c r="T968" s="93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  <c r="AT968" s="18" t="s">
        <v>143</v>
      </c>
      <c r="AU968" s="18" t="s">
        <v>84</v>
      </c>
    </row>
    <row r="969" s="2" customFormat="1" ht="24.15" customHeight="1">
      <c r="A969" s="39"/>
      <c r="B969" s="40"/>
      <c r="C969" s="275" t="s">
        <v>2372</v>
      </c>
      <c r="D969" s="275" t="s">
        <v>374</v>
      </c>
      <c r="E969" s="276" t="s">
        <v>2373</v>
      </c>
      <c r="F969" s="277" t="s">
        <v>2374</v>
      </c>
      <c r="G969" s="278" t="s">
        <v>874</v>
      </c>
      <c r="H969" s="279">
        <v>24</v>
      </c>
      <c r="I969" s="280"/>
      <c r="J969" s="281">
        <f>ROUND(I969*H969,2)</f>
        <v>0</v>
      </c>
      <c r="K969" s="277" t="s">
        <v>139</v>
      </c>
      <c r="L969" s="282"/>
      <c r="M969" s="283" t="s">
        <v>1</v>
      </c>
      <c r="N969" s="284" t="s">
        <v>39</v>
      </c>
      <c r="O969" s="92"/>
      <c r="P969" s="228">
        <f>O969*H969</f>
        <v>0</v>
      </c>
      <c r="Q969" s="228">
        <v>0.155</v>
      </c>
      <c r="R969" s="228">
        <f>Q969*H969</f>
        <v>3.7199999999999998</v>
      </c>
      <c r="S969" s="228">
        <v>0</v>
      </c>
      <c r="T969" s="229">
        <f>S969*H969</f>
        <v>0</v>
      </c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/>
      <c r="AR969" s="230" t="s">
        <v>270</v>
      </c>
      <c r="AT969" s="230" t="s">
        <v>374</v>
      </c>
      <c r="AU969" s="230" t="s">
        <v>84</v>
      </c>
      <c r="AY969" s="18" t="s">
        <v>132</v>
      </c>
      <c r="BE969" s="231">
        <f>IF(N969="základní",J969,0)</f>
        <v>0</v>
      </c>
      <c r="BF969" s="231">
        <f>IF(N969="snížená",J969,0)</f>
        <v>0</v>
      </c>
      <c r="BG969" s="231">
        <f>IF(N969="zákl. přenesená",J969,0)</f>
        <v>0</v>
      </c>
      <c r="BH969" s="231">
        <f>IF(N969="sníž. přenesená",J969,0)</f>
        <v>0</v>
      </c>
      <c r="BI969" s="231">
        <f>IF(N969="nulová",J969,0)</f>
        <v>0</v>
      </c>
      <c r="BJ969" s="18" t="s">
        <v>82</v>
      </c>
      <c r="BK969" s="231">
        <f>ROUND(I969*H969,2)</f>
        <v>0</v>
      </c>
      <c r="BL969" s="18" t="s">
        <v>227</v>
      </c>
      <c r="BM969" s="230" t="s">
        <v>2375</v>
      </c>
    </row>
    <row r="970" s="2" customFormat="1">
      <c r="A970" s="39"/>
      <c r="B970" s="40"/>
      <c r="C970" s="41"/>
      <c r="D970" s="232" t="s">
        <v>142</v>
      </c>
      <c r="E970" s="41"/>
      <c r="F970" s="233" t="s">
        <v>2374</v>
      </c>
      <c r="G970" s="41"/>
      <c r="H970" s="41"/>
      <c r="I970" s="234"/>
      <c r="J970" s="41"/>
      <c r="K970" s="41"/>
      <c r="L970" s="45"/>
      <c r="M970" s="235"/>
      <c r="N970" s="236"/>
      <c r="O970" s="92"/>
      <c r="P970" s="92"/>
      <c r="Q970" s="92"/>
      <c r="R970" s="92"/>
      <c r="S970" s="92"/>
      <c r="T970" s="93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  <c r="AT970" s="18" t="s">
        <v>142</v>
      </c>
      <c r="AU970" s="18" t="s">
        <v>84</v>
      </c>
    </row>
    <row r="971" s="13" customFormat="1">
      <c r="A971" s="13"/>
      <c r="B971" s="239"/>
      <c r="C971" s="240"/>
      <c r="D971" s="232" t="s">
        <v>145</v>
      </c>
      <c r="E971" s="241" t="s">
        <v>1</v>
      </c>
      <c r="F971" s="242" t="s">
        <v>1592</v>
      </c>
      <c r="G971" s="240"/>
      <c r="H971" s="241" t="s">
        <v>1</v>
      </c>
      <c r="I971" s="243"/>
      <c r="J971" s="240"/>
      <c r="K971" s="240"/>
      <c r="L971" s="244"/>
      <c r="M971" s="245"/>
      <c r="N971" s="246"/>
      <c r="O971" s="246"/>
      <c r="P971" s="246"/>
      <c r="Q971" s="246"/>
      <c r="R971" s="246"/>
      <c r="S971" s="246"/>
      <c r="T971" s="247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T971" s="248" t="s">
        <v>145</v>
      </c>
      <c r="AU971" s="248" t="s">
        <v>84</v>
      </c>
      <c r="AV971" s="13" t="s">
        <v>82</v>
      </c>
      <c r="AW971" s="13" t="s">
        <v>31</v>
      </c>
      <c r="AX971" s="13" t="s">
        <v>74</v>
      </c>
      <c r="AY971" s="248" t="s">
        <v>132</v>
      </c>
    </row>
    <row r="972" s="14" customFormat="1">
      <c r="A972" s="14"/>
      <c r="B972" s="249"/>
      <c r="C972" s="250"/>
      <c r="D972" s="232" t="s">
        <v>145</v>
      </c>
      <c r="E972" s="251" t="s">
        <v>1</v>
      </c>
      <c r="F972" s="252" t="s">
        <v>387</v>
      </c>
      <c r="G972" s="250"/>
      <c r="H972" s="253">
        <v>24</v>
      </c>
      <c r="I972" s="254"/>
      <c r="J972" s="250"/>
      <c r="K972" s="250"/>
      <c r="L972" s="255"/>
      <c r="M972" s="256"/>
      <c r="N972" s="257"/>
      <c r="O972" s="257"/>
      <c r="P972" s="257"/>
      <c r="Q972" s="257"/>
      <c r="R972" s="257"/>
      <c r="S972" s="257"/>
      <c r="T972" s="258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T972" s="259" t="s">
        <v>145</v>
      </c>
      <c r="AU972" s="259" t="s">
        <v>84</v>
      </c>
      <c r="AV972" s="14" t="s">
        <v>84</v>
      </c>
      <c r="AW972" s="14" t="s">
        <v>31</v>
      </c>
      <c r="AX972" s="14" t="s">
        <v>82</v>
      </c>
      <c r="AY972" s="259" t="s">
        <v>132</v>
      </c>
    </row>
    <row r="973" s="2" customFormat="1" ht="24.15" customHeight="1">
      <c r="A973" s="39"/>
      <c r="B973" s="40"/>
      <c r="C973" s="219" t="s">
        <v>2376</v>
      </c>
      <c r="D973" s="219" t="s">
        <v>135</v>
      </c>
      <c r="E973" s="220" t="s">
        <v>2377</v>
      </c>
      <c r="F973" s="221" t="s">
        <v>2378</v>
      </c>
      <c r="G973" s="222" t="s">
        <v>874</v>
      </c>
      <c r="H973" s="223">
        <v>24</v>
      </c>
      <c r="I973" s="224"/>
      <c r="J973" s="225">
        <f>ROUND(I973*H973,2)</f>
        <v>0</v>
      </c>
      <c r="K973" s="221" t="s">
        <v>139</v>
      </c>
      <c r="L973" s="45"/>
      <c r="M973" s="226" t="s">
        <v>1</v>
      </c>
      <c r="N973" s="227" t="s">
        <v>39</v>
      </c>
      <c r="O973" s="92"/>
      <c r="P973" s="228">
        <f>O973*H973</f>
        <v>0</v>
      </c>
      <c r="Q973" s="228">
        <v>0.030759999999999999</v>
      </c>
      <c r="R973" s="228">
        <f>Q973*H973</f>
        <v>0.73824000000000001</v>
      </c>
      <c r="S973" s="228">
        <v>0</v>
      </c>
      <c r="T973" s="229">
        <f>S973*H973</f>
        <v>0</v>
      </c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/>
      <c r="AR973" s="230" t="s">
        <v>227</v>
      </c>
      <c r="AT973" s="230" t="s">
        <v>135</v>
      </c>
      <c r="AU973" s="230" t="s">
        <v>84</v>
      </c>
      <c r="AY973" s="18" t="s">
        <v>132</v>
      </c>
      <c r="BE973" s="231">
        <f>IF(N973="základní",J973,0)</f>
        <v>0</v>
      </c>
      <c r="BF973" s="231">
        <f>IF(N973="snížená",J973,0)</f>
        <v>0</v>
      </c>
      <c r="BG973" s="231">
        <f>IF(N973="zákl. přenesená",J973,0)</f>
        <v>0</v>
      </c>
      <c r="BH973" s="231">
        <f>IF(N973="sníž. přenesená",J973,0)</f>
        <v>0</v>
      </c>
      <c r="BI973" s="231">
        <f>IF(N973="nulová",J973,0)</f>
        <v>0</v>
      </c>
      <c r="BJ973" s="18" t="s">
        <v>82</v>
      </c>
      <c r="BK973" s="231">
        <f>ROUND(I973*H973,2)</f>
        <v>0</v>
      </c>
      <c r="BL973" s="18" t="s">
        <v>227</v>
      </c>
      <c r="BM973" s="230" t="s">
        <v>2379</v>
      </c>
    </row>
    <row r="974" s="2" customFormat="1">
      <c r="A974" s="39"/>
      <c r="B974" s="40"/>
      <c r="C974" s="41"/>
      <c r="D974" s="232" t="s">
        <v>142</v>
      </c>
      <c r="E974" s="41"/>
      <c r="F974" s="233" t="s">
        <v>2380</v>
      </c>
      <c r="G974" s="41"/>
      <c r="H974" s="41"/>
      <c r="I974" s="234"/>
      <c r="J974" s="41"/>
      <c r="K974" s="41"/>
      <c r="L974" s="45"/>
      <c r="M974" s="235"/>
      <c r="N974" s="236"/>
      <c r="O974" s="92"/>
      <c r="P974" s="92"/>
      <c r="Q974" s="92"/>
      <c r="R974" s="92"/>
      <c r="S974" s="92"/>
      <c r="T974" s="93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T974" s="18" t="s">
        <v>142</v>
      </c>
      <c r="AU974" s="18" t="s">
        <v>84</v>
      </c>
    </row>
    <row r="975" s="2" customFormat="1">
      <c r="A975" s="39"/>
      <c r="B975" s="40"/>
      <c r="C975" s="41"/>
      <c r="D975" s="237" t="s">
        <v>143</v>
      </c>
      <c r="E975" s="41"/>
      <c r="F975" s="238" t="s">
        <v>2381</v>
      </c>
      <c r="G975" s="41"/>
      <c r="H975" s="41"/>
      <c r="I975" s="234"/>
      <c r="J975" s="41"/>
      <c r="K975" s="41"/>
      <c r="L975" s="45"/>
      <c r="M975" s="235"/>
      <c r="N975" s="236"/>
      <c r="O975" s="92"/>
      <c r="P975" s="92"/>
      <c r="Q975" s="92"/>
      <c r="R975" s="92"/>
      <c r="S975" s="92"/>
      <c r="T975" s="93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/>
      <c r="AT975" s="18" t="s">
        <v>143</v>
      </c>
      <c r="AU975" s="18" t="s">
        <v>84</v>
      </c>
    </row>
    <row r="976" s="2" customFormat="1" ht="24.15" customHeight="1">
      <c r="A976" s="39"/>
      <c r="B976" s="40"/>
      <c r="C976" s="275" t="s">
        <v>2382</v>
      </c>
      <c r="D976" s="275" t="s">
        <v>374</v>
      </c>
      <c r="E976" s="276" t="s">
        <v>2383</v>
      </c>
      <c r="F976" s="277" t="s">
        <v>2384</v>
      </c>
      <c r="G976" s="278" t="s">
        <v>874</v>
      </c>
      <c r="H976" s="279">
        <v>24</v>
      </c>
      <c r="I976" s="280"/>
      <c r="J976" s="281">
        <f>ROUND(I976*H976,2)</f>
        <v>0</v>
      </c>
      <c r="K976" s="277" t="s">
        <v>139</v>
      </c>
      <c r="L976" s="282"/>
      <c r="M976" s="283" t="s">
        <v>1</v>
      </c>
      <c r="N976" s="284" t="s">
        <v>39</v>
      </c>
      <c r="O976" s="92"/>
      <c r="P976" s="228">
        <f>O976*H976</f>
        <v>0</v>
      </c>
      <c r="Q976" s="228">
        <v>0.17000000000000001</v>
      </c>
      <c r="R976" s="228">
        <f>Q976*H976</f>
        <v>4.0800000000000001</v>
      </c>
      <c r="S976" s="228">
        <v>0</v>
      </c>
      <c r="T976" s="229">
        <f>S976*H976</f>
        <v>0</v>
      </c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  <c r="AR976" s="230" t="s">
        <v>270</v>
      </c>
      <c r="AT976" s="230" t="s">
        <v>374</v>
      </c>
      <c r="AU976" s="230" t="s">
        <v>84</v>
      </c>
      <c r="AY976" s="18" t="s">
        <v>132</v>
      </c>
      <c r="BE976" s="231">
        <f>IF(N976="základní",J976,0)</f>
        <v>0</v>
      </c>
      <c r="BF976" s="231">
        <f>IF(N976="snížená",J976,0)</f>
        <v>0</v>
      </c>
      <c r="BG976" s="231">
        <f>IF(N976="zákl. přenesená",J976,0)</f>
        <v>0</v>
      </c>
      <c r="BH976" s="231">
        <f>IF(N976="sníž. přenesená",J976,0)</f>
        <v>0</v>
      </c>
      <c r="BI976" s="231">
        <f>IF(N976="nulová",J976,0)</f>
        <v>0</v>
      </c>
      <c r="BJ976" s="18" t="s">
        <v>82</v>
      </c>
      <c r="BK976" s="231">
        <f>ROUND(I976*H976,2)</f>
        <v>0</v>
      </c>
      <c r="BL976" s="18" t="s">
        <v>227</v>
      </c>
      <c r="BM976" s="230" t="s">
        <v>2385</v>
      </c>
    </row>
    <row r="977" s="2" customFormat="1">
      <c r="A977" s="39"/>
      <c r="B977" s="40"/>
      <c r="C977" s="41"/>
      <c r="D977" s="232" t="s">
        <v>142</v>
      </c>
      <c r="E977" s="41"/>
      <c r="F977" s="233" t="s">
        <v>2384</v>
      </c>
      <c r="G977" s="41"/>
      <c r="H977" s="41"/>
      <c r="I977" s="234"/>
      <c r="J977" s="41"/>
      <c r="K977" s="41"/>
      <c r="L977" s="45"/>
      <c r="M977" s="235"/>
      <c r="N977" s="236"/>
      <c r="O977" s="92"/>
      <c r="P977" s="92"/>
      <c r="Q977" s="92"/>
      <c r="R977" s="92"/>
      <c r="S977" s="92"/>
      <c r="T977" s="93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/>
      <c r="AT977" s="18" t="s">
        <v>142</v>
      </c>
      <c r="AU977" s="18" t="s">
        <v>84</v>
      </c>
    </row>
    <row r="978" s="13" customFormat="1">
      <c r="A978" s="13"/>
      <c r="B978" s="239"/>
      <c r="C978" s="240"/>
      <c r="D978" s="232" t="s">
        <v>145</v>
      </c>
      <c r="E978" s="241" t="s">
        <v>1</v>
      </c>
      <c r="F978" s="242" t="s">
        <v>1592</v>
      </c>
      <c r="G978" s="240"/>
      <c r="H978" s="241" t="s">
        <v>1</v>
      </c>
      <c r="I978" s="243"/>
      <c r="J978" s="240"/>
      <c r="K978" s="240"/>
      <c r="L978" s="244"/>
      <c r="M978" s="245"/>
      <c r="N978" s="246"/>
      <c r="O978" s="246"/>
      <c r="P978" s="246"/>
      <c r="Q978" s="246"/>
      <c r="R978" s="246"/>
      <c r="S978" s="246"/>
      <c r="T978" s="247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T978" s="248" t="s">
        <v>145</v>
      </c>
      <c r="AU978" s="248" t="s">
        <v>84</v>
      </c>
      <c r="AV978" s="13" t="s">
        <v>82</v>
      </c>
      <c r="AW978" s="13" t="s">
        <v>31</v>
      </c>
      <c r="AX978" s="13" t="s">
        <v>74</v>
      </c>
      <c r="AY978" s="248" t="s">
        <v>132</v>
      </c>
    </row>
    <row r="979" s="14" customFormat="1">
      <c r="A979" s="14"/>
      <c r="B979" s="249"/>
      <c r="C979" s="250"/>
      <c r="D979" s="232" t="s">
        <v>145</v>
      </c>
      <c r="E979" s="251" t="s">
        <v>1</v>
      </c>
      <c r="F979" s="252" t="s">
        <v>387</v>
      </c>
      <c r="G979" s="250"/>
      <c r="H979" s="253">
        <v>24</v>
      </c>
      <c r="I979" s="254"/>
      <c r="J979" s="250"/>
      <c r="K979" s="250"/>
      <c r="L979" s="255"/>
      <c r="M979" s="256"/>
      <c r="N979" s="257"/>
      <c r="O979" s="257"/>
      <c r="P979" s="257"/>
      <c r="Q979" s="257"/>
      <c r="R979" s="257"/>
      <c r="S979" s="257"/>
      <c r="T979" s="258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T979" s="259" t="s">
        <v>145</v>
      </c>
      <c r="AU979" s="259" t="s">
        <v>84</v>
      </c>
      <c r="AV979" s="14" t="s">
        <v>84</v>
      </c>
      <c r="AW979" s="14" t="s">
        <v>31</v>
      </c>
      <c r="AX979" s="14" t="s">
        <v>82</v>
      </c>
      <c r="AY979" s="259" t="s">
        <v>132</v>
      </c>
    </row>
    <row r="980" s="2" customFormat="1" ht="24.15" customHeight="1">
      <c r="A980" s="39"/>
      <c r="B980" s="40"/>
      <c r="C980" s="219" t="s">
        <v>2386</v>
      </c>
      <c r="D980" s="219" t="s">
        <v>135</v>
      </c>
      <c r="E980" s="220" t="s">
        <v>2387</v>
      </c>
      <c r="F980" s="221" t="s">
        <v>2388</v>
      </c>
      <c r="G980" s="222" t="s">
        <v>874</v>
      </c>
      <c r="H980" s="223">
        <v>18</v>
      </c>
      <c r="I980" s="224"/>
      <c r="J980" s="225">
        <f>ROUND(I980*H980,2)</f>
        <v>0</v>
      </c>
      <c r="K980" s="221" t="s">
        <v>139</v>
      </c>
      <c r="L980" s="45"/>
      <c r="M980" s="226" t="s">
        <v>1</v>
      </c>
      <c r="N980" s="227" t="s">
        <v>39</v>
      </c>
      <c r="O980" s="92"/>
      <c r="P980" s="228">
        <f>O980*H980</f>
        <v>0</v>
      </c>
      <c r="Q980" s="228">
        <v>0.21734000000000001</v>
      </c>
      <c r="R980" s="228">
        <f>Q980*H980</f>
        <v>3.9121200000000003</v>
      </c>
      <c r="S980" s="228">
        <v>0</v>
      </c>
      <c r="T980" s="229">
        <f>S980*H980</f>
        <v>0</v>
      </c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R980" s="230" t="s">
        <v>227</v>
      </c>
      <c r="AT980" s="230" t="s">
        <v>135</v>
      </c>
      <c r="AU980" s="230" t="s">
        <v>84</v>
      </c>
      <c r="AY980" s="18" t="s">
        <v>132</v>
      </c>
      <c r="BE980" s="231">
        <f>IF(N980="základní",J980,0)</f>
        <v>0</v>
      </c>
      <c r="BF980" s="231">
        <f>IF(N980="snížená",J980,0)</f>
        <v>0</v>
      </c>
      <c r="BG980" s="231">
        <f>IF(N980="zákl. přenesená",J980,0)</f>
        <v>0</v>
      </c>
      <c r="BH980" s="231">
        <f>IF(N980="sníž. přenesená",J980,0)</f>
        <v>0</v>
      </c>
      <c r="BI980" s="231">
        <f>IF(N980="nulová",J980,0)</f>
        <v>0</v>
      </c>
      <c r="BJ980" s="18" t="s">
        <v>82</v>
      </c>
      <c r="BK980" s="231">
        <f>ROUND(I980*H980,2)</f>
        <v>0</v>
      </c>
      <c r="BL980" s="18" t="s">
        <v>227</v>
      </c>
      <c r="BM980" s="230" t="s">
        <v>2389</v>
      </c>
    </row>
    <row r="981" s="2" customFormat="1">
      <c r="A981" s="39"/>
      <c r="B981" s="40"/>
      <c r="C981" s="41"/>
      <c r="D981" s="232" t="s">
        <v>142</v>
      </c>
      <c r="E981" s="41"/>
      <c r="F981" s="233" t="s">
        <v>2390</v>
      </c>
      <c r="G981" s="41"/>
      <c r="H981" s="41"/>
      <c r="I981" s="234"/>
      <c r="J981" s="41"/>
      <c r="K981" s="41"/>
      <c r="L981" s="45"/>
      <c r="M981" s="235"/>
      <c r="N981" s="236"/>
      <c r="O981" s="92"/>
      <c r="P981" s="92"/>
      <c r="Q981" s="92"/>
      <c r="R981" s="92"/>
      <c r="S981" s="92"/>
      <c r="T981" s="93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/>
      <c r="AT981" s="18" t="s">
        <v>142</v>
      </c>
      <c r="AU981" s="18" t="s">
        <v>84</v>
      </c>
    </row>
    <row r="982" s="2" customFormat="1">
      <c r="A982" s="39"/>
      <c r="B982" s="40"/>
      <c r="C982" s="41"/>
      <c r="D982" s="237" t="s">
        <v>143</v>
      </c>
      <c r="E982" s="41"/>
      <c r="F982" s="238" t="s">
        <v>2391</v>
      </c>
      <c r="G982" s="41"/>
      <c r="H982" s="41"/>
      <c r="I982" s="234"/>
      <c r="J982" s="41"/>
      <c r="K982" s="41"/>
      <c r="L982" s="45"/>
      <c r="M982" s="235"/>
      <c r="N982" s="236"/>
      <c r="O982" s="92"/>
      <c r="P982" s="92"/>
      <c r="Q982" s="92"/>
      <c r="R982" s="92"/>
      <c r="S982" s="92"/>
      <c r="T982" s="93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/>
      <c r="AT982" s="18" t="s">
        <v>143</v>
      </c>
      <c r="AU982" s="18" t="s">
        <v>84</v>
      </c>
    </row>
    <row r="983" s="2" customFormat="1" ht="33" customHeight="1">
      <c r="A983" s="39"/>
      <c r="B983" s="40"/>
      <c r="C983" s="275" t="s">
        <v>2392</v>
      </c>
      <c r="D983" s="275" t="s">
        <v>374</v>
      </c>
      <c r="E983" s="276" t="s">
        <v>2393</v>
      </c>
      <c r="F983" s="277" t="s">
        <v>2394</v>
      </c>
      <c r="G983" s="278" t="s">
        <v>874</v>
      </c>
      <c r="H983" s="279">
        <v>18</v>
      </c>
      <c r="I983" s="280"/>
      <c r="J983" s="281">
        <f>ROUND(I983*H983,2)</f>
        <v>0</v>
      </c>
      <c r="K983" s="277" t="s">
        <v>1</v>
      </c>
      <c r="L983" s="282"/>
      <c r="M983" s="283" t="s">
        <v>1</v>
      </c>
      <c r="N983" s="284" t="s">
        <v>39</v>
      </c>
      <c r="O983" s="92"/>
      <c r="P983" s="228">
        <f>O983*H983</f>
        <v>0</v>
      </c>
      <c r="Q983" s="228">
        <v>0.054600000000000003</v>
      </c>
      <c r="R983" s="228">
        <f>Q983*H983</f>
        <v>0.98280000000000001</v>
      </c>
      <c r="S983" s="228">
        <v>0</v>
      </c>
      <c r="T983" s="229">
        <f>S983*H983</f>
        <v>0</v>
      </c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  <c r="AR983" s="230" t="s">
        <v>270</v>
      </c>
      <c r="AT983" s="230" t="s">
        <v>374</v>
      </c>
      <c r="AU983" s="230" t="s">
        <v>84</v>
      </c>
      <c r="AY983" s="18" t="s">
        <v>132</v>
      </c>
      <c r="BE983" s="231">
        <f>IF(N983="základní",J983,0)</f>
        <v>0</v>
      </c>
      <c r="BF983" s="231">
        <f>IF(N983="snížená",J983,0)</f>
        <v>0</v>
      </c>
      <c r="BG983" s="231">
        <f>IF(N983="zákl. přenesená",J983,0)</f>
        <v>0</v>
      </c>
      <c r="BH983" s="231">
        <f>IF(N983="sníž. přenesená",J983,0)</f>
        <v>0</v>
      </c>
      <c r="BI983" s="231">
        <f>IF(N983="nulová",J983,0)</f>
        <v>0</v>
      </c>
      <c r="BJ983" s="18" t="s">
        <v>82</v>
      </c>
      <c r="BK983" s="231">
        <f>ROUND(I983*H983,2)</f>
        <v>0</v>
      </c>
      <c r="BL983" s="18" t="s">
        <v>227</v>
      </c>
      <c r="BM983" s="230" t="s">
        <v>2395</v>
      </c>
    </row>
    <row r="984" s="2" customFormat="1">
      <c r="A984" s="39"/>
      <c r="B984" s="40"/>
      <c r="C984" s="41"/>
      <c r="D984" s="232" t="s">
        <v>142</v>
      </c>
      <c r="E984" s="41"/>
      <c r="F984" s="233" t="s">
        <v>2394</v>
      </c>
      <c r="G984" s="41"/>
      <c r="H984" s="41"/>
      <c r="I984" s="234"/>
      <c r="J984" s="41"/>
      <c r="K984" s="41"/>
      <c r="L984" s="45"/>
      <c r="M984" s="235"/>
      <c r="N984" s="236"/>
      <c r="O984" s="92"/>
      <c r="P984" s="92"/>
      <c r="Q984" s="92"/>
      <c r="R984" s="92"/>
      <c r="S984" s="92"/>
      <c r="T984" s="93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/>
      <c r="AT984" s="18" t="s">
        <v>142</v>
      </c>
      <c r="AU984" s="18" t="s">
        <v>84</v>
      </c>
    </row>
    <row r="985" s="13" customFormat="1">
      <c r="A985" s="13"/>
      <c r="B985" s="239"/>
      <c r="C985" s="240"/>
      <c r="D985" s="232" t="s">
        <v>145</v>
      </c>
      <c r="E985" s="241" t="s">
        <v>1</v>
      </c>
      <c r="F985" s="242" t="s">
        <v>1809</v>
      </c>
      <c r="G985" s="240"/>
      <c r="H985" s="241" t="s">
        <v>1</v>
      </c>
      <c r="I985" s="243"/>
      <c r="J985" s="240"/>
      <c r="K985" s="240"/>
      <c r="L985" s="244"/>
      <c r="M985" s="245"/>
      <c r="N985" s="246"/>
      <c r="O985" s="246"/>
      <c r="P985" s="246"/>
      <c r="Q985" s="246"/>
      <c r="R985" s="246"/>
      <c r="S985" s="246"/>
      <c r="T985" s="247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T985" s="248" t="s">
        <v>145</v>
      </c>
      <c r="AU985" s="248" t="s">
        <v>84</v>
      </c>
      <c r="AV985" s="13" t="s">
        <v>82</v>
      </c>
      <c r="AW985" s="13" t="s">
        <v>31</v>
      </c>
      <c r="AX985" s="13" t="s">
        <v>74</v>
      </c>
      <c r="AY985" s="248" t="s">
        <v>132</v>
      </c>
    </row>
    <row r="986" s="14" customFormat="1">
      <c r="A986" s="14"/>
      <c r="B986" s="249"/>
      <c r="C986" s="250"/>
      <c r="D986" s="232" t="s">
        <v>145</v>
      </c>
      <c r="E986" s="251" t="s">
        <v>1</v>
      </c>
      <c r="F986" s="252" t="s">
        <v>346</v>
      </c>
      <c r="G986" s="250"/>
      <c r="H986" s="253">
        <v>18</v>
      </c>
      <c r="I986" s="254"/>
      <c r="J986" s="250"/>
      <c r="K986" s="250"/>
      <c r="L986" s="255"/>
      <c r="M986" s="256"/>
      <c r="N986" s="257"/>
      <c r="O986" s="257"/>
      <c r="P986" s="257"/>
      <c r="Q986" s="257"/>
      <c r="R986" s="257"/>
      <c r="S986" s="257"/>
      <c r="T986" s="258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T986" s="259" t="s">
        <v>145</v>
      </c>
      <c r="AU986" s="259" t="s">
        <v>84</v>
      </c>
      <c r="AV986" s="14" t="s">
        <v>84</v>
      </c>
      <c r="AW986" s="14" t="s">
        <v>31</v>
      </c>
      <c r="AX986" s="14" t="s">
        <v>82</v>
      </c>
      <c r="AY986" s="259" t="s">
        <v>132</v>
      </c>
    </row>
    <row r="987" s="2" customFormat="1" ht="24.15" customHeight="1">
      <c r="A987" s="39"/>
      <c r="B987" s="40"/>
      <c r="C987" s="219" t="s">
        <v>2396</v>
      </c>
      <c r="D987" s="219" t="s">
        <v>135</v>
      </c>
      <c r="E987" s="220" t="s">
        <v>2397</v>
      </c>
      <c r="F987" s="221" t="s">
        <v>2398</v>
      </c>
      <c r="G987" s="222" t="s">
        <v>874</v>
      </c>
      <c r="H987" s="223">
        <v>24</v>
      </c>
      <c r="I987" s="224"/>
      <c r="J987" s="225">
        <f>ROUND(I987*H987,2)</f>
        <v>0</v>
      </c>
      <c r="K987" s="221" t="s">
        <v>139</v>
      </c>
      <c r="L987" s="45"/>
      <c r="M987" s="226" t="s">
        <v>1</v>
      </c>
      <c r="N987" s="227" t="s">
        <v>39</v>
      </c>
      <c r="O987" s="92"/>
      <c r="P987" s="228">
        <f>O987*H987</f>
        <v>0</v>
      </c>
      <c r="Q987" s="228">
        <v>0.21734000000000001</v>
      </c>
      <c r="R987" s="228">
        <f>Q987*H987</f>
        <v>5.2161600000000004</v>
      </c>
      <c r="S987" s="228">
        <v>0</v>
      </c>
      <c r="T987" s="229">
        <f>S987*H987</f>
        <v>0</v>
      </c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/>
      <c r="AR987" s="230" t="s">
        <v>227</v>
      </c>
      <c r="AT987" s="230" t="s">
        <v>135</v>
      </c>
      <c r="AU987" s="230" t="s">
        <v>84</v>
      </c>
      <c r="AY987" s="18" t="s">
        <v>132</v>
      </c>
      <c r="BE987" s="231">
        <f>IF(N987="základní",J987,0)</f>
        <v>0</v>
      </c>
      <c r="BF987" s="231">
        <f>IF(N987="snížená",J987,0)</f>
        <v>0</v>
      </c>
      <c r="BG987" s="231">
        <f>IF(N987="zákl. přenesená",J987,0)</f>
        <v>0</v>
      </c>
      <c r="BH987" s="231">
        <f>IF(N987="sníž. přenesená",J987,0)</f>
        <v>0</v>
      </c>
      <c r="BI987" s="231">
        <f>IF(N987="nulová",J987,0)</f>
        <v>0</v>
      </c>
      <c r="BJ987" s="18" t="s">
        <v>82</v>
      </c>
      <c r="BK987" s="231">
        <f>ROUND(I987*H987,2)</f>
        <v>0</v>
      </c>
      <c r="BL987" s="18" t="s">
        <v>227</v>
      </c>
      <c r="BM987" s="230" t="s">
        <v>2399</v>
      </c>
    </row>
    <row r="988" s="2" customFormat="1">
      <c r="A988" s="39"/>
      <c r="B988" s="40"/>
      <c r="C988" s="41"/>
      <c r="D988" s="232" t="s">
        <v>142</v>
      </c>
      <c r="E988" s="41"/>
      <c r="F988" s="233" t="s">
        <v>2398</v>
      </c>
      <c r="G988" s="41"/>
      <c r="H988" s="41"/>
      <c r="I988" s="234"/>
      <c r="J988" s="41"/>
      <c r="K988" s="41"/>
      <c r="L988" s="45"/>
      <c r="M988" s="235"/>
      <c r="N988" s="236"/>
      <c r="O988" s="92"/>
      <c r="P988" s="92"/>
      <c r="Q988" s="92"/>
      <c r="R988" s="92"/>
      <c r="S988" s="92"/>
      <c r="T988" s="93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  <c r="AT988" s="18" t="s">
        <v>142</v>
      </c>
      <c r="AU988" s="18" t="s">
        <v>84</v>
      </c>
    </row>
    <row r="989" s="2" customFormat="1">
      <c r="A989" s="39"/>
      <c r="B989" s="40"/>
      <c r="C989" s="41"/>
      <c r="D989" s="237" t="s">
        <v>143</v>
      </c>
      <c r="E989" s="41"/>
      <c r="F989" s="238" t="s">
        <v>2400</v>
      </c>
      <c r="G989" s="41"/>
      <c r="H989" s="41"/>
      <c r="I989" s="234"/>
      <c r="J989" s="41"/>
      <c r="K989" s="41"/>
      <c r="L989" s="45"/>
      <c r="M989" s="235"/>
      <c r="N989" s="236"/>
      <c r="O989" s="92"/>
      <c r="P989" s="92"/>
      <c r="Q989" s="92"/>
      <c r="R989" s="92"/>
      <c r="S989" s="92"/>
      <c r="T989" s="93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/>
      <c r="AT989" s="18" t="s">
        <v>143</v>
      </c>
      <c r="AU989" s="18" t="s">
        <v>84</v>
      </c>
    </row>
    <row r="990" s="2" customFormat="1" ht="16.5" customHeight="1">
      <c r="A990" s="39"/>
      <c r="B990" s="40"/>
      <c r="C990" s="275" t="s">
        <v>2401</v>
      </c>
      <c r="D990" s="275" t="s">
        <v>374</v>
      </c>
      <c r="E990" s="276" t="s">
        <v>2402</v>
      </c>
      <c r="F990" s="277" t="s">
        <v>2403</v>
      </c>
      <c r="G990" s="278" t="s">
        <v>874</v>
      </c>
      <c r="H990" s="279">
        <v>24</v>
      </c>
      <c r="I990" s="280"/>
      <c r="J990" s="281">
        <f>ROUND(I990*H990,2)</f>
        <v>0</v>
      </c>
      <c r="K990" s="277" t="s">
        <v>139</v>
      </c>
      <c r="L990" s="282"/>
      <c r="M990" s="283" t="s">
        <v>1</v>
      </c>
      <c r="N990" s="284" t="s">
        <v>39</v>
      </c>
      <c r="O990" s="92"/>
      <c r="P990" s="228">
        <f>O990*H990</f>
        <v>0</v>
      </c>
      <c r="Q990" s="228">
        <v>0.050599999999999999</v>
      </c>
      <c r="R990" s="228">
        <f>Q990*H990</f>
        <v>1.2143999999999999</v>
      </c>
      <c r="S990" s="228">
        <v>0</v>
      </c>
      <c r="T990" s="229">
        <f>S990*H990</f>
        <v>0</v>
      </c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/>
      <c r="AR990" s="230" t="s">
        <v>270</v>
      </c>
      <c r="AT990" s="230" t="s">
        <v>374</v>
      </c>
      <c r="AU990" s="230" t="s">
        <v>84</v>
      </c>
      <c r="AY990" s="18" t="s">
        <v>132</v>
      </c>
      <c r="BE990" s="231">
        <f>IF(N990="základní",J990,0)</f>
        <v>0</v>
      </c>
      <c r="BF990" s="231">
        <f>IF(N990="snížená",J990,0)</f>
        <v>0</v>
      </c>
      <c r="BG990" s="231">
        <f>IF(N990="zákl. přenesená",J990,0)</f>
        <v>0</v>
      </c>
      <c r="BH990" s="231">
        <f>IF(N990="sníž. přenesená",J990,0)</f>
        <v>0</v>
      </c>
      <c r="BI990" s="231">
        <f>IF(N990="nulová",J990,0)</f>
        <v>0</v>
      </c>
      <c r="BJ990" s="18" t="s">
        <v>82</v>
      </c>
      <c r="BK990" s="231">
        <f>ROUND(I990*H990,2)</f>
        <v>0</v>
      </c>
      <c r="BL990" s="18" t="s">
        <v>227</v>
      </c>
      <c r="BM990" s="230" t="s">
        <v>2404</v>
      </c>
    </row>
    <row r="991" s="2" customFormat="1">
      <c r="A991" s="39"/>
      <c r="B991" s="40"/>
      <c r="C991" s="41"/>
      <c r="D991" s="232" t="s">
        <v>142</v>
      </c>
      <c r="E991" s="41"/>
      <c r="F991" s="233" t="s">
        <v>2403</v>
      </c>
      <c r="G991" s="41"/>
      <c r="H991" s="41"/>
      <c r="I991" s="234"/>
      <c r="J991" s="41"/>
      <c r="K991" s="41"/>
      <c r="L991" s="45"/>
      <c r="M991" s="235"/>
      <c r="N991" s="236"/>
      <c r="O991" s="92"/>
      <c r="P991" s="92"/>
      <c r="Q991" s="92"/>
      <c r="R991" s="92"/>
      <c r="S991" s="92"/>
      <c r="T991" s="93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/>
      <c r="AT991" s="18" t="s">
        <v>142</v>
      </c>
      <c r="AU991" s="18" t="s">
        <v>84</v>
      </c>
    </row>
    <row r="992" s="13" customFormat="1">
      <c r="A992" s="13"/>
      <c r="B992" s="239"/>
      <c r="C992" s="240"/>
      <c r="D992" s="232" t="s">
        <v>145</v>
      </c>
      <c r="E992" s="241" t="s">
        <v>1</v>
      </c>
      <c r="F992" s="242" t="s">
        <v>1592</v>
      </c>
      <c r="G992" s="240"/>
      <c r="H992" s="241" t="s">
        <v>1</v>
      </c>
      <c r="I992" s="243"/>
      <c r="J992" s="240"/>
      <c r="K992" s="240"/>
      <c r="L992" s="244"/>
      <c r="M992" s="245"/>
      <c r="N992" s="246"/>
      <c r="O992" s="246"/>
      <c r="P992" s="246"/>
      <c r="Q992" s="246"/>
      <c r="R992" s="246"/>
      <c r="S992" s="246"/>
      <c r="T992" s="247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T992" s="248" t="s">
        <v>145</v>
      </c>
      <c r="AU992" s="248" t="s">
        <v>84</v>
      </c>
      <c r="AV992" s="13" t="s">
        <v>82</v>
      </c>
      <c r="AW992" s="13" t="s">
        <v>31</v>
      </c>
      <c r="AX992" s="13" t="s">
        <v>74</v>
      </c>
      <c r="AY992" s="248" t="s">
        <v>132</v>
      </c>
    </row>
    <row r="993" s="14" customFormat="1">
      <c r="A993" s="14"/>
      <c r="B993" s="249"/>
      <c r="C993" s="250"/>
      <c r="D993" s="232" t="s">
        <v>145</v>
      </c>
      <c r="E993" s="251" t="s">
        <v>1</v>
      </c>
      <c r="F993" s="252" t="s">
        <v>387</v>
      </c>
      <c r="G993" s="250"/>
      <c r="H993" s="253">
        <v>24</v>
      </c>
      <c r="I993" s="254"/>
      <c r="J993" s="250"/>
      <c r="K993" s="250"/>
      <c r="L993" s="255"/>
      <c r="M993" s="256"/>
      <c r="N993" s="257"/>
      <c r="O993" s="257"/>
      <c r="P993" s="257"/>
      <c r="Q993" s="257"/>
      <c r="R993" s="257"/>
      <c r="S993" s="257"/>
      <c r="T993" s="258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T993" s="259" t="s">
        <v>145</v>
      </c>
      <c r="AU993" s="259" t="s">
        <v>84</v>
      </c>
      <c r="AV993" s="14" t="s">
        <v>84</v>
      </c>
      <c r="AW993" s="14" t="s">
        <v>31</v>
      </c>
      <c r="AX993" s="14" t="s">
        <v>82</v>
      </c>
      <c r="AY993" s="259" t="s">
        <v>132</v>
      </c>
    </row>
    <row r="994" s="2" customFormat="1" ht="24.15" customHeight="1">
      <c r="A994" s="39"/>
      <c r="B994" s="40"/>
      <c r="C994" s="275" t="s">
        <v>2405</v>
      </c>
      <c r="D994" s="275" t="s">
        <v>374</v>
      </c>
      <c r="E994" s="276" t="s">
        <v>2406</v>
      </c>
      <c r="F994" s="277" t="s">
        <v>2407</v>
      </c>
      <c r="G994" s="278" t="s">
        <v>874</v>
      </c>
      <c r="H994" s="279">
        <v>24</v>
      </c>
      <c r="I994" s="280"/>
      <c r="J994" s="281">
        <f>ROUND(I994*H994,2)</f>
        <v>0</v>
      </c>
      <c r="K994" s="277" t="s">
        <v>139</v>
      </c>
      <c r="L994" s="282"/>
      <c r="M994" s="283" t="s">
        <v>1</v>
      </c>
      <c r="N994" s="284" t="s">
        <v>39</v>
      </c>
      <c r="O994" s="92"/>
      <c r="P994" s="228">
        <f>O994*H994</f>
        <v>0</v>
      </c>
      <c r="Q994" s="228">
        <v>0.0040000000000000001</v>
      </c>
      <c r="R994" s="228">
        <f>Q994*H994</f>
        <v>0.096000000000000002</v>
      </c>
      <c r="S994" s="228">
        <v>0</v>
      </c>
      <c r="T994" s="229">
        <f>S994*H994</f>
        <v>0</v>
      </c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/>
      <c r="AR994" s="230" t="s">
        <v>270</v>
      </c>
      <c r="AT994" s="230" t="s">
        <v>374</v>
      </c>
      <c r="AU994" s="230" t="s">
        <v>84</v>
      </c>
      <c r="AY994" s="18" t="s">
        <v>132</v>
      </c>
      <c r="BE994" s="231">
        <f>IF(N994="základní",J994,0)</f>
        <v>0</v>
      </c>
      <c r="BF994" s="231">
        <f>IF(N994="snížená",J994,0)</f>
        <v>0</v>
      </c>
      <c r="BG994" s="231">
        <f>IF(N994="zákl. přenesená",J994,0)</f>
        <v>0</v>
      </c>
      <c r="BH994" s="231">
        <f>IF(N994="sníž. přenesená",J994,0)</f>
        <v>0</v>
      </c>
      <c r="BI994" s="231">
        <f>IF(N994="nulová",J994,0)</f>
        <v>0</v>
      </c>
      <c r="BJ994" s="18" t="s">
        <v>82</v>
      </c>
      <c r="BK994" s="231">
        <f>ROUND(I994*H994,2)</f>
        <v>0</v>
      </c>
      <c r="BL994" s="18" t="s">
        <v>227</v>
      </c>
      <c r="BM994" s="230" t="s">
        <v>2408</v>
      </c>
    </row>
    <row r="995" s="2" customFormat="1">
      <c r="A995" s="39"/>
      <c r="B995" s="40"/>
      <c r="C995" s="41"/>
      <c r="D995" s="232" t="s">
        <v>142</v>
      </c>
      <c r="E995" s="41"/>
      <c r="F995" s="233" t="s">
        <v>2407</v>
      </c>
      <c r="G995" s="41"/>
      <c r="H995" s="41"/>
      <c r="I995" s="234"/>
      <c r="J995" s="41"/>
      <c r="K995" s="41"/>
      <c r="L995" s="45"/>
      <c r="M995" s="235"/>
      <c r="N995" s="236"/>
      <c r="O995" s="92"/>
      <c r="P995" s="92"/>
      <c r="Q995" s="92"/>
      <c r="R995" s="92"/>
      <c r="S995" s="92"/>
      <c r="T995" s="93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/>
      <c r="AT995" s="18" t="s">
        <v>142</v>
      </c>
      <c r="AU995" s="18" t="s">
        <v>84</v>
      </c>
    </row>
    <row r="996" s="13" customFormat="1">
      <c r="A996" s="13"/>
      <c r="B996" s="239"/>
      <c r="C996" s="240"/>
      <c r="D996" s="232" t="s">
        <v>145</v>
      </c>
      <c r="E996" s="241" t="s">
        <v>1</v>
      </c>
      <c r="F996" s="242" t="s">
        <v>1592</v>
      </c>
      <c r="G996" s="240"/>
      <c r="H996" s="241" t="s">
        <v>1</v>
      </c>
      <c r="I996" s="243"/>
      <c r="J996" s="240"/>
      <c r="K996" s="240"/>
      <c r="L996" s="244"/>
      <c r="M996" s="245"/>
      <c r="N996" s="246"/>
      <c r="O996" s="246"/>
      <c r="P996" s="246"/>
      <c r="Q996" s="246"/>
      <c r="R996" s="246"/>
      <c r="S996" s="246"/>
      <c r="T996" s="247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T996" s="248" t="s">
        <v>145</v>
      </c>
      <c r="AU996" s="248" t="s">
        <v>84</v>
      </c>
      <c r="AV996" s="13" t="s">
        <v>82</v>
      </c>
      <c r="AW996" s="13" t="s">
        <v>31</v>
      </c>
      <c r="AX996" s="13" t="s">
        <v>74</v>
      </c>
      <c r="AY996" s="248" t="s">
        <v>132</v>
      </c>
    </row>
    <row r="997" s="14" customFormat="1">
      <c r="A997" s="14"/>
      <c r="B997" s="249"/>
      <c r="C997" s="250"/>
      <c r="D997" s="232" t="s">
        <v>145</v>
      </c>
      <c r="E997" s="251" t="s">
        <v>1</v>
      </c>
      <c r="F997" s="252" t="s">
        <v>387</v>
      </c>
      <c r="G997" s="250"/>
      <c r="H997" s="253">
        <v>24</v>
      </c>
      <c r="I997" s="254"/>
      <c r="J997" s="250"/>
      <c r="K997" s="250"/>
      <c r="L997" s="255"/>
      <c r="M997" s="256"/>
      <c r="N997" s="257"/>
      <c r="O997" s="257"/>
      <c r="P997" s="257"/>
      <c r="Q997" s="257"/>
      <c r="R997" s="257"/>
      <c r="S997" s="257"/>
      <c r="T997" s="258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T997" s="259" t="s">
        <v>145</v>
      </c>
      <c r="AU997" s="259" t="s">
        <v>84</v>
      </c>
      <c r="AV997" s="14" t="s">
        <v>84</v>
      </c>
      <c r="AW997" s="14" t="s">
        <v>31</v>
      </c>
      <c r="AX997" s="14" t="s">
        <v>82</v>
      </c>
      <c r="AY997" s="259" t="s">
        <v>132</v>
      </c>
    </row>
    <row r="998" s="2" customFormat="1" ht="21.75" customHeight="1">
      <c r="A998" s="39"/>
      <c r="B998" s="40"/>
      <c r="C998" s="219" t="s">
        <v>2409</v>
      </c>
      <c r="D998" s="219" t="s">
        <v>135</v>
      </c>
      <c r="E998" s="220" t="s">
        <v>2410</v>
      </c>
      <c r="F998" s="221" t="s">
        <v>2411</v>
      </c>
      <c r="G998" s="222" t="s">
        <v>171</v>
      </c>
      <c r="H998" s="223">
        <v>27.899999999999999</v>
      </c>
      <c r="I998" s="224"/>
      <c r="J998" s="225">
        <f>ROUND(I998*H998,2)</f>
        <v>0</v>
      </c>
      <c r="K998" s="221" t="s">
        <v>139</v>
      </c>
      <c r="L998" s="45"/>
      <c r="M998" s="226" t="s">
        <v>1</v>
      </c>
      <c r="N998" s="227" t="s">
        <v>39</v>
      </c>
      <c r="O998" s="92"/>
      <c r="P998" s="228">
        <f>O998*H998</f>
        <v>0</v>
      </c>
      <c r="Q998" s="228">
        <v>6.9999999999999994E-05</v>
      </c>
      <c r="R998" s="228">
        <f>Q998*H998</f>
        <v>0.0019529999999999997</v>
      </c>
      <c r="S998" s="228">
        <v>0</v>
      </c>
      <c r="T998" s="229">
        <f>S998*H998</f>
        <v>0</v>
      </c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/>
      <c r="AR998" s="230" t="s">
        <v>227</v>
      </c>
      <c r="AT998" s="230" t="s">
        <v>135</v>
      </c>
      <c r="AU998" s="230" t="s">
        <v>84</v>
      </c>
      <c r="AY998" s="18" t="s">
        <v>132</v>
      </c>
      <c r="BE998" s="231">
        <f>IF(N998="základní",J998,0)</f>
        <v>0</v>
      </c>
      <c r="BF998" s="231">
        <f>IF(N998="snížená",J998,0)</f>
        <v>0</v>
      </c>
      <c r="BG998" s="231">
        <f>IF(N998="zákl. přenesená",J998,0)</f>
        <v>0</v>
      </c>
      <c r="BH998" s="231">
        <f>IF(N998="sníž. přenesená",J998,0)</f>
        <v>0</v>
      </c>
      <c r="BI998" s="231">
        <f>IF(N998="nulová",J998,0)</f>
        <v>0</v>
      </c>
      <c r="BJ998" s="18" t="s">
        <v>82</v>
      </c>
      <c r="BK998" s="231">
        <f>ROUND(I998*H998,2)</f>
        <v>0</v>
      </c>
      <c r="BL998" s="18" t="s">
        <v>227</v>
      </c>
      <c r="BM998" s="230" t="s">
        <v>2412</v>
      </c>
    </row>
    <row r="999" s="2" customFormat="1">
      <c r="A999" s="39"/>
      <c r="B999" s="40"/>
      <c r="C999" s="41"/>
      <c r="D999" s="232" t="s">
        <v>142</v>
      </c>
      <c r="E999" s="41"/>
      <c r="F999" s="233" t="s">
        <v>2413</v>
      </c>
      <c r="G999" s="41"/>
      <c r="H999" s="41"/>
      <c r="I999" s="234"/>
      <c r="J999" s="41"/>
      <c r="K999" s="41"/>
      <c r="L999" s="45"/>
      <c r="M999" s="235"/>
      <c r="N999" s="236"/>
      <c r="O999" s="92"/>
      <c r="P999" s="92"/>
      <c r="Q999" s="92"/>
      <c r="R999" s="92"/>
      <c r="S999" s="92"/>
      <c r="T999" s="93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/>
      <c r="AT999" s="18" t="s">
        <v>142</v>
      </c>
      <c r="AU999" s="18" t="s">
        <v>84</v>
      </c>
    </row>
    <row r="1000" s="2" customFormat="1">
      <c r="A1000" s="39"/>
      <c r="B1000" s="40"/>
      <c r="C1000" s="41"/>
      <c r="D1000" s="237" t="s">
        <v>143</v>
      </c>
      <c r="E1000" s="41"/>
      <c r="F1000" s="238" t="s">
        <v>2414</v>
      </c>
      <c r="G1000" s="41"/>
      <c r="H1000" s="41"/>
      <c r="I1000" s="234"/>
      <c r="J1000" s="41"/>
      <c r="K1000" s="41"/>
      <c r="L1000" s="45"/>
      <c r="M1000" s="235"/>
      <c r="N1000" s="236"/>
      <c r="O1000" s="92"/>
      <c r="P1000" s="92"/>
      <c r="Q1000" s="92"/>
      <c r="R1000" s="92"/>
      <c r="S1000" s="92"/>
      <c r="T1000" s="93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/>
      <c r="AT1000" s="18" t="s">
        <v>143</v>
      </c>
      <c r="AU1000" s="18" t="s">
        <v>84</v>
      </c>
    </row>
    <row r="1001" s="13" customFormat="1">
      <c r="A1001" s="13"/>
      <c r="B1001" s="239"/>
      <c r="C1001" s="240"/>
      <c r="D1001" s="232" t="s">
        <v>145</v>
      </c>
      <c r="E1001" s="241" t="s">
        <v>1</v>
      </c>
      <c r="F1001" s="242" t="s">
        <v>1592</v>
      </c>
      <c r="G1001" s="240"/>
      <c r="H1001" s="241" t="s">
        <v>1</v>
      </c>
      <c r="I1001" s="243"/>
      <c r="J1001" s="240"/>
      <c r="K1001" s="240"/>
      <c r="L1001" s="244"/>
      <c r="M1001" s="245"/>
      <c r="N1001" s="246"/>
      <c r="O1001" s="246"/>
      <c r="P1001" s="246"/>
      <c r="Q1001" s="246"/>
      <c r="R1001" s="246"/>
      <c r="S1001" s="246"/>
      <c r="T1001" s="247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T1001" s="248" t="s">
        <v>145</v>
      </c>
      <c r="AU1001" s="248" t="s">
        <v>84</v>
      </c>
      <c r="AV1001" s="13" t="s">
        <v>82</v>
      </c>
      <c r="AW1001" s="13" t="s">
        <v>31</v>
      </c>
      <c r="AX1001" s="13" t="s">
        <v>74</v>
      </c>
      <c r="AY1001" s="248" t="s">
        <v>132</v>
      </c>
    </row>
    <row r="1002" s="14" customFormat="1">
      <c r="A1002" s="14"/>
      <c r="B1002" s="249"/>
      <c r="C1002" s="250"/>
      <c r="D1002" s="232" t="s">
        <v>145</v>
      </c>
      <c r="E1002" s="251" t="s">
        <v>1</v>
      </c>
      <c r="F1002" s="252" t="s">
        <v>1906</v>
      </c>
      <c r="G1002" s="250"/>
      <c r="H1002" s="253">
        <v>27.899999999999999</v>
      </c>
      <c r="I1002" s="254"/>
      <c r="J1002" s="250"/>
      <c r="K1002" s="250"/>
      <c r="L1002" s="255"/>
      <c r="M1002" s="256"/>
      <c r="N1002" s="257"/>
      <c r="O1002" s="257"/>
      <c r="P1002" s="257"/>
      <c r="Q1002" s="257"/>
      <c r="R1002" s="257"/>
      <c r="S1002" s="257"/>
      <c r="T1002" s="258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T1002" s="259" t="s">
        <v>145</v>
      </c>
      <c r="AU1002" s="259" t="s">
        <v>84</v>
      </c>
      <c r="AV1002" s="14" t="s">
        <v>84</v>
      </c>
      <c r="AW1002" s="14" t="s">
        <v>31</v>
      </c>
      <c r="AX1002" s="14" t="s">
        <v>82</v>
      </c>
      <c r="AY1002" s="259" t="s">
        <v>132</v>
      </c>
    </row>
    <row r="1003" s="2" customFormat="1" ht="24.15" customHeight="1">
      <c r="A1003" s="39"/>
      <c r="B1003" s="40"/>
      <c r="C1003" s="219" t="s">
        <v>2415</v>
      </c>
      <c r="D1003" s="219" t="s">
        <v>135</v>
      </c>
      <c r="E1003" s="220" t="s">
        <v>2416</v>
      </c>
      <c r="F1003" s="221" t="s">
        <v>2417</v>
      </c>
      <c r="G1003" s="222" t="s">
        <v>177</v>
      </c>
      <c r="H1003" s="223">
        <v>0.60199999999999998</v>
      </c>
      <c r="I1003" s="224"/>
      <c r="J1003" s="225">
        <f>ROUND(I1003*H1003,2)</f>
        <v>0</v>
      </c>
      <c r="K1003" s="221" t="s">
        <v>139</v>
      </c>
      <c r="L1003" s="45"/>
      <c r="M1003" s="226" t="s">
        <v>1</v>
      </c>
      <c r="N1003" s="227" t="s">
        <v>39</v>
      </c>
      <c r="O1003" s="92"/>
      <c r="P1003" s="228">
        <f>O1003*H1003</f>
        <v>0</v>
      </c>
      <c r="Q1003" s="228">
        <v>1.5298499999999999</v>
      </c>
      <c r="R1003" s="228">
        <f>Q1003*H1003</f>
        <v>0.92096969999999989</v>
      </c>
      <c r="S1003" s="228">
        <v>0</v>
      </c>
      <c r="T1003" s="229">
        <f>S1003*H1003</f>
        <v>0</v>
      </c>
      <c r="U1003" s="39"/>
      <c r="V1003" s="39"/>
      <c r="W1003" s="39"/>
      <c r="X1003" s="39"/>
      <c r="Y1003" s="39"/>
      <c r="Z1003" s="39"/>
      <c r="AA1003" s="39"/>
      <c r="AB1003" s="39"/>
      <c r="AC1003" s="39"/>
      <c r="AD1003" s="39"/>
      <c r="AE1003" s="39"/>
      <c r="AR1003" s="230" t="s">
        <v>227</v>
      </c>
      <c r="AT1003" s="230" t="s">
        <v>135</v>
      </c>
      <c r="AU1003" s="230" t="s">
        <v>84</v>
      </c>
      <c r="AY1003" s="18" t="s">
        <v>132</v>
      </c>
      <c r="BE1003" s="231">
        <f>IF(N1003="základní",J1003,0)</f>
        <v>0</v>
      </c>
      <c r="BF1003" s="231">
        <f>IF(N1003="snížená",J1003,0)</f>
        <v>0</v>
      </c>
      <c r="BG1003" s="231">
        <f>IF(N1003="zákl. přenesená",J1003,0)</f>
        <v>0</v>
      </c>
      <c r="BH1003" s="231">
        <f>IF(N1003="sníž. přenesená",J1003,0)</f>
        <v>0</v>
      </c>
      <c r="BI1003" s="231">
        <f>IF(N1003="nulová",J1003,0)</f>
        <v>0</v>
      </c>
      <c r="BJ1003" s="18" t="s">
        <v>82</v>
      </c>
      <c r="BK1003" s="231">
        <f>ROUND(I1003*H1003,2)</f>
        <v>0</v>
      </c>
      <c r="BL1003" s="18" t="s">
        <v>227</v>
      </c>
      <c r="BM1003" s="230" t="s">
        <v>2418</v>
      </c>
    </row>
    <row r="1004" s="2" customFormat="1">
      <c r="A1004" s="39"/>
      <c r="B1004" s="40"/>
      <c r="C1004" s="41"/>
      <c r="D1004" s="232" t="s">
        <v>142</v>
      </c>
      <c r="E1004" s="41"/>
      <c r="F1004" s="233" t="s">
        <v>2419</v>
      </c>
      <c r="G1004" s="41"/>
      <c r="H1004" s="41"/>
      <c r="I1004" s="234"/>
      <c r="J1004" s="41"/>
      <c r="K1004" s="41"/>
      <c r="L1004" s="45"/>
      <c r="M1004" s="235"/>
      <c r="N1004" s="236"/>
      <c r="O1004" s="92"/>
      <c r="P1004" s="92"/>
      <c r="Q1004" s="92"/>
      <c r="R1004" s="92"/>
      <c r="S1004" s="92"/>
      <c r="T1004" s="93"/>
      <c r="U1004" s="39"/>
      <c r="V1004" s="39"/>
      <c r="W1004" s="39"/>
      <c r="X1004" s="39"/>
      <c r="Y1004" s="39"/>
      <c r="Z1004" s="39"/>
      <c r="AA1004" s="39"/>
      <c r="AB1004" s="39"/>
      <c r="AC1004" s="39"/>
      <c r="AD1004" s="39"/>
      <c r="AE1004" s="39"/>
      <c r="AT1004" s="18" t="s">
        <v>142</v>
      </c>
      <c r="AU1004" s="18" t="s">
        <v>84</v>
      </c>
    </row>
    <row r="1005" s="2" customFormat="1">
      <c r="A1005" s="39"/>
      <c r="B1005" s="40"/>
      <c r="C1005" s="41"/>
      <c r="D1005" s="237" t="s">
        <v>143</v>
      </c>
      <c r="E1005" s="41"/>
      <c r="F1005" s="238" t="s">
        <v>2420</v>
      </c>
      <c r="G1005" s="41"/>
      <c r="H1005" s="41"/>
      <c r="I1005" s="234"/>
      <c r="J1005" s="41"/>
      <c r="K1005" s="41"/>
      <c r="L1005" s="45"/>
      <c r="M1005" s="235"/>
      <c r="N1005" s="236"/>
      <c r="O1005" s="92"/>
      <c r="P1005" s="92"/>
      <c r="Q1005" s="92"/>
      <c r="R1005" s="92"/>
      <c r="S1005" s="92"/>
      <c r="T1005" s="93"/>
      <c r="U1005" s="39"/>
      <c r="V1005" s="39"/>
      <c r="W1005" s="39"/>
      <c r="X1005" s="39"/>
      <c r="Y1005" s="39"/>
      <c r="Z1005" s="39"/>
      <c r="AA1005" s="39"/>
      <c r="AB1005" s="39"/>
      <c r="AC1005" s="39"/>
      <c r="AD1005" s="39"/>
      <c r="AE1005" s="39"/>
      <c r="AT1005" s="18" t="s">
        <v>143</v>
      </c>
      <c r="AU1005" s="18" t="s">
        <v>84</v>
      </c>
    </row>
    <row r="1006" s="13" customFormat="1">
      <c r="A1006" s="13"/>
      <c r="B1006" s="239"/>
      <c r="C1006" s="240"/>
      <c r="D1006" s="232" t="s">
        <v>145</v>
      </c>
      <c r="E1006" s="241" t="s">
        <v>1</v>
      </c>
      <c r="F1006" s="242" t="s">
        <v>2421</v>
      </c>
      <c r="G1006" s="240"/>
      <c r="H1006" s="241" t="s">
        <v>1</v>
      </c>
      <c r="I1006" s="243"/>
      <c r="J1006" s="240"/>
      <c r="K1006" s="240"/>
      <c r="L1006" s="244"/>
      <c r="M1006" s="245"/>
      <c r="N1006" s="246"/>
      <c r="O1006" s="246"/>
      <c r="P1006" s="246"/>
      <c r="Q1006" s="246"/>
      <c r="R1006" s="246"/>
      <c r="S1006" s="246"/>
      <c r="T1006" s="247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T1006" s="248" t="s">
        <v>145</v>
      </c>
      <c r="AU1006" s="248" t="s">
        <v>84</v>
      </c>
      <c r="AV1006" s="13" t="s">
        <v>82</v>
      </c>
      <c r="AW1006" s="13" t="s">
        <v>31</v>
      </c>
      <c r="AX1006" s="13" t="s">
        <v>74</v>
      </c>
      <c r="AY1006" s="248" t="s">
        <v>132</v>
      </c>
    </row>
    <row r="1007" s="14" customFormat="1">
      <c r="A1007" s="14"/>
      <c r="B1007" s="249"/>
      <c r="C1007" s="250"/>
      <c r="D1007" s="232" t="s">
        <v>145</v>
      </c>
      <c r="E1007" s="251" t="s">
        <v>1</v>
      </c>
      <c r="F1007" s="252" t="s">
        <v>2422</v>
      </c>
      <c r="G1007" s="250"/>
      <c r="H1007" s="253">
        <v>0.60199999999999998</v>
      </c>
      <c r="I1007" s="254"/>
      <c r="J1007" s="250"/>
      <c r="K1007" s="250"/>
      <c r="L1007" s="255"/>
      <c r="M1007" s="256"/>
      <c r="N1007" s="257"/>
      <c r="O1007" s="257"/>
      <c r="P1007" s="257"/>
      <c r="Q1007" s="257"/>
      <c r="R1007" s="257"/>
      <c r="S1007" s="257"/>
      <c r="T1007" s="258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T1007" s="259" t="s">
        <v>145</v>
      </c>
      <c r="AU1007" s="259" t="s">
        <v>84</v>
      </c>
      <c r="AV1007" s="14" t="s">
        <v>84</v>
      </c>
      <c r="AW1007" s="14" t="s">
        <v>31</v>
      </c>
      <c r="AX1007" s="14" t="s">
        <v>82</v>
      </c>
      <c r="AY1007" s="259" t="s">
        <v>132</v>
      </c>
    </row>
    <row r="1008" s="2" customFormat="1" ht="49.05" customHeight="1">
      <c r="A1008" s="39"/>
      <c r="B1008" s="40"/>
      <c r="C1008" s="219" t="s">
        <v>2423</v>
      </c>
      <c r="D1008" s="219" t="s">
        <v>135</v>
      </c>
      <c r="E1008" s="220" t="s">
        <v>2424</v>
      </c>
      <c r="F1008" s="221" t="s">
        <v>2425</v>
      </c>
      <c r="G1008" s="222" t="s">
        <v>874</v>
      </c>
      <c r="H1008" s="223">
        <v>1</v>
      </c>
      <c r="I1008" s="224"/>
      <c r="J1008" s="225">
        <f>ROUND(I1008*H1008,2)</f>
        <v>0</v>
      </c>
      <c r="K1008" s="221" t="s">
        <v>1</v>
      </c>
      <c r="L1008" s="45"/>
      <c r="M1008" s="226" t="s">
        <v>1</v>
      </c>
      <c r="N1008" s="227" t="s">
        <v>39</v>
      </c>
      <c r="O1008" s="92"/>
      <c r="P1008" s="228">
        <f>O1008*H1008</f>
        <v>0</v>
      </c>
      <c r="Q1008" s="228">
        <v>0</v>
      </c>
      <c r="R1008" s="228">
        <f>Q1008*H1008</f>
        <v>0</v>
      </c>
      <c r="S1008" s="228">
        <v>0</v>
      </c>
      <c r="T1008" s="229">
        <f>S1008*H1008</f>
        <v>0</v>
      </c>
      <c r="U1008" s="39"/>
      <c r="V1008" s="39"/>
      <c r="W1008" s="39"/>
      <c r="X1008" s="39"/>
      <c r="Y1008" s="39"/>
      <c r="Z1008" s="39"/>
      <c r="AA1008" s="39"/>
      <c r="AB1008" s="39"/>
      <c r="AC1008" s="39"/>
      <c r="AD1008" s="39"/>
      <c r="AE1008" s="39"/>
      <c r="AR1008" s="230" t="s">
        <v>227</v>
      </c>
      <c r="AT1008" s="230" t="s">
        <v>135</v>
      </c>
      <c r="AU1008" s="230" t="s">
        <v>84</v>
      </c>
      <c r="AY1008" s="18" t="s">
        <v>132</v>
      </c>
      <c r="BE1008" s="231">
        <f>IF(N1008="základní",J1008,0)</f>
        <v>0</v>
      </c>
      <c r="BF1008" s="231">
        <f>IF(N1008="snížená",J1008,0)</f>
        <v>0</v>
      </c>
      <c r="BG1008" s="231">
        <f>IF(N1008="zákl. přenesená",J1008,0)</f>
        <v>0</v>
      </c>
      <c r="BH1008" s="231">
        <f>IF(N1008="sníž. přenesená",J1008,0)</f>
        <v>0</v>
      </c>
      <c r="BI1008" s="231">
        <f>IF(N1008="nulová",J1008,0)</f>
        <v>0</v>
      </c>
      <c r="BJ1008" s="18" t="s">
        <v>82</v>
      </c>
      <c r="BK1008" s="231">
        <f>ROUND(I1008*H1008,2)</f>
        <v>0</v>
      </c>
      <c r="BL1008" s="18" t="s">
        <v>227</v>
      </c>
      <c r="BM1008" s="230" t="s">
        <v>2426</v>
      </c>
    </row>
    <row r="1009" s="2" customFormat="1">
      <c r="A1009" s="39"/>
      <c r="B1009" s="40"/>
      <c r="C1009" s="41"/>
      <c r="D1009" s="232" t="s">
        <v>142</v>
      </c>
      <c r="E1009" s="41"/>
      <c r="F1009" s="233" t="s">
        <v>2425</v>
      </c>
      <c r="G1009" s="41"/>
      <c r="H1009" s="41"/>
      <c r="I1009" s="234"/>
      <c r="J1009" s="41"/>
      <c r="K1009" s="41"/>
      <c r="L1009" s="45"/>
      <c r="M1009" s="235"/>
      <c r="N1009" s="236"/>
      <c r="O1009" s="92"/>
      <c r="P1009" s="92"/>
      <c r="Q1009" s="92"/>
      <c r="R1009" s="92"/>
      <c r="S1009" s="92"/>
      <c r="T1009" s="93"/>
      <c r="U1009" s="39"/>
      <c r="V1009" s="39"/>
      <c r="W1009" s="39"/>
      <c r="X1009" s="39"/>
      <c r="Y1009" s="39"/>
      <c r="Z1009" s="39"/>
      <c r="AA1009" s="39"/>
      <c r="AB1009" s="39"/>
      <c r="AC1009" s="39"/>
      <c r="AD1009" s="39"/>
      <c r="AE1009" s="39"/>
      <c r="AT1009" s="18" t="s">
        <v>142</v>
      </c>
      <c r="AU1009" s="18" t="s">
        <v>84</v>
      </c>
    </row>
    <row r="1010" s="2" customFormat="1" ht="24.15" customHeight="1">
      <c r="A1010" s="39"/>
      <c r="B1010" s="40"/>
      <c r="C1010" s="219" t="s">
        <v>2427</v>
      </c>
      <c r="D1010" s="219" t="s">
        <v>135</v>
      </c>
      <c r="E1010" s="220" t="s">
        <v>2428</v>
      </c>
      <c r="F1010" s="221" t="s">
        <v>2429</v>
      </c>
      <c r="G1010" s="222" t="s">
        <v>874</v>
      </c>
      <c r="H1010" s="223">
        <v>1</v>
      </c>
      <c r="I1010" s="224"/>
      <c r="J1010" s="225">
        <f>ROUND(I1010*H1010,2)</f>
        <v>0</v>
      </c>
      <c r="K1010" s="221" t="s">
        <v>1</v>
      </c>
      <c r="L1010" s="45"/>
      <c r="M1010" s="226" t="s">
        <v>1</v>
      </c>
      <c r="N1010" s="227" t="s">
        <v>39</v>
      </c>
      <c r="O1010" s="92"/>
      <c r="P1010" s="228">
        <f>O1010*H1010</f>
        <v>0</v>
      </c>
      <c r="Q1010" s="228">
        <v>0</v>
      </c>
      <c r="R1010" s="228">
        <f>Q1010*H1010</f>
        <v>0</v>
      </c>
      <c r="S1010" s="228">
        <v>0</v>
      </c>
      <c r="T1010" s="229">
        <f>S1010*H1010</f>
        <v>0</v>
      </c>
      <c r="U1010" s="39"/>
      <c r="V1010" s="39"/>
      <c r="W1010" s="39"/>
      <c r="X1010" s="39"/>
      <c r="Y1010" s="39"/>
      <c r="Z1010" s="39"/>
      <c r="AA1010" s="39"/>
      <c r="AB1010" s="39"/>
      <c r="AC1010" s="39"/>
      <c r="AD1010" s="39"/>
      <c r="AE1010" s="39"/>
      <c r="AR1010" s="230" t="s">
        <v>227</v>
      </c>
      <c r="AT1010" s="230" t="s">
        <v>135</v>
      </c>
      <c r="AU1010" s="230" t="s">
        <v>84</v>
      </c>
      <c r="AY1010" s="18" t="s">
        <v>132</v>
      </c>
      <c r="BE1010" s="231">
        <f>IF(N1010="základní",J1010,0)</f>
        <v>0</v>
      </c>
      <c r="BF1010" s="231">
        <f>IF(N1010="snížená",J1010,0)</f>
        <v>0</v>
      </c>
      <c r="BG1010" s="231">
        <f>IF(N1010="zákl. přenesená",J1010,0)</f>
        <v>0</v>
      </c>
      <c r="BH1010" s="231">
        <f>IF(N1010="sníž. přenesená",J1010,0)</f>
        <v>0</v>
      </c>
      <c r="BI1010" s="231">
        <f>IF(N1010="nulová",J1010,0)</f>
        <v>0</v>
      </c>
      <c r="BJ1010" s="18" t="s">
        <v>82</v>
      </c>
      <c r="BK1010" s="231">
        <f>ROUND(I1010*H1010,2)</f>
        <v>0</v>
      </c>
      <c r="BL1010" s="18" t="s">
        <v>227</v>
      </c>
      <c r="BM1010" s="230" t="s">
        <v>2430</v>
      </c>
    </row>
    <row r="1011" s="2" customFormat="1">
      <c r="A1011" s="39"/>
      <c r="B1011" s="40"/>
      <c r="C1011" s="41"/>
      <c r="D1011" s="232" t="s">
        <v>142</v>
      </c>
      <c r="E1011" s="41"/>
      <c r="F1011" s="233" t="s">
        <v>2431</v>
      </c>
      <c r="G1011" s="41"/>
      <c r="H1011" s="41"/>
      <c r="I1011" s="234"/>
      <c r="J1011" s="41"/>
      <c r="K1011" s="41"/>
      <c r="L1011" s="45"/>
      <c r="M1011" s="235"/>
      <c r="N1011" s="236"/>
      <c r="O1011" s="92"/>
      <c r="P1011" s="92"/>
      <c r="Q1011" s="92"/>
      <c r="R1011" s="92"/>
      <c r="S1011" s="92"/>
      <c r="T1011" s="93"/>
      <c r="U1011" s="39"/>
      <c r="V1011" s="39"/>
      <c r="W1011" s="39"/>
      <c r="X1011" s="39"/>
      <c r="Y1011" s="39"/>
      <c r="Z1011" s="39"/>
      <c r="AA1011" s="39"/>
      <c r="AB1011" s="39"/>
      <c r="AC1011" s="39"/>
      <c r="AD1011" s="39"/>
      <c r="AE1011" s="39"/>
      <c r="AT1011" s="18" t="s">
        <v>142</v>
      </c>
      <c r="AU1011" s="18" t="s">
        <v>84</v>
      </c>
    </row>
    <row r="1012" s="2" customFormat="1" ht="16.5" customHeight="1">
      <c r="A1012" s="39"/>
      <c r="B1012" s="40"/>
      <c r="C1012" s="219" t="s">
        <v>2432</v>
      </c>
      <c r="D1012" s="219" t="s">
        <v>135</v>
      </c>
      <c r="E1012" s="220" t="s">
        <v>2433</v>
      </c>
      <c r="F1012" s="221" t="s">
        <v>2434</v>
      </c>
      <c r="G1012" s="222" t="s">
        <v>874</v>
      </c>
      <c r="H1012" s="223">
        <v>3</v>
      </c>
      <c r="I1012" s="224"/>
      <c r="J1012" s="225">
        <f>ROUND(I1012*H1012,2)</f>
        <v>0</v>
      </c>
      <c r="K1012" s="221" t="s">
        <v>1</v>
      </c>
      <c r="L1012" s="45"/>
      <c r="M1012" s="226" t="s">
        <v>1</v>
      </c>
      <c r="N1012" s="227" t="s">
        <v>39</v>
      </c>
      <c r="O1012" s="92"/>
      <c r="P1012" s="228">
        <f>O1012*H1012</f>
        <v>0</v>
      </c>
      <c r="Q1012" s="228">
        <v>0</v>
      </c>
      <c r="R1012" s="228">
        <f>Q1012*H1012</f>
        <v>0</v>
      </c>
      <c r="S1012" s="228">
        <v>0</v>
      </c>
      <c r="T1012" s="229">
        <f>S1012*H1012</f>
        <v>0</v>
      </c>
      <c r="U1012" s="39"/>
      <c r="V1012" s="39"/>
      <c r="W1012" s="39"/>
      <c r="X1012" s="39"/>
      <c r="Y1012" s="39"/>
      <c r="Z1012" s="39"/>
      <c r="AA1012" s="39"/>
      <c r="AB1012" s="39"/>
      <c r="AC1012" s="39"/>
      <c r="AD1012" s="39"/>
      <c r="AE1012" s="39"/>
      <c r="AR1012" s="230" t="s">
        <v>227</v>
      </c>
      <c r="AT1012" s="230" t="s">
        <v>135</v>
      </c>
      <c r="AU1012" s="230" t="s">
        <v>84</v>
      </c>
      <c r="AY1012" s="18" t="s">
        <v>132</v>
      </c>
      <c r="BE1012" s="231">
        <f>IF(N1012="základní",J1012,0)</f>
        <v>0</v>
      </c>
      <c r="BF1012" s="231">
        <f>IF(N1012="snížená",J1012,0)</f>
        <v>0</v>
      </c>
      <c r="BG1012" s="231">
        <f>IF(N1012="zákl. přenesená",J1012,0)</f>
        <v>0</v>
      </c>
      <c r="BH1012" s="231">
        <f>IF(N1012="sníž. přenesená",J1012,0)</f>
        <v>0</v>
      </c>
      <c r="BI1012" s="231">
        <f>IF(N1012="nulová",J1012,0)</f>
        <v>0</v>
      </c>
      <c r="BJ1012" s="18" t="s">
        <v>82</v>
      </c>
      <c r="BK1012" s="231">
        <f>ROUND(I1012*H1012,2)</f>
        <v>0</v>
      </c>
      <c r="BL1012" s="18" t="s">
        <v>227</v>
      </c>
      <c r="BM1012" s="230" t="s">
        <v>2435</v>
      </c>
    </row>
    <row r="1013" s="2" customFormat="1">
      <c r="A1013" s="39"/>
      <c r="B1013" s="40"/>
      <c r="C1013" s="41"/>
      <c r="D1013" s="232" t="s">
        <v>142</v>
      </c>
      <c r="E1013" s="41"/>
      <c r="F1013" s="233" t="s">
        <v>2434</v>
      </c>
      <c r="G1013" s="41"/>
      <c r="H1013" s="41"/>
      <c r="I1013" s="234"/>
      <c r="J1013" s="41"/>
      <c r="K1013" s="41"/>
      <c r="L1013" s="45"/>
      <c r="M1013" s="235"/>
      <c r="N1013" s="236"/>
      <c r="O1013" s="92"/>
      <c r="P1013" s="92"/>
      <c r="Q1013" s="92"/>
      <c r="R1013" s="92"/>
      <c r="S1013" s="92"/>
      <c r="T1013" s="93"/>
      <c r="U1013" s="39"/>
      <c r="V1013" s="39"/>
      <c r="W1013" s="39"/>
      <c r="X1013" s="39"/>
      <c r="Y1013" s="39"/>
      <c r="Z1013" s="39"/>
      <c r="AA1013" s="39"/>
      <c r="AB1013" s="39"/>
      <c r="AC1013" s="39"/>
      <c r="AD1013" s="39"/>
      <c r="AE1013" s="39"/>
      <c r="AT1013" s="18" t="s">
        <v>142</v>
      </c>
      <c r="AU1013" s="18" t="s">
        <v>84</v>
      </c>
    </row>
    <row r="1014" s="13" customFormat="1">
      <c r="A1014" s="13"/>
      <c r="B1014" s="239"/>
      <c r="C1014" s="240"/>
      <c r="D1014" s="232" t="s">
        <v>145</v>
      </c>
      <c r="E1014" s="241" t="s">
        <v>1</v>
      </c>
      <c r="F1014" s="242" t="s">
        <v>2436</v>
      </c>
      <c r="G1014" s="240"/>
      <c r="H1014" s="241" t="s">
        <v>1</v>
      </c>
      <c r="I1014" s="243"/>
      <c r="J1014" s="240"/>
      <c r="K1014" s="240"/>
      <c r="L1014" s="244"/>
      <c r="M1014" s="245"/>
      <c r="N1014" s="246"/>
      <c r="O1014" s="246"/>
      <c r="P1014" s="246"/>
      <c r="Q1014" s="246"/>
      <c r="R1014" s="246"/>
      <c r="S1014" s="246"/>
      <c r="T1014" s="247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T1014" s="248" t="s">
        <v>145</v>
      </c>
      <c r="AU1014" s="248" t="s">
        <v>84</v>
      </c>
      <c r="AV1014" s="13" t="s">
        <v>82</v>
      </c>
      <c r="AW1014" s="13" t="s">
        <v>31</v>
      </c>
      <c r="AX1014" s="13" t="s">
        <v>74</v>
      </c>
      <c r="AY1014" s="248" t="s">
        <v>132</v>
      </c>
    </row>
    <row r="1015" s="13" customFormat="1">
      <c r="A1015" s="13"/>
      <c r="B1015" s="239"/>
      <c r="C1015" s="240"/>
      <c r="D1015" s="232" t="s">
        <v>145</v>
      </c>
      <c r="E1015" s="241" t="s">
        <v>1</v>
      </c>
      <c r="F1015" s="242" t="s">
        <v>2437</v>
      </c>
      <c r="G1015" s="240"/>
      <c r="H1015" s="241" t="s">
        <v>1</v>
      </c>
      <c r="I1015" s="243"/>
      <c r="J1015" s="240"/>
      <c r="K1015" s="240"/>
      <c r="L1015" s="244"/>
      <c r="M1015" s="245"/>
      <c r="N1015" s="246"/>
      <c r="O1015" s="246"/>
      <c r="P1015" s="246"/>
      <c r="Q1015" s="246"/>
      <c r="R1015" s="246"/>
      <c r="S1015" s="246"/>
      <c r="T1015" s="247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  <c r="AE1015" s="13"/>
      <c r="AT1015" s="248" t="s">
        <v>145</v>
      </c>
      <c r="AU1015" s="248" t="s">
        <v>84</v>
      </c>
      <c r="AV1015" s="13" t="s">
        <v>82</v>
      </c>
      <c r="AW1015" s="13" t="s">
        <v>31</v>
      </c>
      <c r="AX1015" s="13" t="s">
        <v>74</v>
      </c>
      <c r="AY1015" s="248" t="s">
        <v>132</v>
      </c>
    </row>
    <row r="1016" s="13" customFormat="1">
      <c r="A1016" s="13"/>
      <c r="B1016" s="239"/>
      <c r="C1016" s="240"/>
      <c r="D1016" s="232" t="s">
        <v>145</v>
      </c>
      <c r="E1016" s="241" t="s">
        <v>1</v>
      </c>
      <c r="F1016" s="242" t="s">
        <v>2438</v>
      </c>
      <c r="G1016" s="240"/>
      <c r="H1016" s="241" t="s">
        <v>1</v>
      </c>
      <c r="I1016" s="243"/>
      <c r="J1016" s="240"/>
      <c r="K1016" s="240"/>
      <c r="L1016" s="244"/>
      <c r="M1016" s="245"/>
      <c r="N1016" s="246"/>
      <c r="O1016" s="246"/>
      <c r="P1016" s="246"/>
      <c r="Q1016" s="246"/>
      <c r="R1016" s="246"/>
      <c r="S1016" s="246"/>
      <c r="T1016" s="247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T1016" s="248" t="s">
        <v>145</v>
      </c>
      <c r="AU1016" s="248" t="s">
        <v>84</v>
      </c>
      <c r="AV1016" s="13" t="s">
        <v>82</v>
      </c>
      <c r="AW1016" s="13" t="s">
        <v>31</v>
      </c>
      <c r="AX1016" s="13" t="s">
        <v>74</v>
      </c>
      <c r="AY1016" s="248" t="s">
        <v>132</v>
      </c>
    </row>
    <row r="1017" s="13" customFormat="1">
      <c r="A1017" s="13"/>
      <c r="B1017" s="239"/>
      <c r="C1017" s="240"/>
      <c r="D1017" s="232" t="s">
        <v>145</v>
      </c>
      <c r="E1017" s="241" t="s">
        <v>1</v>
      </c>
      <c r="F1017" s="242" t="s">
        <v>2439</v>
      </c>
      <c r="G1017" s="240"/>
      <c r="H1017" s="241" t="s">
        <v>1</v>
      </c>
      <c r="I1017" s="243"/>
      <c r="J1017" s="240"/>
      <c r="K1017" s="240"/>
      <c r="L1017" s="244"/>
      <c r="M1017" s="245"/>
      <c r="N1017" s="246"/>
      <c r="O1017" s="246"/>
      <c r="P1017" s="246"/>
      <c r="Q1017" s="246"/>
      <c r="R1017" s="246"/>
      <c r="S1017" s="246"/>
      <c r="T1017" s="247"/>
      <c r="U1017" s="13"/>
      <c r="V1017" s="13"/>
      <c r="W1017" s="13"/>
      <c r="X1017" s="13"/>
      <c r="Y1017" s="13"/>
      <c r="Z1017" s="13"/>
      <c r="AA1017" s="13"/>
      <c r="AB1017" s="13"/>
      <c r="AC1017" s="13"/>
      <c r="AD1017" s="13"/>
      <c r="AE1017" s="13"/>
      <c r="AT1017" s="248" t="s">
        <v>145</v>
      </c>
      <c r="AU1017" s="248" t="s">
        <v>84</v>
      </c>
      <c r="AV1017" s="13" t="s">
        <v>82</v>
      </c>
      <c r="AW1017" s="13" t="s">
        <v>31</v>
      </c>
      <c r="AX1017" s="13" t="s">
        <v>74</v>
      </c>
      <c r="AY1017" s="248" t="s">
        <v>132</v>
      </c>
    </row>
    <row r="1018" s="13" customFormat="1">
      <c r="A1018" s="13"/>
      <c r="B1018" s="239"/>
      <c r="C1018" s="240"/>
      <c r="D1018" s="232" t="s">
        <v>145</v>
      </c>
      <c r="E1018" s="241" t="s">
        <v>1</v>
      </c>
      <c r="F1018" s="242" t="s">
        <v>2440</v>
      </c>
      <c r="G1018" s="240"/>
      <c r="H1018" s="241" t="s">
        <v>1</v>
      </c>
      <c r="I1018" s="243"/>
      <c r="J1018" s="240"/>
      <c r="K1018" s="240"/>
      <c r="L1018" s="244"/>
      <c r="M1018" s="245"/>
      <c r="N1018" s="246"/>
      <c r="O1018" s="246"/>
      <c r="P1018" s="246"/>
      <c r="Q1018" s="246"/>
      <c r="R1018" s="246"/>
      <c r="S1018" s="246"/>
      <c r="T1018" s="247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T1018" s="248" t="s">
        <v>145</v>
      </c>
      <c r="AU1018" s="248" t="s">
        <v>84</v>
      </c>
      <c r="AV1018" s="13" t="s">
        <v>82</v>
      </c>
      <c r="AW1018" s="13" t="s">
        <v>31</v>
      </c>
      <c r="AX1018" s="13" t="s">
        <v>74</v>
      </c>
      <c r="AY1018" s="248" t="s">
        <v>132</v>
      </c>
    </row>
    <row r="1019" s="14" customFormat="1">
      <c r="A1019" s="14"/>
      <c r="B1019" s="249"/>
      <c r="C1019" s="250"/>
      <c r="D1019" s="232" t="s">
        <v>145</v>
      </c>
      <c r="E1019" s="251" t="s">
        <v>1</v>
      </c>
      <c r="F1019" s="252" t="s">
        <v>153</v>
      </c>
      <c r="G1019" s="250"/>
      <c r="H1019" s="253">
        <v>3</v>
      </c>
      <c r="I1019" s="254"/>
      <c r="J1019" s="250"/>
      <c r="K1019" s="250"/>
      <c r="L1019" s="255"/>
      <c r="M1019" s="256"/>
      <c r="N1019" s="257"/>
      <c r="O1019" s="257"/>
      <c r="P1019" s="257"/>
      <c r="Q1019" s="257"/>
      <c r="R1019" s="257"/>
      <c r="S1019" s="257"/>
      <c r="T1019" s="258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T1019" s="259" t="s">
        <v>145</v>
      </c>
      <c r="AU1019" s="259" t="s">
        <v>84</v>
      </c>
      <c r="AV1019" s="14" t="s">
        <v>84</v>
      </c>
      <c r="AW1019" s="14" t="s">
        <v>31</v>
      </c>
      <c r="AX1019" s="14" t="s">
        <v>82</v>
      </c>
      <c r="AY1019" s="259" t="s">
        <v>132</v>
      </c>
    </row>
    <row r="1020" s="2" customFormat="1" ht="37.8" customHeight="1">
      <c r="A1020" s="39"/>
      <c r="B1020" s="40"/>
      <c r="C1020" s="219" t="s">
        <v>2441</v>
      </c>
      <c r="D1020" s="219" t="s">
        <v>135</v>
      </c>
      <c r="E1020" s="220" t="s">
        <v>2442</v>
      </c>
      <c r="F1020" s="221" t="s">
        <v>2443</v>
      </c>
      <c r="G1020" s="222" t="s">
        <v>874</v>
      </c>
      <c r="H1020" s="223">
        <v>1</v>
      </c>
      <c r="I1020" s="224"/>
      <c r="J1020" s="225">
        <f>ROUND(I1020*H1020,2)</f>
        <v>0</v>
      </c>
      <c r="K1020" s="221" t="s">
        <v>1</v>
      </c>
      <c r="L1020" s="45"/>
      <c r="M1020" s="226" t="s">
        <v>1</v>
      </c>
      <c r="N1020" s="227" t="s">
        <v>39</v>
      </c>
      <c r="O1020" s="92"/>
      <c r="P1020" s="228">
        <f>O1020*H1020</f>
        <v>0</v>
      </c>
      <c r="Q1020" s="228">
        <v>0</v>
      </c>
      <c r="R1020" s="228">
        <f>Q1020*H1020</f>
        <v>0</v>
      </c>
      <c r="S1020" s="228">
        <v>0</v>
      </c>
      <c r="T1020" s="229">
        <f>S1020*H1020</f>
        <v>0</v>
      </c>
      <c r="U1020" s="39"/>
      <c r="V1020" s="39"/>
      <c r="W1020" s="39"/>
      <c r="X1020" s="39"/>
      <c r="Y1020" s="39"/>
      <c r="Z1020" s="39"/>
      <c r="AA1020" s="39"/>
      <c r="AB1020" s="39"/>
      <c r="AC1020" s="39"/>
      <c r="AD1020" s="39"/>
      <c r="AE1020" s="39"/>
      <c r="AR1020" s="230" t="s">
        <v>227</v>
      </c>
      <c r="AT1020" s="230" t="s">
        <v>135</v>
      </c>
      <c r="AU1020" s="230" t="s">
        <v>84</v>
      </c>
      <c r="AY1020" s="18" t="s">
        <v>132</v>
      </c>
      <c r="BE1020" s="231">
        <f>IF(N1020="základní",J1020,0)</f>
        <v>0</v>
      </c>
      <c r="BF1020" s="231">
        <f>IF(N1020="snížená",J1020,0)</f>
        <v>0</v>
      </c>
      <c r="BG1020" s="231">
        <f>IF(N1020="zákl. přenesená",J1020,0)</f>
        <v>0</v>
      </c>
      <c r="BH1020" s="231">
        <f>IF(N1020="sníž. přenesená",J1020,0)</f>
        <v>0</v>
      </c>
      <c r="BI1020" s="231">
        <f>IF(N1020="nulová",J1020,0)</f>
        <v>0</v>
      </c>
      <c r="BJ1020" s="18" t="s">
        <v>82</v>
      </c>
      <c r="BK1020" s="231">
        <f>ROUND(I1020*H1020,2)</f>
        <v>0</v>
      </c>
      <c r="BL1020" s="18" t="s">
        <v>227</v>
      </c>
      <c r="BM1020" s="230" t="s">
        <v>2444</v>
      </c>
    </row>
    <row r="1021" s="2" customFormat="1">
      <c r="A1021" s="39"/>
      <c r="B1021" s="40"/>
      <c r="C1021" s="41"/>
      <c r="D1021" s="232" t="s">
        <v>142</v>
      </c>
      <c r="E1021" s="41"/>
      <c r="F1021" s="233" t="s">
        <v>2443</v>
      </c>
      <c r="G1021" s="41"/>
      <c r="H1021" s="41"/>
      <c r="I1021" s="234"/>
      <c r="J1021" s="41"/>
      <c r="K1021" s="41"/>
      <c r="L1021" s="45"/>
      <c r="M1021" s="235"/>
      <c r="N1021" s="236"/>
      <c r="O1021" s="92"/>
      <c r="P1021" s="92"/>
      <c r="Q1021" s="92"/>
      <c r="R1021" s="92"/>
      <c r="S1021" s="92"/>
      <c r="T1021" s="93"/>
      <c r="U1021" s="39"/>
      <c r="V1021" s="39"/>
      <c r="W1021" s="39"/>
      <c r="X1021" s="39"/>
      <c r="Y1021" s="39"/>
      <c r="Z1021" s="39"/>
      <c r="AA1021" s="39"/>
      <c r="AB1021" s="39"/>
      <c r="AC1021" s="39"/>
      <c r="AD1021" s="39"/>
      <c r="AE1021" s="39"/>
      <c r="AT1021" s="18" t="s">
        <v>142</v>
      </c>
      <c r="AU1021" s="18" t="s">
        <v>84</v>
      </c>
    </row>
    <row r="1022" s="2" customFormat="1" ht="44.25" customHeight="1">
      <c r="A1022" s="39"/>
      <c r="B1022" s="40"/>
      <c r="C1022" s="219" t="s">
        <v>2445</v>
      </c>
      <c r="D1022" s="219" t="s">
        <v>135</v>
      </c>
      <c r="E1022" s="220" t="s">
        <v>2446</v>
      </c>
      <c r="F1022" s="221" t="s">
        <v>2447</v>
      </c>
      <c r="G1022" s="222" t="s">
        <v>874</v>
      </c>
      <c r="H1022" s="223">
        <v>6</v>
      </c>
      <c r="I1022" s="224"/>
      <c r="J1022" s="225">
        <f>ROUND(I1022*H1022,2)</f>
        <v>0</v>
      </c>
      <c r="K1022" s="221" t="s">
        <v>1</v>
      </c>
      <c r="L1022" s="45"/>
      <c r="M1022" s="226" t="s">
        <v>1</v>
      </c>
      <c r="N1022" s="227" t="s">
        <v>39</v>
      </c>
      <c r="O1022" s="92"/>
      <c r="P1022" s="228">
        <f>O1022*H1022</f>
        <v>0</v>
      </c>
      <c r="Q1022" s="228">
        <v>0</v>
      </c>
      <c r="R1022" s="228">
        <f>Q1022*H1022</f>
        <v>0</v>
      </c>
      <c r="S1022" s="228">
        <v>0</v>
      </c>
      <c r="T1022" s="229">
        <f>S1022*H1022</f>
        <v>0</v>
      </c>
      <c r="U1022" s="39"/>
      <c r="V1022" s="39"/>
      <c r="W1022" s="39"/>
      <c r="X1022" s="39"/>
      <c r="Y1022" s="39"/>
      <c r="Z1022" s="39"/>
      <c r="AA1022" s="39"/>
      <c r="AB1022" s="39"/>
      <c r="AC1022" s="39"/>
      <c r="AD1022" s="39"/>
      <c r="AE1022" s="39"/>
      <c r="AR1022" s="230" t="s">
        <v>227</v>
      </c>
      <c r="AT1022" s="230" t="s">
        <v>135</v>
      </c>
      <c r="AU1022" s="230" t="s">
        <v>84</v>
      </c>
      <c r="AY1022" s="18" t="s">
        <v>132</v>
      </c>
      <c r="BE1022" s="231">
        <f>IF(N1022="základní",J1022,0)</f>
        <v>0</v>
      </c>
      <c r="BF1022" s="231">
        <f>IF(N1022="snížená",J1022,0)</f>
        <v>0</v>
      </c>
      <c r="BG1022" s="231">
        <f>IF(N1022="zákl. přenesená",J1022,0)</f>
        <v>0</v>
      </c>
      <c r="BH1022" s="231">
        <f>IF(N1022="sníž. přenesená",J1022,0)</f>
        <v>0</v>
      </c>
      <c r="BI1022" s="231">
        <f>IF(N1022="nulová",J1022,0)</f>
        <v>0</v>
      </c>
      <c r="BJ1022" s="18" t="s">
        <v>82</v>
      </c>
      <c r="BK1022" s="231">
        <f>ROUND(I1022*H1022,2)</f>
        <v>0</v>
      </c>
      <c r="BL1022" s="18" t="s">
        <v>227</v>
      </c>
      <c r="BM1022" s="230" t="s">
        <v>2448</v>
      </c>
    </row>
    <row r="1023" s="2" customFormat="1">
      <c r="A1023" s="39"/>
      <c r="B1023" s="40"/>
      <c r="C1023" s="41"/>
      <c r="D1023" s="232" t="s">
        <v>142</v>
      </c>
      <c r="E1023" s="41"/>
      <c r="F1023" s="233" t="s">
        <v>2447</v>
      </c>
      <c r="G1023" s="41"/>
      <c r="H1023" s="41"/>
      <c r="I1023" s="234"/>
      <c r="J1023" s="41"/>
      <c r="K1023" s="41"/>
      <c r="L1023" s="45"/>
      <c r="M1023" s="235"/>
      <c r="N1023" s="236"/>
      <c r="O1023" s="92"/>
      <c r="P1023" s="92"/>
      <c r="Q1023" s="92"/>
      <c r="R1023" s="92"/>
      <c r="S1023" s="92"/>
      <c r="T1023" s="93"/>
      <c r="U1023" s="39"/>
      <c r="V1023" s="39"/>
      <c r="W1023" s="39"/>
      <c r="X1023" s="39"/>
      <c r="Y1023" s="39"/>
      <c r="Z1023" s="39"/>
      <c r="AA1023" s="39"/>
      <c r="AB1023" s="39"/>
      <c r="AC1023" s="39"/>
      <c r="AD1023" s="39"/>
      <c r="AE1023" s="39"/>
      <c r="AT1023" s="18" t="s">
        <v>142</v>
      </c>
      <c r="AU1023" s="18" t="s">
        <v>84</v>
      </c>
    </row>
    <row r="1024" s="2" customFormat="1" ht="21.75" customHeight="1">
      <c r="A1024" s="39"/>
      <c r="B1024" s="40"/>
      <c r="C1024" s="219" t="s">
        <v>2449</v>
      </c>
      <c r="D1024" s="219" t="s">
        <v>135</v>
      </c>
      <c r="E1024" s="220" t="s">
        <v>2450</v>
      </c>
      <c r="F1024" s="221" t="s">
        <v>2451</v>
      </c>
      <c r="G1024" s="222" t="s">
        <v>874</v>
      </c>
      <c r="H1024" s="223">
        <v>3</v>
      </c>
      <c r="I1024" s="224"/>
      <c r="J1024" s="225">
        <f>ROUND(I1024*H1024,2)</f>
        <v>0</v>
      </c>
      <c r="K1024" s="221" t="s">
        <v>1</v>
      </c>
      <c r="L1024" s="45"/>
      <c r="M1024" s="226" t="s">
        <v>1</v>
      </c>
      <c r="N1024" s="227" t="s">
        <v>39</v>
      </c>
      <c r="O1024" s="92"/>
      <c r="P1024" s="228">
        <f>O1024*H1024</f>
        <v>0</v>
      </c>
      <c r="Q1024" s="228">
        <v>0</v>
      </c>
      <c r="R1024" s="228">
        <f>Q1024*H1024</f>
        <v>0</v>
      </c>
      <c r="S1024" s="228">
        <v>0</v>
      </c>
      <c r="T1024" s="229">
        <f>S1024*H1024</f>
        <v>0</v>
      </c>
      <c r="U1024" s="39"/>
      <c r="V1024" s="39"/>
      <c r="W1024" s="39"/>
      <c r="X1024" s="39"/>
      <c r="Y1024" s="39"/>
      <c r="Z1024" s="39"/>
      <c r="AA1024" s="39"/>
      <c r="AB1024" s="39"/>
      <c r="AC1024" s="39"/>
      <c r="AD1024" s="39"/>
      <c r="AE1024" s="39"/>
      <c r="AR1024" s="230" t="s">
        <v>227</v>
      </c>
      <c r="AT1024" s="230" t="s">
        <v>135</v>
      </c>
      <c r="AU1024" s="230" t="s">
        <v>84</v>
      </c>
      <c r="AY1024" s="18" t="s">
        <v>132</v>
      </c>
      <c r="BE1024" s="231">
        <f>IF(N1024="základní",J1024,0)</f>
        <v>0</v>
      </c>
      <c r="BF1024" s="231">
        <f>IF(N1024="snížená",J1024,0)</f>
        <v>0</v>
      </c>
      <c r="BG1024" s="231">
        <f>IF(N1024="zákl. přenesená",J1024,0)</f>
        <v>0</v>
      </c>
      <c r="BH1024" s="231">
        <f>IF(N1024="sníž. přenesená",J1024,0)</f>
        <v>0</v>
      </c>
      <c r="BI1024" s="231">
        <f>IF(N1024="nulová",J1024,0)</f>
        <v>0</v>
      </c>
      <c r="BJ1024" s="18" t="s">
        <v>82</v>
      </c>
      <c r="BK1024" s="231">
        <f>ROUND(I1024*H1024,2)</f>
        <v>0</v>
      </c>
      <c r="BL1024" s="18" t="s">
        <v>227</v>
      </c>
      <c r="BM1024" s="230" t="s">
        <v>2452</v>
      </c>
    </row>
    <row r="1025" s="2" customFormat="1">
      <c r="A1025" s="39"/>
      <c r="B1025" s="40"/>
      <c r="C1025" s="41"/>
      <c r="D1025" s="232" t="s">
        <v>142</v>
      </c>
      <c r="E1025" s="41"/>
      <c r="F1025" s="233" t="s">
        <v>2451</v>
      </c>
      <c r="G1025" s="41"/>
      <c r="H1025" s="41"/>
      <c r="I1025" s="234"/>
      <c r="J1025" s="41"/>
      <c r="K1025" s="41"/>
      <c r="L1025" s="45"/>
      <c r="M1025" s="235"/>
      <c r="N1025" s="236"/>
      <c r="O1025" s="92"/>
      <c r="P1025" s="92"/>
      <c r="Q1025" s="92"/>
      <c r="R1025" s="92"/>
      <c r="S1025" s="92"/>
      <c r="T1025" s="93"/>
      <c r="U1025" s="39"/>
      <c r="V1025" s="39"/>
      <c r="W1025" s="39"/>
      <c r="X1025" s="39"/>
      <c r="Y1025" s="39"/>
      <c r="Z1025" s="39"/>
      <c r="AA1025" s="39"/>
      <c r="AB1025" s="39"/>
      <c r="AC1025" s="39"/>
      <c r="AD1025" s="39"/>
      <c r="AE1025" s="39"/>
      <c r="AT1025" s="18" t="s">
        <v>142</v>
      </c>
      <c r="AU1025" s="18" t="s">
        <v>84</v>
      </c>
    </row>
    <row r="1026" s="13" customFormat="1">
      <c r="A1026" s="13"/>
      <c r="B1026" s="239"/>
      <c r="C1026" s="240"/>
      <c r="D1026" s="232" t="s">
        <v>145</v>
      </c>
      <c r="E1026" s="241" t="s">
        <v>1</v>
      </c>
      <c r="F1026" s="242" t="s">
        <v>2453</v>
      </c>
      <c r="G1026" s="240"/>
      <c r="H1026" s="241" t="s">
        <v>1</v>
      </c>
      <c r="I1026" s="243"/>
      <c r="J1026" s="240"/>
      <c r="K1026" s="240"/>
      <c r="L1026" s="244"/>
      <c r="M1026" s="245"/>
      <c r="N1026" s="246"/>
      <c r="O1026" s="246"/>
      <c r="P1026" s="246"/>
      <c r="Q1026" s="246"/>
      <c r="R1026" s="246"/>
      <c r="S1026" s="246"/>
      <c r="T1026" s="247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T1026" s="248" t="s">
        <v>145</v>
      </c>
      <c r="AU1026" s="248" t="s">
        <v>84</v>
      </c>
      <c r="AV1026" s="13" t="s">
        <v>82</v>
      </c>
      <c r="AW1026" s="13" t="s">
        <v>31</v>
      </c>
      <c r="AX1026" s="13" t="s">
        <v>74</v>
      </c>
      <c r="AY1026" s="248" t="s">
        <v>132</v>
      </c>
    </row>
    <row r="1027" s="13" customFormat="1">
      <c r="A1027" s="13"/>
      <c r="B1027" s="239"/>
      <c r="C1027" s="240"/>
      <c r="D1027" s="232" t="s">
        <v>145</v>
      </c>
      <c r="E1027" s="241" t="s">
        <v>1</v>
      </c>
      <c r="F1027" s="242" t="s">
        <v>2454</v>
      </c>
      <c r="G1027" s="240"/>
      <c r="H1027" s="241" t="s">
        <v>1</v>
      </c>
      <c r="I1027" s="243"/>
      <c r="J1027" s="240"/>
      <c r="K1027" s="240"/>
      <c r="L1027" s="244"/>
      <c r="M1027" s="245"/>
      <c r="N1027" s="246"/>
      <c r="O1027" s="246"/>
      <c r="P1027" s="246"/>
      <c r="Q1027" s="246"/>
      <c r="R1027" s="246"/>
      <c r="S1027" s="246"/>
      <c r="T1027" s="247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T1027" s="248" t="s">
        <v>145</v>
      </c>
      <c r="AU1027" s="248" t="s">
        <v>84</v>
      </c>
      <c r="AV1027" s="13" t="s">
        <v>82</v>
      </c>
      <c r="AW1027" s="13" t="s">
        <v>31</v>
      </c>
      <c r="AX1027" s="13" t="s">
        <v>74</v>
      </c>
      <c r="AY1027" s="248" t="s">
        <v>132</v>
      </c>
    </row>
    <row r="1028" s="13" customFormat="1">
      <c r="A1028" s="13"/>
      <c r="B1028" s="239"/>
      <c r="C1028" s="240"/>
      <c r="D1028" s="232" t="s">
        <v>145</v>
      </c>
      <c r="E1028" s="241" t="s">
        <v>1</v>
      </c>
      <c r="F1028" s="242" t="s">
        <v>2455</v>
      </c>
      <c r="G1028" s="240"/>
      <c r="H1028" s="241" t="s">
        <v>1</v>
      </c>
      <c r="I1028" s="243"/>
      <c r="J1028" s="240"/>
      <c r="K1028" s="240"/>
      <c r="L1028" s="244"/>
      <c r="M1028" s="245"/>
      <c r="N1028" s="246"/>
      <c r="O1028" s="246"/>
      <c r="P1028" s="246"/>
      <c r="Q1028" s="246"/>
      <c r="R1028" s="246"/>
      <c r="S1028" s="246"/>
      <c r="T1028" s="247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T1028" s="248" t="s">
        <v>145</v>
      </c>
      <c r="AU1028" s="248" t="s">
        <v>84</v>
      </c>
      <c r="AV1028" s="13" t="s">
        <v>82</v>
      </c>
      <c r="AW1028" s="13" t="s">
        <v>31</v>
      </c>
      <c r="AX1028" s="13" t="s">
        <v>74</v>
      </c>
      <c r="AY1028" s="248" t="s">
        <v>132</v>
      </c>
    </row>
    <row r="1029" s="13" customFormat="1">
      <c r="A1029" s="13"/>
      <c r="B1029" s="239"/>
      <c r="C1029" s="240"/>
      <c r="D1029" s="232" t="s">
        <v>145</v>
      </c>
      <c r="E1029" s="241" t="s">
        <v>1</v>
      </c>
      <c r="F1029" s="242" t="s">
        <v>2456</v>
      </c>
      <c r="G1029" s="240"/>
      <c r="H1029" s="241" t="s">
        <v>1</v>
      </c>
      <c r="I1029" s="243"/>
      <c r="J1029" s="240"/>
      <c r="K1029" s="240"/>
      <c r="L1029" s="244"/>
      <c r="M1029" s="245"/>
      <c r="N1029" s="246"/>
      <c r="O1029" s="246"/>
      <c r="P1029" s="246"/>
      <c r="Q1029" s="246"/>
      <c r="R1029" s="246"/>
      <c r="S1029" s="246"/>
      <c r="T1029" s="247"/>
      <c r="U1029" s="13"/>
      <c r="V1029" s="13"/>
      <c r="W1029" s="13"/>
      <c r="X1029" s="13"/>
      <c r="Y1029" s="13"/>
      <c r="Z1029" s="13"/>
      <c r="AA1029" s="13"/>
      <c r="AB1029" s="13"/>
      <c r="AC1029" s="13"/>
      <c r="AD1029" s="13"/>
      <c r="AE1029" s="13"/>
      <c r="AT1029" s="248" t="s">
        <v>145</v>
      </c>
      <c r="AU1029" s="248" t="s">
        <v>84</v>
      </c>
      <c r="AV1029" s="13" t="s">
        <v>82</v>
      </c>
      <c r="AW1029" s="13" t="s">
        <v>31</v>
      </c>
      <c r="AX1029" s="13" t="s">
        <v>74</v>
      </c>
      <c r="AY1029" s="248" t="s">
        <v>132</v>
      </c>
    </row>
    <row r="1030" s="14" customFormat="1">
      <c r="A1030" s="14"/>
      <c r="B1030" s="249"/>
      <c r="C1030" s="250"/>
      <c r="D1030" s="232" t="s">
        <v>145</v>
      </c>
      <c r="E1030" s="251" t="s">
        <v>1</v>
      </c>
      <c r="F1030" s="252" t="s">
        <v>153</v>
      </c>
      <c r="G1030" s="250"/>
      <c r="H1030" s="253">
        <v>3</v>
      </c>
      <c r="I1030" s="254"/>
      <c r="J1030" s="250"/>
      <c r="K1030" s="250"/>
      <c r="L1030" s="255"/>
      <c r="M1030" s="256"/>
      <c r="N1030" s="257"/>
      <c r="O1030" s="257"/>
      <c r="P1030" s="257"/>
      <c r="Q1030" s="257"/>
      <c r="R1030" s="257"/>
      <c r="S1030" s="257"/>
      <c r="T1030" s="258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T1030" s="259" t="s">
        <v>145</v>
      </c>
      <c r="AU1030" s="259" t="s">
        <v>84</v>
      </c>
      <c r="AV1030" s="14" t="s">
        <v>84</v>
      </c>
      <c r="AW1030" s="14" t="s">
        <v>31</v>
      </c>
      <c r="AX1030" s="14" t="s">
        <v>82</v>
      </c>
      <c r="AY1030" s="259" t="s">
        <v>132</v>
      </c>
    </row>
    <row r="1031" s="2" customFormat="1" ht="24.15" customHeight="1">
      <c r="A1031" s="39"/>
      <c r="B1031" s="40"/>
      <c r="C1031" s="219" t="s">
        <v>2457</v>
      </c>
      <c r="D1031" s="219" t="s">
        <v>135</v>
      </c>
      <c r="E1031" s="220" t="s">
        <v>2458</v>
      </c>
      <c r="F1031" s="221" t="s">
        <v>2459</v>
      </c>
      <c r="G1031" s="222" t="s">
        <v>874</v>
      </c>
      <c r="H1031" s="223">
        <v>3</v>
      </c>
      <c r="I1031" s="224"/>
      <c r="J1031" s="225">
        <f>ROUND(I1031*H1031,2)</f>
        <v>0</v>
      </c>
      <c r="K1031" s="221" t="s">
        <v>1</v>
      </c>
      <c r="L1031" s="45"/>
      <c r="M1031" s="226" t="s">
        <v>1</v>
      </c>
      <c r="N1031" s="227" t="s">
        <v>39</v>
      </c>
      <c r="O1031" s="92"/>
      <c r="P1031" s="228">
        <f>O1031*H1031</f>
        <v>0</v>
      </c>
      <c r="Q1031" s="228">
        <v>0</v>
      </c>
      <c r="R1031" s="228">
        <f>Q1031*H1031</f>
        <v>0</v>
      </c>
      <c r="S1031" s="228">
        <v>0</v>
      </c>
      <c r="T1031" s="229">
        <f>S1031*H1031</f>
        <v>0</v>
      </c>
      <c r="U1031" s="39"/>
      <c r="V1031" s="39"/>
      <c r="W1031" s="39"/>
      <c r="X1031" s="39"/>
      <c r="Y1031" s="39"/>
      <c r="Z1031" s="39"/>
      <c r="AA1031" s="39"/>
      <c r="AB1031" s="39"/>
      <c r="AC1031" s="39"/>
      <c r="AD1031" s="39"/>
      <c r="AE1031" s="39"/>
      <c r="AR1031" s="230" t="s">
        <v>227</v>
      </c>
      <c r="AT1031" s="230" t="s">
        <v>135</v>
      </c>
      <c r="AU1031" s="230" t="s">
        <v>84</v>
      </c>
      <c r="AY1031" s="18" t="s">
        <v>132</v>
      </c>
      <c r="BE1031" s="231">
        <f>IF(N1031="základní",J1031,0)</f>
        <v>0</v>
      </c>
      <c r="BF1031" s="231">
        <f>IF(N1031="snížená",J1031,0)</f>
        <v>0</v>
      </c>
      <c r="BG1031" s="231">
        <f>IF(N1031="zákl. přenesená",J1031,0)</f>
        <v>0</v>
      </c>
      <c r="BH1031" s="231">
        <f>IF(N1031="sníž. přenesená",J1031,0)</f>
        <v>0</v>
      </c>
      <c r="BI1031" s="231">
        <f>IF(N1031="nulová",J1031,0)</f>
        <v>0</v>
      </c>
      <c r="BJ1031" s="18" t="s">
        <v>82</v>
      </c>
      <c r="BK1031" s="231">
        <f>ROUND(I1031*H1031,2)</f>
        <v>0</v>
      </c>
      <c r="BL1031" s="18" t="s">
        <v>227</v>
      </c>
      <c r="BM1031" s="230" t="s">
        <v>2460</v>
      </c>
    </row>
    <row r="1032" s="2" customFormat="1">
      <c r="A1032" s="39"/>
      <c r="B1032" s="40"/>
      <c r="C1032" s="41"/>
      <c r="D1032" s="232" t="s">
        <v>142</v>
      </c>
      <c r="E1032" s="41"/>
      <c r="F1032" s="233" t="s">
        <v>2459</v>
      </c>
      <c r="G1032" s="41"/>
      <c r="H1032" s="41"/>
      <c r="I1032" s="234"/>
      <c r="J1032" s="41"/>
      <c r="K1032" s="41"/>
      <c r="L1032" s="45"/>
      <c r="M1032" s="235"/>
      <c r="N1032" s="236"/>
      <c r="O1032" s="92"/>
      <c r="P1032" s="92"/>
      <c r="Q1032" s="92"/>
      <c r="R1032" s="92"/>
      <c r="S1032" s="92"/>
      <c r="T1032" s="93"/>
      <c r="U1032" s="39"/>
      <c r="V1032" s="39"/>
      <c r="W1032" s="39"/>
      <c r="X1032" s="39"/>
      <c r="Y1032" s="39"/>
      <c r="Z1032" s="39"/>
      <c r="AA1032" s="39"/>
      <c r="AB1032" s="39"/>
      <c r="AC1032" s="39"/>
      <c r="AD1032" s="39"/>
      <c r="AE1032" s="39"/>
      <c r="AT1032" s="18" t="s">
        <v>142</v>
      </c>
      <c r="AU1032" s="18" t="s">
        <v>84</v>
      </c>
    </row>
    <row r="1033" s="2" customFormat="1" ht="24.15" customHeight="1">
      <c r="A1033" s="39"/>
      <c r="B1033" s="40"/>
      <c r="C1033" s="219" t="s">
        <v>2461</v>
      </c>
      <c r="D1033" s="219" t="s">
        <v>135</v>
      </c>
      <c r="E1033" s="220" t="s">
        <v>2462</v>
      </c>
      <c r="F1033" s="221" t="s">
        <v>2463</v>
      </c>
      <c r="G1033" s="222" t="s">
        <v>874</v>
      </c>
      <c r="H1033" s="223">
        <v>3</v>
      </c>
      <c r="I1033" s="224"/>
      <c r="J1033" s="225">
        <f>ROUND(I1033*H1033,2)</f>
        <v>0</v>
      </c>
      <c r="K1033" s="221" t="s">
        <v>1</v>
      </c>
      <c r="L1033" s="45"/>
      <c r="M1033" s="226" t="s">
        <v>1</v>
      </c>
      <c r="N1033" s="227" t="s">
        <v>39</v>
      </c>
      <c r="O1033" s="92"/>
      <c r="P1033" s="228">
        <f>O1033*H1033</f>
        <v>0</v>
      </c>
      <c r="Q1033" s="228">
        <v>0</v>
      </c>
      <c r="R1033" s="228">
        <f>Q1033*H1033</f>
        <v>0</v>
      </c>
      <c r="S1033" s="228">
        <v>0</v>
      </c>
      <c r="T1033" s="229">
        <f>S1033*H1033</f>
        <v>0</v>
      </c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/>
      <c r="AE1033" s="39"/>
      <c r="AR1033" s="230" t="s">
        <v>227</v>
      </c>
      <c r="AT1033" s="230" t="s">
        <v>135</v>
      </c>
      <c r="AU1033" s="230" t="s">
        <v>84</v>
      </c>
      <c r="AY1033" s="18" t="s">
        <v>132</v>
      </c>
      <c r="BE1033" s="231">
        <f>IF(N1033="základní",J1033,0)</f>
        <v>0</v>
      </c>
      <c r="BF1033" s="231">
        <f>IF(N1033="snížená",J1033,0)</f>
        <v>0</v>
      </c>
      <c r="BG1033" s="231">
        <f>IF(N1033="zákl. přenesená",J1033,0)</f>
        <v>0</v>
      </c>
      <c r="BH1033" s="231">
        <f>IF(N1033="sníž. přenesená",J1033,0)</f>
        <v>0</v>
      </c>
      <c r="BI1033" s="231">
        <f>IF(N1033="nulová",J1033,0)</f>
        <v>0</v>
      </c>
      <c r="BJ1033" s="18" t="s">
        <v>82</v>
      </c>
      <c r="BK1033" s="231">
        <f>ROUND(I1033*H1033,2)</f>
        <v>0</v>
      </c>
      <c r="BL1033" s="18" t="s">
        <v>227</v>
      </c>
      <c r="BM1033" s="230" t="s">
        <v>2464</v>
      </c>
    </row>
    <row r="1034" s="2" customFormat="1">
      <c r="A1034" s="39"/>
      <c r="B1034" s="40"/>
      <c r="C1034" s="41"/>
      <c r="D1034" s="232" t="s">
        <v>142</v>
      </c>
      <c r="E1034" s="41"/>
      <c r="F1034" s="233" t="s">
        <v>2463</v>
      </c>
      <c r="G1034" s="41"/>
      <c r="H1034" s="41"/>
      <c r="I1034" s="234"/>
      <c r="J1034" s="41"/>
      <c r="K1034" s="41"/>
      <c r="L1034" s="45"/>
      <c r="M1034" s="235"/>
      <c r="N1034" s="236"/>
      <c r="O1034" s="92"/>
      <c r="P1034" s="92"/>
      <c r="Q1034" s="92"/>
      <c r="R1034" s="92"/>
      <c r="S1034" s="92"/>
      <c r="T1034" s="93"/>
      <c r="U1034" s="39"/>
      <c r="V1034" s="39"/>
      <c r="W1034" s="39"/>
      <c r="X1034" s="39"/>
      <c r="Y1034" s="39"/>
      <c r="Z1034" s="39"/>
      <c r="AA1034" s="39"/>
      <c r="AB1034" s="39"/>
      <c r="AC1034" s="39"/>
      <c r="AD1034" s="39"/>
      <c r="AE1034" s="39"/>
      <c r="AT1034" s="18" t="s">
        <v>142</v>
      </c>
      <c r="AU1034" s="18" t="s">
        <v>84</v>
      </c>
    </row>
    <row r="1035" s="2" customFormat="1" ht="21.75" customHeight="1">
      <c r="A1035" s="39"/>
      <c r="B1035" s="40"/>
      <c r="C1035" s="219" t="s">
        <v>2465</v>
      </c>
      <c r="D1035" s="219" t="s">
        <v>135</v>
      </c>
      <c r="E1035" s="220" t="s">
        <v>2466</v>
      </c>
      <c r="F1035" s="221" t="s">
        <v>2467</v>
      </c>
      <c r="G1035" s="222" t="s">
        <v>874</v>
      </c>
      <c r="H1035" s="223">
        <v>3</v>
      </c>
      <c r="I1035" s="224"/>
      <c r="J1035" s="225">
        <f>ROUND(I1035*H1035,2)</f>
        <v>0</v>
      </c>
      <c r="K1035" s="221" t="s">
        <v>1</v>
      </c>
      <c r="L1035" s="45"/>
      <c r="M1035" s="226" t="s">
        <v>1</v>
      </c>
      <c r="N1035" s="227" t="s">
        <v>39</v>
      </c>
      <c r="O1035" s="92"/>
      <c r="P1035" s="228">
        <f>O1035*H1035</f>
        <v>0</v>
      </c>
      <c r="Q1035" s="228">
        <v>0</v>
      </c>
      <c r="R1035" s="228">
        <f>Q1035*H1035</f>
        <v>0</v>
      </c>
      <c r="S1035" s="228">
        <v>0</v>
      </c>
      <c r="T1035" s="229">
        <f>S1035*H1035</f>
        <v>0</v>
      </c>
      <c r="U1035" s="39"/>
      <c r="V1035" s="39"/>
      <c r="W1035" s="39"/>
      <c r="X1035" s="39"/>
      <c r="Y1035" s="39"/>
      <c r="Z1035" s="39"/>
      <c r="AA1035" s="39"/>
      <c r="AB1035" s="39"/>
      <c r="AC1035" s="39"/>
      <c r="AD1035" s="39"/>
      <c r="AE1035" s="39"/>
      <c r="AR1035" s="230" t="s">
        <v>227</v>
      </c>
      <c r="AT1035" s="230" t="s">
        <v>135</v>
      </c>
      <c r="AU1035" s="230" t="s">
        <v>84</v>
      </c>
      <c r="AY1035" s="18" t="s">
        <v>132</v>
      </c>
      <c r="BE1035" s="231">
        <f>IF(N1035="základní",J1035,0)</f>
        <v>0</v>
      </c>
      <c r="BF1035" s="231">
        <f>IF(N1035="snížená",J1035,0)</f>
        <v>0</v>
      </c>
      <c r="BG1035" s="231">
        <f>IF(N1035="zákl. přenesená",J1035,0)</f>
        <v>0</v>
      </c>
      <c r="BH1035" s="231">
        <f>IF(N1035="sníž. přenesená",J1035,0)</f>
        <v>0</v>
      </c>
      <c r="BI1035" s="231">
        <f>IF(N1035="nulová",J1035,0)</f>
        <v>0</v>
      </c>
      <c r="BJ1035" s="18" t="s">
        <v>82</v>
      </c>
      <c r="BK1035" s="231">
        <f>ROUND(I1035*H1035,2)</f>
        <v>0</v>
      </c>
      <c r="BL1035" s="18" t="s">
        <v>227</v>
      </c>
      <c r="BM1035" s="230" t="s">
        <v>2468</v>
      </c>
    </row>
    <row r="1036" s="2" customFormat="1">
      <c r="A1036" s="39"/>
      <c r="B1036" s="40"/>
      <c r="C1036" s="41"/>
      <c r="D1036" s="232" t="s">
        <v>142</v>
      </c>
      <c r="E1036" s="41"/>
      <c r="F1036" s="233" t="s">
        <v>2467</v>
      </c>
      <c r="G1036" s="41"/>
      <c r="H1036" s="41"/>
      <c r="I1036" s="234"/>
      <c r="J1036" s="41"/>
      <c r="K1036" s="41"/>
      <c r="L1036" s="45"/>
      <c r="M1036" s="235"/>
      <c r="N1036" s="236"/>
      <c r="O1036" s="92"/>
      <c r="P1036" s="92"/>
      <c r="Q1036" s="92"/>
      <c r="R1036" s="92"/>
      <c r="S1036" s="92"/>
      <c r="T1036" s="93"/>
      <c r="U1036" s="39"/>
      <c r="V1036" s="39"/>
      <c r="W1036" s="39"/>
      <c r="X1036" s="39"/>
      <c r="Y1036" s="39"/>
      <c r="Z1036" s="39"/>
      <c r="AA1036" s="39"/>
      <c r="AB1036" s="39"/>
      <c r="AC1036" s="39"/>
      <c r="AD1036" s="39"/>
      <c r="AE1036" s="39"/>
      <c r="AT1036" s="18" t="s">
        <v>142</v>
      </c>
      <c r="AU1036" s="18" t="s">
        <v>84</v>
      </c>
    </row>
    <row r="1037" s="2" customFormat="1" ht="24.15" customHeight="1">
      <c r="A1037" s="39"/>
      <c r="B1037" s="40"/>
      <c r="C1037" s="219" t="s">
        <v>2469</v>
      </c>
      <c r="D1037" s="219" t="s">
        <v>135</v>
      </c>
      <c r="E1037" s="220" t="s">
        <v>2470</v>
      </c>
      <c r="F1037" s="221" t="s">
        <v>2471</v>
      </c>
      <c r="G1037" s="222" t="s">
        <v>874</v>
      </c>
      <c r="H1037" s="223">
        <v>1</v>
      </c>
      <c r="I1037" s="224"/>
      <c r="J1037" s="225">
        <f>ROUND(I1037*H1037,2)</f>
        <v>0</v>
      </c>
      <c r="K1037" s="221" t="s">
        <v>1</v>
      </c>
      <c r="L1037" s="45"/>
      <c r="M1037" s="226" t="s">
        <v>1</v>
      </c>
      <c r="N1037" s="227" t="s">
        <v>39</v>
      </c>
      <c r="O1037" s="92"/>
      <c r="P1037" s="228">
        <f>O1037*H1037</f>
        <v>0</v>
      </c>
      <c r="Q1037" s="228">
        <v>0</v>
      </c>
      <c r="R1037" s="228">
        <f>Q1037*H1037</f>
        <v>0</v>
      </c>
      <c r="S1037" s="228">
        <v>0</v>
      </c>
      <c r="T1037" s="229">
        <f>S1037*H1037</f>
        <v>0</v>
      </c>
      <c r="U1037" s="39"/>
      <c r="V1037" s="39"/>
      <c r="W1037" s="39"/>
      <c r="X1037" s="39"/>
      <c r="Y1037" s="39"/>
      <c r="Z1037" s="39"/>
      <c r="AA1037" s="39"/>
      <c r="AB1037" s="39"/>
      <c r="AC1037" s="39"/>
      <c r="AD1037" s="39"/>
      <c r="AE1037" s="39"/>
      <c r="AR1037" s="230" t="s">
        <v>227</v>
      </c>
      <c r="AT1037" s="230" t="s">
        <v>135</v>
      </c>
      <c r="AU1037" s="230" t="s">
        <v>84</v>
      </c>
      <c r="AY1037" s="18" t="s">
        <v>132</v>
      </c>
      <c r="BE1037" s="231">
        <f>IF(N1037="základní",J1037,0)</f>
        <v>0</v>
      </c>
      <c r="BF1037" s="231">
        <f>IF(N1037="snížená",J1037,0)</f>
        <v>0</v>
      </c>
      <c r="BG1037" s="231">
        <f>IF(N1037="zákl. přenesená",J1037,0)</f>
        <v>0</v>
      </c>
      <c r="BH1037" s="231">
        <f>IF(N1037="sníž. přenesená",J1037,0)</f>
        <v>0</v>
      </c>
      <c r="BI1037" s="231">
        <f>IF(N1037="nulová",J1037,0)</f>
        <v>0</v>
      </c>
      <c r="BJ1037" s="18" t="s">
        <v>82</v>
      </c>
      <c r="BK1037" s="231">
        <f>ROUND(I1037*H1037,2)</f>
        <v>0</v>
      </c>
      <c r="BL1037" s="18" t="s">
        <v>227</v>
      </c>
      <c r="BM1037" s="230" t="s">
        <v>2472</v>
      </c>
    </row>
    <row r="1038" s="2" customFormat="1">
      <c r="A1038" s="39"/>
      <c r="B1038" s="40"/>
      <c r="C1038" s="41"/>
      <c r="D1038" s="232" t="s">
        <v>142</v>
      </c>
      <c r="E1038" s="41"/>
      <c r="F1038" s="233" t="s">
        <v>2471</v>
      </c>
      <c r="G1038" s="41"/>
      <c r="H1038" s="41"/>
      <c r="I1038" s="234"/>
      <c r="J1038" s="41"/>
      <c r="K1038" s="41"/>
      <c r="L1038" s="45"/>
      <c r="M1038" s="235"/>
      <c r="N1038" s="236"/>
      <c r="O1038" s="92"/>
      <c r="P1038" s="92"/>
      <c r="Q1038" s="92"/>
      <c r="R1038" s="92"/>
      <c r="S1038" s="92"/>
      <c r="T1038" s="93"/>
      <c r="U1038" s="39"/>
      <c r="V1038" s="39"/>
      <c r="W1038" s="39"/>
      <c r="X1038" s="39"/>
      <c r="Y1038" s="39"/>
      <c r="Z1038" s="39"/>
      <c r="AA1038" s="39"/>
      <c r="AB1038" s="39"/>
      <c r="AC1038" s="39"/>
      <c r="AD1038" s="39"/>
      <c r="AE1038" s="39"/>
      <c r="AT1038" s="18" t="s">
        <v>142</v>
      </c>
      <c r="AU1038" s="18" t="s">
        <v>84</v>
      </c>
    </row>
    <row r="1039" s="2" customFormat="1" ht="16.5" customHeight="1">
      <c r="A1039" s="39"/>
      <c r="B1039" s="40"/>
      <c r="C1039" s="219" t="s">
        <v>2473</v>
      </c>
      <c r="D1039" s="219" t="s">
        <v>135</v>
      </c>
      <c r="E1039" s="220" t="s">
        <v>2474</v>
      </c>
      <c r="F1039" s="221" t="s">
        <v>2475</v>
      </c>
      <c r="G1039" s="222" t="s">
        <v>874</v>
      </c>
      <c r="H1039" s="223">
        <v>1</v>
      </c>
      <c r="I1039" s="224"/>
      <c r="J1039" s="225">
        <f>ROUND(I1039*H1039,2)</f>
        <v>0</v>
      </c>
      <c r="K1039" s="221" t="s">
        <v>1</v>
      </c>
      <c r="L1039" s="45"/>
      <c r="M1039" s="226" t="s">
        <v>1</v>
      </c>
      <c r="N1039" s="227" t="s">
        <v>39</v>
      </c>
      <c r="O1039" s="92"/>
      <c r="P1039" s="228">
        <f>O1039*H1039</f>
        <v>0</v>
      </c>
      <c r="Q1039" s="228">
        <v>0</v>
      </c>
      <c r="R1039" s="228">
        <f>Q1039*H1039</f>
        <v>0</v>
      </c>
      <c r="S1039" s="228">
        <v>0</v>
      </c>
      <c r="T1039" s="229">
        <f>S1039*H1039</f>
        <v>0</v>
      </c>
      <c r="U1039" s="39"/>
      <c r="V1039" s="39"/>
      <c r="W1039" s="39"/>
      <c r="X1039" s="39"/>
      <c r="Y1039" s="39"/>
      <c r="Z1039" s="39"/>
      <c r="AA1039" s="39"/>
      <c r="AB1039" s="39"/>
      <c r="AC1039" s="39"/>
      <c r="AD1039" s="39"/>
      <c r="AE1039" s="39"/>
      <c r="AR1039" s="230" t="s">
        <v>227</v>
      </c>
      <c r="AT1039" s="230" t="s">
        <v>135</v>
      </c>
      <c r="AU1039" s="230" t="s">
        <v>84</v>
      </c>
      <c r="AY1039" s="18" t="s">
        <v>132</v>
      </c>
      <c r="BE1039" s="231">
        <f>IF(N1039="základní",J1039,0)</f>
        <v>0</v>
      </c>
      <c r="BF1039" s="231">
        <f>IF(N1039="snížená",J1039,0)</f>
        <v>0</v>
      </c>
      <c r="BG1039" s="231">
        <f>IF(N1039="zákl. přenesená",J1039,0)</f>
        <v>0</v>
      </c>
      <c r="BH1039" s="231">
        <f>IF(N1039="sníž. přenesená",J1039,0)</f>
        <v>0</v>
      </c>
      <c r="BI1039" s="231">
        <f>IF(N1039="nulová",J1039,0)</f>
        <v>0</v>
      </c>
      <c r="BJ1039" s="18" t="s">
        <v>82</v>
      </c>
      <c r="BK1039" s="231">
        <f>ROUND(I1039*H1039,2)</f>
        <v>0</v>
      </c>
      <c r="BL1039" s="18" t="s">
        <v>227</v>
      </c>
      <c r="BM1039" s="230" t="s">
        <v>2476</v>
      </c>
    </row>
    <row r="1040" s="2" customFormat="1">
      <c r="A1040" s="39"/>
      <c r="B1040" s="40"/>
      <c r="C1040" s="41"/>
      <c r="D1040" s="232" t="s">
        <v>142</v>
      </c>
      <c r="E1040" s="41"/>
      <c r="F1040" s="233" t="s">
        <v>2475</v>
      </c>
      <c r="G1040" s="41"/>
      <c r="H1040" s="41"/>
      <c r="I1040" s="234"/>
      <c r="J1040" s="41"/>
      <c r="K1040" s="41"/>
      <c r="L1040" s="45"/>
      <c r="M1040" s="235"/>
      <c r="N1040" s="236"/>
      <c r="O1040" s="92"/>
      <c r="P1040" s="92"/>
      <c r="Q1040" s="92"/>
      <c r="R1040" s="92"/>
      <c r="S1040" s="92"/>
      <c r="T1040" s="93"/>
      <c r="U1040" s="39"/>
      <c r="V1040" s="39"/>
      <c r="W1040" s="39"/>
      <c r="X1040" s="39"/>
      <c r="Y1040" s="39"/>
      <c r="Z1040" s="39"/>
      <c r="AA1040" s="39"/>
      <c r="AB1040" s="39"/>
      <c r="AC1040" s="39"/>
      <c r="AD1040" s="39"/>
      <c r="AE1040" s="39"/>
      <c r="AT1040" s="18" t="s">
        <v>142</v>
      </c>
      <c r="AU1040" s="18" t="s">
        <v>84</v>
      </c>
    </row>
    <row r="1041" s="2" customFormat="1" ht="37.8" customHeight="1">
      <c r="A1041" s="39"/>
      <c r="B1041" s="40"/>
      <c r="C1041" s="219" t="s">
        <v>2477</v>
      </c>
      <c r="D1041" s="219" t="s">
        <v>135</v>
      </c>
      <c r="E1041" s="220" t="s">
        <v>2478</v>
      </c>
      <c r="F1041" s="221" t="s">
        <v>2479</v>
      </c>
      <c r="G1041" s="222" t="s">
        <v>874</v>
      </c>
      <c r="H1041" s="223">
        <v>1</v>
      </c>
      <c r="I1041" s="224"/>
      <c r="J1041" s="225">
        <f>ROUND(I1041*H1041,2)</f>
        <v>0</v>
      </c>
      <c r="K1041" s="221" t="s">
        <v>1</v>
      </c>
      <c r="L1041" s="45"/>
      <c r="M1041" s="226" t="s">
        <v>1</v>
      </c>
      <c r="N1041" s="227" t="s">
        <v>39</v>
      </c>
      <c r="O1041" s="92"/>
      <c r="P1041" s="228">
        <f>O1041*H1041</f>
        <v>0</v>
      </c>
      <c r="Q1041" s="228">
        <v>0</v>
      </c>
      <c r="R1041" s="228">
        <f>Q1041*H1041</f>
        <v>0</v>
      </c>
      <c r="S1041" s="228">
        <v>0</v>
      </c>
      <c r="T1041" s="229">
        <f>S1041*H1041</f>
        <v>0</v>
      </c>
      <c r="U1041" s="39"/>
      <c r="V1041" s="39"/>
      <c r="W1041" s="39"/>
      <c r="X1041" s="39"/>
      <c r="Y1041" s="39"/>
      <c r="Z1041" s="39"/>
      <c r="AA1041" s="39"/>
      <c r="AB1041" s="39"/>
      <c r="AC1041" s="39"/>
      <c r="AD1041" s="39"/>
      <c r="AE1041" s="39"/>
      <c r="AR1041" s="230" t="s">
        <v>227</v>
      </c>
      <c r="AT1041" s="230" t="s">
        <v>135</v>
      </c>
      <c r="AU1041" s="230" t="s">
        <v>84</v>
      </c>
      <c r="AY1041" s="18" t="s">
        <v>132</v>
      </c>
      <c r="BE1041" s="231">
        <f>IF(N1041="základní",J1041,0)</f>
        <v>0</v>
      </c>
      <c r="BF1041" s="231">
        <f>IF(N1041="snížená",J1041,0)</f>
        <v>0</v>
      </c>
      <c r="BG1041" s="231">
        <f>IF(N1041="zákl. přenesená",J1041,0)</f>
        <v>0</v>
      </c>
      <c r="BH1041" s="231">
        <f>IF(N1041="sníž. přenesená",J1041,0)</f>
        <v>0</v>
      </c>
      <c r="BI1041" s="231">
        <f>IF(N1041="nulová",J1041,0)</f>
        <v>0</v>
      </c>
      <c r="BJ1041" s="18" t="s">
        <v>82</v>
      </c>
      <c r="BK1041" s="231">
        <f>ROUND(I1041*H1041,2)</f>
        <v>0</v>
      </c>
      <c r="BL1041" s="18" t="s">
        <v>227</v>
      </c>
      <c r="BM1041" s="230" t="s">
        <v>2480</v>
      </c>
    </row>
    <row r="1042" s="2" customFormat="1">
      <c r="A1042" s="39"/>
      <c r="B1042" s="40"/>
      <c r="C1042" s="41"/>
      <c r="D1042" s="232" t="s">
        <v>142</v>
      </c>
      <c r="E1042" s="41"/>
      <c r="F1042" s="233" t="s">
        <v>2479</v>
      </c>
      <c r="G1042" s="41"/>
      <c r="H1042" s="41"/>
      <c r="I1042" s="234"/>
      <c r="J1042" s="41"/>
      <c r="K1042" s="41"/>
      <c r="L1042" s="45"/>
      <c r="M1042" s="235"/>
      <c r="N1042" s="236"/>
      <c r="O1042" s="92"/>
      <c r="P1042" s="92"/>
      <c r="Q1042" s="92"/>
      <c r="R1042" s="92"/>
      <c r="S1042" s="92"/>
      <c r="T1042" s="93"/>
      <c r="U1042" s="39"/>
      <c r="V1042" s="39"/>
      <c r="W1042" s="39"/>
      <c r="X1042" s="39"/>
      <c r="Y1042" s="39"/>
      <c r="Z1042" s="39"/>
      <c r="AA1042" s="39"/>
      <c r="AB1042" s="39"/>
      <c r="AC1042" s="39"/>
      <c r="AD1042" s="39"/>
      <c r="AE1042" s="39"/>
      <c r="AT1042" s="18" t="s">
        <v>142</v>
      </c>
      <c r="AU1042" s="18" t="s">
        <v>84</v>
      </c>
    </row>
    <row r="1043" s="2" customFormat="1" ht="24.15" customHeight="1">
      <c r="A1043" s="39"/>
      <c r="B1043" s="40"/>
      <c r="C1043" s="219" t="s">
        <v>2481</v>
      </c>
      <c r="D1043" s="219" t="s">
        <v>135</v>
      </c>
      <c r="E1043" s="220" t="s">
        <v>2482</v>
      </c>
      <c r="F1043" s="221" t="s">
        <v>2483</v>
      </c>
      <c r="G1043" s="222" t="s">
        <v>874</v>
      </c>
      <c r="H1043" s="223">
        <v>1</v>
      </c>
      <c r="I1043" s="224"/>
      <c r="J1043" s="225">
        <f>ROUND(I1043*H1043,2)</f>
        <v>0</v>
      </c>
      <c r="K1043" s="221" t="s">
        <v>1</v>
      </c>
      <c r="L1043" s="45"/>
      <c r="M1043" s="226" t="s">
        <v>1</v>
      </c>
      <c r="N1043" s="227" t="s">
        <v>39</v>
      </c>
      <c r="O1043" s="92"/>
      <c r="P1043" s="228">
        <f>O1043*H1043</f>
        <v>0</v>
      </c>
      <c r="Q1043" s="228">
        <v>0</v>
      </c>
      <c r="R1043" s="228">
        <f>Q1043*H1043</f>
        <v>0</v>
      </c>
      <c r="S1043" s="228">
        <v>0</v>
      </c>
      <c r="T1043" s="229">
        <f>S1043*H1043</f>
        <v>0</v>
      </c>
      <c r="U1043" s="39"/>
      <c r="V1043" s="39"/>
      <c r="W1043" s="39"/>
      <c r="X1043" s="39"/>
      <c r="Y1043" s="39"/>
      <c r="Z1043" s="39"/>
      <c r="AA1043" s="39"/>
      <c r="AB1043" s="39"/>
      <c r="AC1043" s="39"/>
      <c r="AD1043" s="39"/>
      <c r="AE1043" s="39"/>
      <c r="AR1043" s="230" t="s">
        <v>227</v>
      </c>
      <c r="AT1043" s="230" t="s">
        <v>135</v>
      </c>
      <c r="AU1043" s="230" t="s">
        <v>84</v>
      </c>
      <c r="AY1043" s="18" t="s">
        <v>132</v>
      </c>
      <c r="BE1043" s="231">
        <f>IF(N1043="základní",J1043,0)</f>
        <v>0</v>
      </c>
      <c r="BF1043" s="231">
        <f>IF(N1043="snížená",J1043,0)</f>
        <v>0</v>
      </c>
      <c r="BG1043" s="231">
        <f>IF(N1043="zákl. přenesená",J1043,0)</f>
        <v>0</v>
      </c>
      <c r="BH1043" s="231">
        <f>IF(N1043="sníž. přenesená",J1043,0)</f>
        <v>0</v>
      </c>
      <c r="BI1043" s="231">
        <f>IF(N1043="nulová",J1043,0)</f>
        <v>0</v>
      </c>
      <c r="BJ1043" s="18" t="s">
        <v>82</v>
      </c>
      <c r="BK1043" s="231">
        <f>ROUND(I1043*H1043,2)</f>
        <v>0</v>
      </c>
      <c r="BL1043" s="18" t="s">
        <v>227</v>
      </c>
      <c r="BM1043" s="230" t="s">
        <v>2484</v>
      </c>
    </row>
    <row r="1044" s="2" customFormat="1">
      <c r="A1044" s="39"/>
      <c r="B1044" s="40"/>
      <c r="C1044" s="41"/>
      <c r="D1044" s="232" t="s">
        <v>142</v>
      </c>
      <c r="E1044" s="41"/>
      <c r="F1044" s="233" t="s">
        <v>2483</v>
      </c>
      <c r="G1044" s="41"/>
      <c r="H1044" s="41"/>
      <c r="I1044" s="234"/>
      <c r="J1044" s="41"/>
      <c r="K1044" s="41"/>
      <c r="L1044" s="45"/>
      <c r="M1044" s="235"/>
      <c r="N1044" s="236"/>
      <c r="O1044" s="92"/>
      <c r="P1044" s="92"/>
      <c r="Q1044" s="92"/>
      <c r="R1044" s="92"/>
      <c r="S1044" s="92"/>
      <c r="T1044" s="93"/>
      <c r="U1044" s="39"/>
      <c r="V1044" s="39"/>
      <c r="W1044" s="39"/>
      <c r="X1044" s="39"/>
      <c r="Y1044" s="39"/>
      <c r="Z1044" s="39"/>
      <c r="AA1044" s="39"/>
      <c r="AB1044" s="39"/>
      <c r="AC1044" s="39"/>
      <c r="AD1044" s="39"/>
      <c r="AE1044" s="39"/>
      <c r="AT1044" s="18" t="s">
        <v>142</v>
      </c>
      <c r="AU1044" s="18" t="s">
        <v>84</v>
      </c>
    </row>
    <row r="1045" s="2" customFormat="1" ht="24.15" customHeight="1">
      <c r="A1045" s="39"/>
      <c r="B1045" s="40"/>
      <c r="C1045" s="219" t="s">
        <v>2485</v>
      </c>
      <c r="D1045" s="219" t="s">
        <v>135</v>
      </c>
      <c r="E1045" s="220" t="s">
        <v>2486</v>
      </c>
      <c r="F1045" s="221" t="s">
        <v>2487</v>
      </c>
      <c r="G1045" s="222" t="s">
        <v>874</v>
      </c>
      <c r="H1045" s="223">
        <v>1</v>
      </c>
      <c r="I1045" s="224"/>
      <c r="J1045" s="225">
        <f>ROUND(I1045*H1045,2)</f>
        <v>0</v>
      </c>
      <c r="K1045" s="221" t="s">
        <v>1</v>
      </c>
      <c r="L1045" s="45"/>
      <c r="M1045" s="226" t="s">
        <v>1</v>
      </c>
      <c r="N1045" s="227" t="s">
        <v>39</v>
      </c>
      <c r="O1045" s="92"/>
      <c r="P1045" s="228">
        <f>O1045*H1045</f>
        <v>0</v>
      </c>
      <c r="Q1045" s="228">
        <v>0</v>
      </c>
      <c r="R1045" s="228">
        <f>Q1045*H1045</f>
        <v>0</v>
      </c>
      <c r="S1045" s="228">
        <v>0</v>
      </c>
      <c r="T1045" s="229">
        <f>S1045*H1045</f>
        <v>0</v>
      </c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/>
      <c r="AE1045" s="39"/>
      <c r="AR1045" s="230" t="s">
        <v>227</v>
      </c>
      <c r="AT1045" s="230" t="s">
        <v>135</v>
      </c>
      <c r="AU1045" s="230" t="s">
        <v>84</v>
      </c>
      <c r="AY1045" s="18" t="s">
        <v>132</v>
      </c>
      <c r="BE1045" s="231">
        <f>IF(N1045="základní",J1045,0)</f>
        <v>0</v>
      </c>
      <c r="BF1045" s="231">
        <f>IF(N1045="snížená",J1045,0)</f>
        <v>0</v>
      </c>
      <c r="BG1045" s="231">
        <f>IF(N1045="zákl. přenesená",J1045,0)</f>
        <v>0</v>
      </c>
      <c r="BH1045" s="231">
        <f>IF(N1045="sníž. přenesená",J1045,0)</f>
        <v>0</v>
      </c>
      <c r="BI1045" s="231">
        <f>IF(N1045="nulová",J1045,0)</f>
        <v>0</v>
      </c>
      <c r="BJ1045" s="18" t="s">
        <v>82</v>
      </c>
      <c r="BK1045" s="231">
        <f>ROUND(I1045*H1045,2)</f>
        <v>0</v>
      </c>
      <c r="BL1045" s="18" t="s">
        <v>227</v>
      </c>
      <c r="BM1045" s="230" t="s">
        <v>2488</v>
      </c>
    </row>
    <row r="1046" s="2" customFormat="1">
      <c r="A1046" s="39"/>
      <c r="B1046" s="40"/>
      <c r="C1046" s="41"/>
      <c r="D1046" s="232" t="s">
        <v>142</v>
      </c>
      <c r="E1046" s="41"/>
      <c r="F1046" s="233" t="s">
        <v>2487</v>
      </c>
      <c r="G1046" s="41"/>
      <c r="H1046" s="41"/>
      <c r="I1046" s="234"/>
      <c r="J1046" s="41"/>
      <c r="K1046" s="41"/>
      <c r="L1046" s="45"/>
      <c r="M1046" s="235"/>
      <c r="N1046" s="236"/>
      <c r="O1046" s="92"/>
      <c r="P1046" s="92"/>
      <c r="Q1046" s="92"/>
      <c r="R1046" s="92"/>
      <c r="S1046" s="92"/>
      <c r="T1046" s="93"/>
      <c r="U1046" s="39"/>
      <c r="V1046" s="39"/>
      <c r="W1046" s="39"/>
      <c r="X1046" s="39"/>
      <c r="Y1046" s="39"/>
      <c r="Z1046" s="39"/>
      <c r="AA1046" s="39"/>
      <c r="AB1046" s="39"/>
      <c r="AC1046" s="39"/>
      <c r="AD1046" s="39"/>
      <c r="AE1046" s="39"/>
      <c r="AT1046" s="18" t="s">
        <v>142</v>
      </c>
      <c r="AU1046" s="18" t="s">
        <v>84</v>
      </c>
    </row>
    <row r="1047" s="2" customFormat="1" ht="24.15" customHeight="1">
      <c r="A1047" s="39"/>
      <c r="B1047" s="40"/>
      <c r="C1047" s="219" t="s">
        <v>2489</v>
      </c>
      <c r="D1047" s="219" t="s">
        <v>135</v>
      </c>
      <c r="E1047" s="220" t="s">
        <v>2490</v>
      </c>
      <c r="F1047" s="221" t="s">
        <v>2491</v>
      </c>
      <c r="G1047" s="222" t="s">
        <v>874</v>
      </c>
      <c r="H1047" s="223">
        <v>1</v>
      </c>
      <c r="I1047" s="224"/>
      <c r="J1047" s="225">
        <f>ROUND(I1047*H1047,2)</f>
        <v>0</v>
      </c>
      <c r="K1047" s="221" t="s">
        <v>1</v>
      </c>
      <c r="L1047" s="45"/>
      <c r="M1047" s="226" t="s">
        <v>1</v>
      </c>
      <c r="N1047" s="227" t="s">
        <v>39</v>
      </c>
      <c r="O1047" s="92"/>
      <c r="P1047" s="228">
        <f>O1047*H1047</f>
        <v>0</v>
      </c>
      <c r="Q1047" s="228">
        <v>0</v>
      </c>
      <c r="R1047" s="228">
        <f>Q1047*H1047</f>
        <v>0</v>
      </c>
      <c r="S1047" s="228">
        <v>0</v>
      </c>
      <c r="T1047" s="229">
        <f>S1047*H1047</f>
        <v>0</v>
      </c>
      <c r="U1047" s="39"/>
      <c r="V1047" s="39"/>
      <c r="W1047" s="39"/>
      <c r="X1047" s="39"/>
      <c r="Y1047" s="39"/>
      <c r="Z1047" s="39"/>
      <c r="AA1047" s="39"/>
      <c r="AB1047" s="39"/>
      <c r="AC1047" s="39"/>
      <c r="AD1047" s="39"/>
      <c r="AE1047" s="39"/>
      <c r="AR1047" s="230" t="s">
        <v>227</v>
      </c>
      <c r="AT1047" s="230" t="s">
        <v>135</v>
      </c>
      <c r="AU1047" s="230" t="s">
        <v>84</v>
      </c>
      <c r="AY1047" s="18" t="s">
        <v>132</v>
      </c>
      <c r="BE1047" s="231">
        <f>IF(N1047="základní",J1047,0)</f>
        <v>0</v>
      </c>
      <c r="BF1047" s="231">
        <f>IF(N1047="snížená",J1047,0)</f>
        <v>0</v>
      </c>
      <c r="BG1047" s="231">
        <f>IF(N1047="zákl. přenesená",J1047,0)</f>
        <v>0</v>
      </c>
      <c r="BH1047" s="231">
        <f>IF(N1047="sníž. přenesená",J1047,0)</f>
        <v>0</v>
      </c>
      <c r="BI1047" s="231">
        <f>IF(N1047="nulová",J1047,0)</f>
        <v>0</v>
      </c>
      <c r="BJ1047" s="18" t="s">
        <v>82</v>
      </c>
      <c r="BK1047" s="231">
        <f>ROUND(I1047*H1047,2)</f>
        <v>0</v>
      </c>
      <c r="BL1047" s="18" t="s">
        <v>227</v>
      </c>
      <c r="BM1047" s="230" t="s">
        <v>2492</v>
      </c>
    </row>
    <row r="1048" s="2" customFormat="1">
      <c r="A1048" s="39"/>
      <c r="B1048" s="40"/>
      <c r="C1048" s="41"/>
      <c r="D1048" s="232" t="s">
        <v>142</v>
      </c>
      <c r="E1048" s="41"/>
      <c r="F1048" s="233" t="s">
        <v>2491</v>
      </c>
      <c r="G1048" s="41"/>
      <c r="H1048" s="41"/>
      <c r="I1048" s="234"/>
      <c r="J1048" s="41"/>
      <c r="K1048" s="41"/>
      <c r="L1048" s="45"/>
      <c r="M1048" s="235"/>
      <c r="N1048" s="236"/>
      <c r="O1048" s="92"/>
      <c r="P1048" s="92"/>
      <c r="Q1048" s="92"/>
      <c r="R1048" s="92"/>
      <c r="S1048" s="92"/>
      <c r="T1048" s="93"/>
      <c r="U1048" s="39"/>
      <c r="V1048" s="39"/>
      <c r="W1048" s="39"/>
      <c r="X1048" s="39"/>
      <c r="Y1048" s="39"/>
      <c r="Z1048" s="39"/>
      <c r="AA1048" s="39"/>
      <c r="AB1048" s="39"/>
      <c r="AC1048" s="39"/>
      <c r="AD1048" s="39"/>
      <c r="AE1048" s="39"/>
      <c r="AT1048" s="18" t="s">
        <v>142</v>
      </c>
      <c r="AU1048" s="18" t="s">
        <v>84</v>
      </c>
    </row>
    <row r="1049" s="2" customFormat="1" ht="21.75" customHeight="1">
      <c r="A1049" s="39"/>
      <c r="B1049" s="40"/>
      <c r="C1049" s="219" t="s">
        <v>2493</v>
      </c>
      <c r="D1049" s="219" t="s">
        <v>135</v>
      </c>
      <c r="E1049" s="220" t="s">
        <v>2494</v>
      </c>
      <c r="F1049" s="221" t="s">
        <v>2495</v>
      </c>
      <c r="G1049" s="222" t="s">
        <v>874</v>
      </c>
      <c r="H1049" s="223">
        <v>1</v>
      </c>
      <c r="I1049" s="224"/>
      <c r="J1049" s="225">
        <f>ROUND(I1049*H1049,2)</f>
        <v>0</v>
      </c>
      <c r="K1049" s="221" t="s">
        <v>1</v>
      </c>
      <c r="L1049" s="45"/>
      <c r="M1049" s="226" t="s">
        <v>1</v>
      </c>
      <c r="N1049" s="227" t="s">
        <v>39</v>
      </c>
      <c r="O1049" s="92"/>
      <c r="P1049" s="228">
        <f>O1049*H1049</f>
        <v>0</v>
      </c>
      <c r="Q1049" s="228">
        <v>0</v>
      </c>
      <c r="R1049" s="228">
        <f>Q1049*H1049</f>
        <v>0</v>
      </c>
      <c r="S1049" s="228">
        <v>0</v>
      </c>
      <c r="T1049" s="229">
        <f>S1049*H1049</f>
        <v>0</v>
      </c>
      <c r="U1049" s="39"/>
      <c r="V1049" s="39"/>
      <c r="W1049" s="39"/>
      <c r="X1049" s="39"/>
      <c r="Y1049" s="39"/>
      <c r="Z1049" s="39"/>
      <c r="AA1049" s="39"/>
      <c r="AB1049" s="39"/>
      <c r="AC1049" s="39"/>
      <c r="AD1049" s="39"/>
      <c r="AE1049" s="39"/>
      <c r="AR1049" s="230" t="s">
        <v>227</v>
      </c>
      <c r="AT1049" s="230" t="s">
        <v>135</v>
      </c>
      <c r="AU1049" s="230" t="s">
        <v>84</v>
      </c>
      <c r="AY1049" s="18" t="s">
        <v>132</v>
      </c>
      <c r="BE1049" s="231">
        <f>IF(N1049="základní",J1049,0)</f>
        <v>0</v>
      </c>
      <c r="BF1049" s="231">
        <f>IF(N1049="snížená",J1049,0)</f>
        <v>0</v>
      </c>
      <c r="BG1049" s="231">
        <f>IF(N1049="zákl. přenesená",J1049,0)</f>
        <v>0</v>
      </c>
      <c r="BH1049" s="231">
        <f>IF(N1049="sníž. přenesená",J1049,0)</f>
        <v>0</v>
      </c>
      <c r="BI1049" s="231">
        <f>IF(N1049="nulová",J1049,0)</f>
        <v>0</v>
      </c>
      <c r="BJ1049" s="18" t="s">
        <v>82</v>
      </c>
      <c r="BK1049" s="231">
        <f>ROUND(I1049*H1049,2)</f>
        <v>0</v>
      </c>
      <c r="BL1049" s="18" t="s">
        <v>227</v>
      </c>
      <c r="BM1049" s="230" t="s">
        <v>2496</v>
      </c>
    </row>
    <row r="1050" s="2" customFormat="1">
      <c r="A1050" s="39"/>
      <c r="B1050" s="40"/>
      <c r="C1050" s="41"/>
      <c r="D1050" s="232" t="s">
        <v>142</v>
      </c>
      <c r="E1050" s="41"/>
      <c r="F1050" s="233" t="s">
        <v>2495</v>
      </c>
      <c r="G1050" s="41"/>
      <c r="H1050" s="41"/>
      <c r="I1050" s="234"/>
      <c r="J1050" s="41"/>
      <c r="K1050" s="41"/>
      <c r="L1050" s="45"/>
      <c r="M1050" s="235"/>
      <c r="N1050" s="236"/>
      <c r="O1050" s="92"/>
      <c r="P1050" s="92"/>
      <c r="Q1050" s="92"/>
      <c r="R1050" s="92"/>
      <c r="S1050" s="92"/>
      <c r="T1050" s="93"/>
      <c r="U1050" s="39"/>
      <c r="V1050" s="39"/>
      <c r="W1050" s="39"/>
      <c r="X1050" s="39"/>
      <c r="Y1050" s="39"/>
      <c r="Z1050" s="39"/>
      <c r="AA1050" s="39"/>
      <c r="AB1050" s="39"/>
      <c r="AC1050" s="39"/>
      <c r="AD1050" s="39"/>
      <c r="AE1050" s="39"/>
      <c r="AT1050" s="18" t="s">
        <v>142</v>
      </c>
      <c r="AU1050" s="18" t="s">
        <v>84</v>
      </c>
    </row>
    <row r="1051" s="2" customFormat="1" ht="24.15" customHeight="1">
      <c r="A1051" s="39"/>
      <c r="B1051" s="40"/>
      <c r="C1051" s="219" t="s">
        <v>2497</v>
      </c>
      <c r="D1051" s="219" t="s">
        <v>135</v>
      </c>
      <c r="E1051" s="220" t="s">
        <v>2498</v>
      </c>
      <c r="F1051" s="221" t="s">
        <v>2499</v>
      </c>
      <c r="G1051" s="222" t="s">
        <v>138</v>
      </c>
      <c r="H1051" s="223">
        <v>1</v>
      </c>
      <c r="I1051" s="224"/>
      <c r="J1051" s="225">
        <f>ROUND(I1051*H1051,2)</f>
        <v>0</v>
      </c>
      <c r="K1051" s="221" t="s">
        <v>1</v>
      </c>
      <c r="L1051" s="45"/>
      <c r="M1051" s="226" t="s">
        <v>1</v>
      </c>
      <c r="N1051" s="227" t="s">
        <v>39</v>
      </c>
      <c r="O1051" s="92"/>
      <c r="P1051" s="228">
        <f>O1051*H1051</f>
        <v>0</v>
      </c>
      <c r="Q1051" s="228">
        <v>0</v>
      </c>
      <c r="R1051" s="228">
        <f>Q1051*H1051</f>
        <v>0</v>
      </c>
      <c r="S1051" s="228">
        <v>0</v>
      </c>
      <c r="T1051" s="229">
        <f>S1051*H1051</f>
        <v>0</v>
      </c>
      <c r="U1051" s="39"/>
      <c r="V1051" s="39"/>
      <c r="W1051" s="39"/>
      <c r="X1051" s="39"/>
      <c r="Y1051" s="39"/>
      <c r="Z1051" s="39"/>
      <c r="AA1051" s="39"/>
      <c r="AB1051" s="39"/>
      <c r="AC1051" s="39"/>
      <c r="AD1051" s="39"/>
      <c r="AE1051" s="39"/>
      <c r="AR1051" s="230" t="s">
        <v>227</v>
      </c>
      <c r="AT1051" s="230" t="s">
        <v>135</v>
      </c>
      <c r="AU1051" s="230" t="s">
        <v>84</v>
      </c>
      <c r="AY1051" s="18" t="s">
        <v>132</v>
      </c>
      <c r="BE1051" s="231">
        <f>IF(N1051="základní",J1051,0)</f>
        <v>0</v>
      </c>
      <c r="BF1051" s="231">
        <f>IF(N1051="snížená",J1051,0)</f>
        <v>0</v>
      </c>
      <c r="BG1051" s="231">
        <f>IF(N1051="zákl. přenesená",J1051,0)</f>
        <v>0</v>
      </c>
      <c r="BH1051" s="231">
        <f>IF(N1051="sníž. přenesená",J1051,0)</f>
        <v>0</v>
      </c>
      <c r="BI1051" s="231">
        <f>IF(N1051="nulová",J1051,0)</f>
        <v>0</v>
      </c>
      <c r="BJ1051" s="18" t="s">
        <v>82</v>
      </c>
      <c r="BK1051" s="231">
        <f>ROUND(I1051*H1051,2)</f>
        <v>0</v>
      </c>
      <c r="BL1051" s="18" t="s">
        <v>227</v>
      </c>
      <c r="BM1051" s="230" t="s">
        <v>2500</v>
      </c>
    </row>
    <row r="1052" s="2" customFormat="1">
      <c r="A1052" s="39"/>
      <c r="B1052" s="40"/>
      <c r="C1052" s="41"/>
      <c r="D1052" s="232" t="s">
        <v>142</v>
      </c>
      <c r="E1052" s="41"/>
      <c r="F1052" s="233" t="s">
        <v>2499</v>
      </c>
      <c r="G1052" s="41"/>
      <c r="H1052" s="41"/>
      <c r="I1052" s="234"/>
      <c r="J1052" s="41"/>
      <c r="K1052" s="41"/>
      <c r="L1052" s="45"/>
      <c r="M1052" s="235"/>
      <c r="N1052" s="236"/>
      <c r="O1052" s="92"/>
      <c r="P1052" s="92"/>
      <c r="Q1052" s="92"/>
      <c r="R1052" s="92"/>
      <c r="S1052" s="92"/>
      <c r="T1052" s="93"/>
      <c r="U1052" s="39"/>
      <c r="V1052" s="39"/>
      <c r="W1052" s="39"/>
      <c r="X1052" s="39"/>
      <c r="Y1052" s="39"/>
      <c r="Z1052" s="39"/>
      <c r="AA1052" s="39"/>
      <c r="AB1052" s="39"/>
      <c r="AC1052" s="39"/>
      <c r="AD1052" s="39"/>
      <c r="AE1052" s="39"/>
      <c r="AT1052" s="18" t="s">
        <v>142</v>
      </c>
      <c r="AU1052" s="18" t="s">
        <v>84</v>
      </c>
    </row>
    <row r="1053" s="2" customFormat="1" ht="16.5" customHeight="1">
      <c r="A1053" s="39"/>
      <c r="B1053" s="40"/>
      <c r="C1053" s="275" t="s">
        <v>2501</v>
      </c>
      <c r="D1053" s="275" t="s">
        <v>374</v>
      </c>
      <c r="E1053" s="276" t="s">
        <v>2502</v>
      </c>
      <c r="F1053" s="277" t="s">
        <v>2503</v>
      </c>
      <c r="G1053" s="278" t="s">
        <v>874</v>
      </c>
      <c r="H1053" s="279">
        <v>3</v>
      </c>
      <c r="I1053" s="280"/>
      <c r="J1053" s="281">
        <f>ROUND(I1053*H1053,2)</f>
        <v>0</v>
      </c>
      <c r="K1053" s="277" t="s">
        <v>1</v>
      </c>
      <c r="L1053" s="282"/>
      <c r="M1053" s="283" t="s">
        <v>1</v>
      </c>
      <c r="N1053" s="284" t="s">
        <v>39</v>
      </c>
      <c r="O1053" s="92"/>
      <c r="P1053" s="228">
        <f>O1053*H1053</f>
        <v>0</v>
      </c>
      <c r="Q1053" s="228">
        <v>0</v>
      </c>
      <c r="R1053" s="228">
        <f>Q1053*H1053</f>
        <v>0</v>
      </c>
      <c r="S1053" s="228">
        <v>0</v>
      </c>
      <c r="T1053" s="229">
        <f>S1053*H1053</f>
        <v>0</v>
      </c>
      <c r="U1053" s="39"/>
      <c r="V1053" s="39"/>
      <c r="W1053" s="39"/>
      <c r="X1053" s="39"/>
      <c r="Y1053" s="39"/>
      <c r="Z1053" s="39"/>
      <c r="AA1053" s="39"/>
      <c r="AB1053" s="39"/>
      <c r="AC1053" s="39"/>
      <c r="AD1053" s="39"/>
      <c r="AE1053" s="39"/>
      <c r="AR1053" s="230" t="s">
        <v>270</v>
      </c>
      <c r="AT1053" s="230" t="s">
        <v>374</v>
      </c>
      <c r="AU1053" s="230" t="s">
        <v>84</v>
      </c>
      <c r="AY1053" s="18" t="s">
        <v>132</v>
      </c>
      <c r="BE1053" s="231">
        <f>IF(N1053="základní",J1053,0)</f>
        <v>0</v>
      </c>
      <c r="BF1053" s="231">
        <f>IF(N1053="snížená",J1053,0)</f>
        <v>0</v>
      </c>
      <c r="BG1053" s="231">
        <f>IF(N1053="zákl. přenesená",J1053,0)</f>
        <v>0</v>
      </c>
      <c r="BH1053" s="231">
        <f>IF(N1053="sníž. přenesená",J1053,0)</f>
        <v>0</v>
      </c>
      <c r="BI1053" s="231">
        <f>IF(N1053="nulová",J1053,0)</f>
        <v>0</v>
      </c>
      <c r="BJ1053" s="18" t="s">
        <v>82</v>
      </c>
      <c r="BK1053" s="231">
        <f>ROUND(I1053*H1053,2)</f>
        <v>0</v>
      </c>
      <c r="BL1053" s="18" t="s">
        <v>227</v>
      </c>
      <c r="BM1053" s="230" t="s">
        <v>2504</v>
      </c>
    </row>
    <row r="1054" s="2" customFormat="1">
      <c r="A1054" s="39"/>
      <c r="B1054" s="40"/>
      <c r="C1054" s="41"/>
      <c r="D1054" s="232" t="s">
        <v>142</v>
      </c>
      <c r="E1054" s="41"/>
      <c r="F1054" s="233" t="s">
        <v>2503</v>
      </c>
      <c r="G1054" s="41"/>
      <c r="H1054" s="41"/>
      <c r="I1054" s="234"/>
      <c r="J1054" s="41"/>
      <c r="K1054" s="41"/>
      <c r="L1054" s="45"/>
      <c r="M1054" s="235"/>
      <c r="N1054" s="236"/>
      <c r="O1054" s="92"/>
      <c r="P1054" s="92"/>
      <c r="Q1054" s="92"/>
      <c r="R1054" s="92"/>
      <c r="S1054" s="92"/>
      <c r="T1054" s="93"/>
      <c r="U1054" s="39"/>
      <c r="V1054" s="39"/>
      <c r="W1054" s="39"/>
      <c r="X1054" s="39"/>
      <c r="Y1054" s="39"/>
      <c r="Z1054" s="39"/>
      <c r="AA1054" s="39"/>
      <c r="AB1054" s="39"/>
      <c r="AC1054" s="39"/>
      <c r="AD1054" s="39"/>
      <c r="AE1054" s="39"/>
      <c r="AT1054" s="18" t="s">
        <v>142</v>
      </c>
      <c r="AU1054" s="18" t="s">
        <v>84</v>
      </c>
    </row>
    <row r="1055" s="13" customFormat="1">
      <c r="A1055" s="13"/>
      <c r="B1055" s="239"/>
      <c r="C1055" s="240"/>
      <c r="D1055" s="232" t="s">
        <v>145</v>
      </c>
      <c r="E1055" s="241" t="s">
        <v>1</v>
      </c>
      <c r="F1055" s="242" t="s">
        <v>2505</v>
      </c>
      <c r="G1055" s="240"/>
      <c r="H1055" s="241" t="s">
        <v>1</v>
      </c>
      <c r="I1055" s="243"/>
      <c r="J1055" s="240"/>
      <c r="K1055" s="240"/>
      <c r="L1055" s="244"/>
      <c r="M1055" s="245"/>
      <c r="N1055" s="246"/>
      <c r="O1055" s="246"/>
      <c r="P1055" s="246"/>
      <c r="Q1055" s="246"/>
      <c r="R1055" s="246"/>
      <c r="S1055" s="246"/>
      <c r="T1055" s="247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T1055" s="248" t="s">
        <v>145</v>
      </c>
      <c r="AU1055" s="248" t="s">
        <v>84</v>
      </c>
      <c r="AV1055" s="13" t="s">
        <v>82</v>
      </c>
      <c r="AW1055" s="13" t="s">
        <v>31</v>
      </c>
      <c r="AX1055" s="13" t="s">
        <v>74</v>
      </c>
      <c r="AY1055" s="248" t="s">
        <v>132</v>
      </c>
    </row>
    <row r="1056" s="13" customFormat="1">
      <c r="A1056" s="13"/>
      <c r="B1056" s="239"/>
      <c r="C1056" s="240"/>
      <c r="D1056" s="232" t="s">
        <v>145</v>
      </c>
      <c r="E1056" s="241" t="s">
        <v>1</v>
      </c>
      <c r="F1056" s="242" t="s">
        <v>2506</v>
      </c>
      <c r="G1056" s="240"/>
      <c r="H1056" s="241" t="s">
        <v>1</v>
      </c>
      <c r="I1056" s="243"/>
      <c r="J1056" s="240"/>
      <c r="K1056" s="240"/>
      <c r="L1056" s="244"/>
      <c r="M1056" s="245"/>
      <c r="N1056" s="246"/>
      <c r="O1056" s="246"/>
      <c r="P1056" s="246"/>
      <c r="Q1056" s="246"/>
      <c r="R1056" s="246"/>
      <c r="S1056" s="246"/>
      <c r="T1056" s="247"/>
      <c r="U1056" s="13"/>
      <c r="V1056" s="13"/>
      <c r="W1056" s="13"/>
      <c r="X1056" s="13"/>
      <c r="Y1056" s="13"/>
      <c r="Z1056" s="13"/>
      <c r="AA1056" s="13"/>
      <c r="AB1056" s="13"/>
      <c r="AC1056" s="13"/>
      <c r="AD1056" s="13"/>
      <c r="AE1056" s="13"/>
      <c r="AT1056" s="248" t="s">
        <v>145</v>
      </c>
      <c r="AU1056" s="248" t="s">
        <v>84</v>
      </c>
      <c r="AV1056" s="13" t="s">
        <v>82</v>
      </c>
      <c r="AW1056" s="13" t="s">
        <v>31</v>
      </c>
      <c r="AX1056" s="13" t="s">
        <v>74</v>
      </c>
      <c r="AY1056" s="248" t="s">
        <v>132</v>
      </c>
    </row>
    <row r="1057" s="14" customFormat="1">
      <c r="A1057" s="14"/>
      <c r="B1057" s="249"/>
      <c r="C1057" s="250"/>
      <c r="D1057" s="232" t="s">
        <v>145</v>
      </c>
      <c r="E1057" s="251" t="s">
        <v>1</v>
      </c>
      <c r="F1057" s="252" t="s">
        <v>153</v>
      </c>
      <c r="G1057" s="250"/>
      <c r="H1057" s="253">
        <v>3</v>
      </c>
      <c r="I1057" s="254"/>
      <c r="J1057" s="250"/>
      <c r="K1057" s="250"/>
      <c r="L1057" s="255"/>
      <c r="M1057" s="256"/>
      <c r="N1057" s="257"/>
      <c r="O1057" s="257"/>
      <c r="P1057" s="257"/>
      <c r="Q1057" s="257"/>
      <c r="R1057" s="257"/>
      <c r="S1057" s="257"/>
      <c r="T1057" s="258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T1057" s="259" t="s">
        <v>145</v>
      </c>
      <c r="AU1057" s="259" t="s">
        <v>84</v>
      </c>
      <c r="AV1057" s="14" t="s">
        <v>84</v>
      </c>
      <c r="AW1057" s="14" t="s">
        <v>31</v>
      </c>
      <c r="AX1057" s="14" t="s">
        <v>82</v>
      </c>
      <c r="AY1057" s="259" t="s">
        <v>132</v>
      </c>
    </row>
    <row r="1058" s="2" customFormat="1" ht="16.5" customHeight="1">
      <c r="A1058" s="39"/>
      <c r="B1058" s="40"/>
      <c r="C1058" s="219" t="s">
        <v>2507</v>
      </c>
      <c r="D1058" s="219" t="s">
        <v>135</v>
      </c>
      <c r="E1058" s="220" t="s">
        <v>2508</v>
      </c>
      <c r="F1058" s="221" t="s">
        <v>2509</v>
      </c>
      <c r="G1058" s="222" t="s">
        <v>874</v>
      </c>
      <c r="H1058" s="223">
        <v>8</v>
      </c>
      <c r="I1058" s="224"/>
      <c r="J1058" s="225">
        <f>ROUND(I1058*H1058,2)</f>
        <v>0</v>
      </c>
      <c r="K1058" s="221" t="s">
        <v>1</v>
      </c>
      <c r="L1058" s="45"/>
      <c r="M1058" s="226" t="s">
        <v>1</v>
      </c>
      <c r="N1058" s="227" t="s">
        <v>39</v>
      </c>
      <c r="O1058" s="92"/>
      <c r="P1058" s="228">
        <f>O1058*H1058</f>
        <v>0</v>
      </c>
      <c r="Q1058" s="228">
        <v>0</v>
      </c>
      <c r="R1058" s="228">
        <f>Q1058*H1058</f>
        <v>0</v>
      </c>
      <c r="S1058" s="228">
        <v>0</v>
      </c>
      <c r="T1058" s="229">
        <f>S1058*H1058</f>
        <v>0</v>
      </c>
      <c r="U1058" s="39"/>
      <c r="V1058" s="39"/>
      <c r="W1058" s="39"/>
      <c r="X1058" s="39"/>
      <c r="Y1058" s="39"/>
      <c r="Z1058" s="39"/>
      <c r="AA1058" s="39"/>
      <c r="AB1058" s="39"/>
      <c r="AC1058" s="39"/>
      <c r="AD1058" s="39"/>
      <c r="AE1058" s="39"/>
      <c r="AR1058" s="230" t="s">
        <v>227</v>
      </c>
      <c r="AT1058" s="230" t="s">
        <v>135</v>
      </c>
      <c r="AU1058" s="230" t="s">
        <v>84</v>
      </c>
      <c r="AY1058" s="18" t="s">
        <v>132</v>
      </c>
      <c r="BE1058" s="231">
        <f>IF(N1058="základní",J1058,0)</f>
        <v>0</v>
      </c>
      <c r="BF1058" s="231">
        <f>IF(N1058="snížená",J1058,0)</f>
        <v>0</v>
      </c>
      <c r="BG1058" s="231">
        <f>IF(N1058="zákl. přenesená",J1058,0)</f>
        <v>0</v>
      </c>
      <c r="BH1058" s="231">
        <f>IF(N1058="sníž. přenesená",J1058,0)</f>
        <v>0</v>
      </c>
      <c r="BI1058" s="231">
        <f>IF(N1058="nulová",J1058,0)</f>
        <v>0</v>
      </c>
      <c r="BJ1058" s="18" t="s">
        <v>82</v>
      </c>
      <c r="BK1058" s="231">
        <f>ROUND(I1058*H1058,2)</f>
        <v>0</v>
      </c>
      <c r="BL1058" s="18" t="s">
        <v>227</v>
      </c>
      <c r="BM1058" s="230" t="s">
        <v>2510</v>
      </c>
    </row>
    <row r="1059" s="2" customFormat="1">
      <c r="A1059" s="39"/>
      <c r="B1059" s="40"/>
      <c r="C1059" s="41"/>
      <c r="D1059" s="232" t="s">
        <v>142</v>
      </c>
      <c r="E1059" s="41"/>
      <c r="F1059" s="233" t="s">
        <v>2509</v>
      </c>
      <c r="G1059" s="41"/>
      <c r="H1059" s="41"/>
      <c r="I1059" s="234"/>
      <c r="J1059" s="41"/>
      <c r="K1059" s="41"/>
      <c r="L1059" s="45"/>
      <c r="M1059" s="235"/>
      <c r="N1059" s="236"/>
      <c r="O1059" s="92"/>
      <c r="P1059" s="92"/>
      <c r="Q1059" s="92"/>
      <c r="R1059" s="92"/>
      <c r="S1059" s="92"/>
      <c r="T1059" s="93"/>
      <c r="U1059" s="39"/>
      <c r="V1059" s="39"/>
      <c r="W1059" s="39"/>
      <c r="X1059" s="39"/>
      <c r="Y1059" s="39"/>
      <c r="Z1059" s="39"/>
      <c r="AA1059" s="39"/>
      <c r="AB1059" s="39"/>
      <c r="AC1059" s="39"/>
      <c r="AD1059" s="39"/>
      <c r="AE1059" s="39"/>
      <c r="AT1059" s="18" t="s">
        <v>142</v>
      </c>
      <c r="AU1059" s="18" t="s">
        <v>84</v>
      </c>
    </row>
    <row r="1060" s="2" customFormat="1" ht="16.5" customHeight="1">
      <c r="A1060" s="39"/>
      <c r="B1060" s="40"/>
      <c r="C1060" s="219" t="s">
        <v>2511</v>
      </c>
      <c r="D1060" s="219" t="s">
        <v>135</v>
      </c>
      <c r="E1060" s="220" t="s">
        <v>2512</v>
      </c>
      <c r="F1060" s="221" t="s">
        <v>2513</v>
      </c>
      <c r="G1060" s="222" t="s">
        <v>874</v>
      </c>
      <c r="H1060" s="223">
        <v>2</v>
      </c>
      <c r="I1060" s="224"/>
      <c r="J1060" s="225">
        <f>ROUND(I1060*H1060,2)</f>
        <v>0</v>
      </c>
      <c r="K1060" s="221" t="s">
        <v>1</v>
      </c>
      <c r="L1060" s="45"/>
      <c r="M1060" s="226" t="s">
        <v>1</v>
      </c>
      <c r="N1060" s="227" t="s">
        <v>39</v>
      </c>
      <c r="O1060" s="92"/>
      <c r="P1060" s="228">
        <f>O1060*H1060</f>
        <v>0</v>
      </c>
      <c r="Q1060" s="228">
        <v>0</v>
      </c>
      <c r="R1060" s="228">
        <f>Q1060*H1060</f>
        <v>0</v>
      </c>
      <c r="S1060" s="228">
        <v>0</v>
      </c>
      <c r="T1060" s="229">
        <f>S1060*H1060</f>
        <v>0</v>
      </c>
      <c r="U1060" s="39"/>
      <c r="V1060" s="39"/>
      <c r="W1060" s="39"/>
      <c r="X1060" s="39"/>
      <c r="Y1060" s="39"/>
      <c r="Z1060" s="39"/>
      <c r="AA1060" s="39"/>
      <c r="AB1060" s="39"/>
      <c r="AC1060" s="39"/>
      <c r="AD1060" s="39"/>
      <c r="AE1060" s="39"/>
      <c r="AR1060" s="230" t="s">
        <v>227</v>
      </c>
      <c r="AT1060" s="230" t="s">
        <v>135</v>
      </c>
      <c r="AU1060" s="230" t="s">
        <v>84</v>
      </c>
      <c r="AY1060" s="18" t="s">
        <v>132</v>
      </c>
      <c r="BE1060" s="231">
        <f>IF(N1060="základní",J1060,0)</f>
        <v>0</v>
      </c>
      <c r="BF1060" s="231">
        <f>IF(N1060="snížená",J1060,0)</f>
        <v>0</v>
      </c>
      <c r="BG1060" s="231">
        <f>IF(N1060="zákl. přenesená",J1060,0)</f>
        <v>0</v>
      </c>
      <c r="BH1060" s="231">
        <f>IF(N1060="sníž. přenesená",J1060,0)</f>
        <v>0</v>
      </c>
      <c r="BI1060" s="231">
        <f>IF(N1060="nulová",J1060,0)</f>
        <v>0</v>
      </c>
      <c r="BJ1060" s="18" t="s">
        <v>82</v>
      </c>
      <c r="BK1060" s="231">
        <f>ROUND(I1060*H1060,2)</f>
        <v>0</v>
      </c>
      <c r="BL1060" s="18" t="s">
        <v>227</v>
      </c>
      <c r="BM1060" s="230" t="s">
        <v>2514</v>
      </c>
    </row>
    <row r="1061" s="2" customFormat="1">
      <c r="A1061" s="39"/>
      <c r="B1061" s="40"/>
      <c r="C1061" s="41"/>
      <c r="D1061" s="232" t="s">
        <v>142</v>
      </c>
      <c r="E1061" s="41"/>
      <c r="F1061" s="233" t="s">
        <v>2513</v>
      </c>
      <c r="G1061" s="41"/>
      <c r="H1061" s="41"/>
      <c r="I1061" s="234"/>
      <c r="J1061" s="41"/>
      <c r="K1061" s="41"/>
      <c r="L1061" s="45"/>
      <c r="M1061" s="235"/>
      <c r="N1061" s="236"/>
      <c r="O1061" s="92"/>
      <c r="P1061" s="92"/>
      <c r="Q1061" s="92"/>
      <c r="R1061" s="92"/>
      <c r="S1061" s="92"/>
      <c r="T1061" s="93"/>
      <c r="U1061" s="39"/>
      <c r="V1061" s="39"/>
      <c r="W1061" s="39"/>
      <c r="X1061" s="39"/>
      <c r="Y1061" s="39"/>
      <c r="Z1061" s="39"/>
      <c r="AA1061" s="39"/>
      <c r="AB1061" s="39"/>
      <c r="AC1061" s="39"/>
      <c r="AD1061" s="39"/>
      <c r="AE1061" s="39"/>
      <c r="AT1061" s="18" t="s">
        <v>142</v>
      </c>
      <c r="AU1061" s="18" t="s">
        <v>84</v>
      </c>
    </row>
    <row r="1062" s="2" customFormat="1" ht="16.5" customHeight="1">
      <c r="A1062" s="39"/>
      <c r="B1062" s="40"/>
      <c r="C1062" s="219" t="s">
        <v>2515</v>
      </c>
      <c r="D1062" s="219" t="s">
        <v>135</v>
      </c>
      <c r="E1062" s="220" t="s">
        <v>2516</v>
      </c>
      <c r="F1062" s="221" t="s">
        <v>2517</v>
      </c>
      <c r="G1062" s="222" t="s">
        <v>874</v>
      </c>
      <c r="H1062" s="223">
        <v>1</v>
      </c>
      <c r="I1062" s="224"/>
      <c r="J1062" s="225">
        <f>ROUND(I1062*H1062,2)</f>
        <v>0</v>
      </c>
      <c r="K1062" s="221" t="s">
        <v>1</v>
      </c>
      <c r="L1062" s="45"/>
      <c r="M1062" s="226" t="s">
        <v>1</v>
      </c>
      <c r="N1062" s="227" t="s">
        <v>39</v>
      </c>
      <c r="O1062" s="92"/>
      <c r="P1062" s="228">
        <f>O1062*H1062</f>
        <v>0</v>
      </c>
      <c r="Q1062" s="228">
        <v>0</v>
      </c>
      <c r="R1062" s="228">
        <f>Q1062*H1062</f>
        <v>0</v>
      </c>
      <c r="S1062" s="228">
        <v>0</v>
      </c>
      <c r="T1062" s="229">
        <f>S1062*H1062</f>
        <v>0</v>
      </c>
      <c r="U1062" s="39"/>
      <c r="V1062" s="39"/>
      <c r="W1062" s="39"/>
      <c r="X1062" s="39"/>
      <c r="Y1062" s="39"/>
      <c r="Z1062" s="39"/>
      <c r="AA1062" s="39"/>
      <c r="AB1062" s="39"/>
      <c r="AC1062" s="39"/>
      <c r="AD1062" s="39"/>
      <c r="AE1062" s="39"/>
      <c r="AR1062" s="230" t="s">
        <v>227</v>
      </c>
      <c r="AT1062" s="230" t="s">
        <v>135</v>
      </c>
      <c r="AU1062" s="230" t="s">
        <v>84</v>
      </c>
      <c r="AY1062" s="18" t="s">
        <v>132</v>
      </c>
      <c r="BE1062" s="231">
        <f>IF(N1062="základní",J1062,0)</f>
        <v>0</v>
      </c>
      <c r="BF1062" s="231">
        <f>IF(N1062="snížená",J1062,0)</f>
        <v>0</v>
      </c>
      <c r="BG1062" s="231">
        <f>IF(N1062="zákl. přenesená",J1062,0)</f>
        <v>0</v>
      </c>
      <c r="BH1062" s="231">
        <f>IF(N1062="sníž. přenesená",J1062,0)</f>
        <v>0</v>
      </c>
      <c r="BI1062" s="231">
        <f>IF(N1062="nulová",J1062,0)</f>
        <v>0</v>
      </c>
      <c r="BJ1062" s="18" t="s">
        <v>82</v>
      </c>
      <c r="BK1062" s="231">
        <f>ROUND(I1062*H1062,2)</f>
        <v>0</v>
      </c>
      <c r="BL1062" s="18" t="s">
        <v>227</v>
      </c>
      <c r="BM1062" s="230" t="s">
        <v>2518</v>
      </c>
    </row>
    <row r="1063" s="2" customFormat="1">
      <c r="A1063" s="39"/>
      <c r="B1063" s="40"/>
      <c r="C1063" s="41"/>
      <c r="D1063" s="232" t="s">
        <v>142</v>
      </c>
      <c r="E1063" s="41"/>
      <c r="F1063" s="233" t="s">
        <v>2517</v>
      </c>
      <c r="G1063" s="41"/>
      <c r="H1063" s="41"/>
      <c r="I1063" s="234"/>
      <c r="J1063" s="41"/>
      <c r="K1063" s="41"/>
      <c r="L1063" s="45"/>
      <c r="M1063" s="235"/>
      <c r="N1063" s="236"/>
      <c r="O1063" s="92"/>
      <c r="P1063" s="92"/>
      <c r="Q1063" s="92"/>
      <c r="R1063" s="92"/>
      <c r="S1063" s="92"/>
      <c r="T1063" s="93"/>
      <c r="U1063" s="39"/>
      <c r="V1063" s="39"/>
      <c r="W1063" s="39"/>
      <c r="X1063" s="39"/>
      <c r="Y1063" s="39"/>
      <c r="Z1063" s="39"/>
      <c r="AA1063" s="39"/>
      <c r="AB1063" s="39"/>
      <c r="AC1063" s="39"/>
      <c r="AD1063" s="39"/>
      <c r="AE1063" s="39"/>
      <c r="AT1063" s="18" t="s">
        <v>142</v>
      </c>
      <c r="AU1063" s="18" t="s">
        <v>84</v>
      </c>
    </row>
    <row r="1064" s="2" customFormat="1" ht="24.15" customHeight="1">
      <c r="A1064" s="39"/>
      <c r="B1064" s="40"/>
      <c r="C1064" s="219" t="s">
        <v>2519</v>
      </c>
      <c r="D1064" s="219" t="s">
        <v>135</v>
      </c>
      <c r="E1064" s="220" t="s">
        <v>2520</v>
      </c>
      <c r="F1064" s="221" t="s">
        <v>2521</v>
      </c>
      <c r="G1064" s="222" t="s">
        <v>138</v>
      </c>
      <c r="H1064" s="223">
        <v>1</v>
      </c>
      <c r="I1064" s="224"/>
      <c r="J1064" s="225">
        <f>ROUND(I1064*H1064,2)</f>
        <v>0</v>
      </c>
      <c r="K1064" s="221" t="s">
        <v>1</v>
      </c>
      <c r="L1064" s="45"/>
      <c r="M1064" s="226" t="s">
        <v>1</v>
      </c>
      <c r="N1064" s="227" t="s">
        <v>39</v>
      </c>
      <c r="O1064" s="92"/>
      <c r="P1064" s="228">
        <f>O1064*H1064</f>
        <v>0</v>
      </c>
      <c r="Q1064" s="228">
        <v>0</v>
      </c>
      <c r="R1064" s="228">
        <f>Q1064*H1064</f>
        <v>0</v>
      </c>
      <c r="S1064" s="228">
        <v>0</v>
      </c>
      <c r="T1064" s="229">
        <f>S1064*H1064</f>
        <v>0</v>
      </c>
      <c r="U1064" s="39"/>
      <c r="V1064" s="39"/>
      <c r="W1064" s="39"/>
      <c r="X1064" s="39"/>
      <c r="Y1064" s="39"/>
      <c r="Z1064" s="39"/>
      <c r="AA1064" s="39"/>
      <c r="AB1064" s="39"/>
      <c r="AC1064" s="39"/>
      <c r="AD1064" s="39"/>
      <c r="AE1064" s="39"/>
      <c r="AR1064" s="230" t="s">
        <v>227</v>
      </c>
      <c r="AT1064" s="230" t="s">
        <v>135</v>
      </c>
      <c r="AU1064" s="230" t="s">
        <v>84</v>
      </c>
      <c r="AY1064" s="18" t="s">
        <v>132</v>
      </c>
      <c r="BE1064" s="231">
        <f>IF(N1064="základní",J1064,0)</f>
        <v>0</v>
      </c>
      <c r="BF1064" s="231">
        <f>IF(N1064="snížená",J1064,0)</f>
        <v>0</v>
      </c>
      <c r="BG1064" s="231">
        <f>IF(N1064="zákl. přenesená",J1064,0)</f>
        <v>0</v>
      </c>
      <c r="BH1064" s="231">
        <f>IF(N1064="sníž. přenesená",J1064,0)</f>
        <v>0</v>
      </c>
      <c r="BI1064" s="231">
        <f>IF(N1064="nulová",J1064,0)</f>
        <v>0</v>
      </c>
      <c r="BJ1064" s="18" t="s">
        <v>82</v>
      </c>
      <c r="BK1064" s="231">
        <f>ROUND(I1064*H1064,2)</f>
        <v>0</v>
      </c>
      <c r="BL1064" s="18" t="s">
        <v>227</v>
      </c>
      <c r="BM1064" s="230" t="s">
        <v>2522</v>
      </c>
    </row>
    <row r="1065" s="2" customFormat="1">
      <c r="A1065" s="39"/>
      <c r="B1065" s="40"/>
      <c r="C1065" s="41"/>
      <c r="D1065" s="232" t="s">
        <v>142</v>
      </c>
      <c r="E1065" s="41"/>
      <c r="F1065" s="233" t="s">
        <v>2521</v>
      </c>
      <c r="G1065" s="41"/>
      <c r="H1065" s="41"/>
      <c r="I1065" s="234"/>
      <c r="J1065" s="41"/>
      <c r="K1065" s="41"/>
      <c r="L1065" s="45"/>
      <c r="M1065" s="235"/>
      <c r="N1065" s="236"/>
      <c r="O1065" s="92"/>
      <c r="P1065" s="92"/>
      <c r="Q1065" s="92"/>
      <c r="R1065" s="92"/>
      <c r="S1065" s="92"/>
      <c r="T1065" s="93"/>
      <c r="U1065" s="39"/>
      <c r="V1065" s="39"/>
      <c r="W1065" s="39"/>
      <c r="X1065" s="39"/>
      <c r="Y1065" s="39"/>
      <c r="Z1065" s="39"/>
      <c r="AA1065" s="39"/>
      <c r="AB1065" s="39"/>
      <c r="AC1065" s="39"/>
      <c r="AD1065" s="39"/>
      <c r="AE1065" s="39"/>
      <c r="AT1065" s="18" t="s">
        <v>142</v>
      </c>
      <c r="AU1065" s="18" t="s">
        <v>84</v>
      </c>
    </row>
    <row r="1066" s="2" customFormat="1" ht="16.5" customHeight="1">
      <c r="A1066" s="39"/>
      <c r="B1066" s="40"/>
      <c r="C1066" s="219" t="s">
        <v>2523</v>
      </c>
      <c r="D1066" s="219" t="s">
        <v>135</v>
      </c>
      <c r="E1066" s="220" t="s">
        <v>2524</v>
      </c>
      <c r="F1066" s="221" t="s">
        <v>2525</v>
      </c>
      <c r="G1066" s="222" t="s">
        <v>138</v>
      </c>
      <c r="H1066" s="223">
        <v>1</v>
      </c>
      <c r="I1066" s="224"/>
      <c r="J1066" s="225">
        <f>ROUND(I1066*H1066,2)</f>
        <v>0</v>
      </c>
      <c r="K1066" s="221" t="s">
        <v>1</v>
      </c>
      <c r="L1066" s="45"/>
      <c r="M1066" s="226" t="s">
        <v>1</v>
      </c>
      <c r="N1066" s="227" t="s">
        <v>39</v>
      </c>
      <c r="O1066" s="92"/>
      <c r="P1066" s="228">
        <f>O1066*H1066</f>
        <v>0</v>
      </c>
      <c r="Q1066" s="228">
        <v>0</v>
      </c>
      <c r="R1066" s="228">
        <f>Q1066*H1066</f>
        <v>0</v>
      </c>
      <c r="S1066" s="228">
        <v>0</v>
      </c>
      <c r="T1066" s="229">
        <f>S1066*H1066</f>
        <v>0</v>
      </c>
      <c r="U1066" s="39"/>
      <c r="V1066" s="39"/>
      <c r="W1066" s="39"/>
      <c r="X1066" s="39"/>
      <c r="Y1066" s="39"/>
      <c r="Z1066" s="39"/>
      <c r="AA1066" s="39"/>
      <c r="AB1066" s="39"/>
      <c r="AC1066" s="39"/>
      <c r="AD1066" s="39"/>
      <c r="AE1066" s="39"/>
      <c r="AR1066" s="230" t="s">
        <v>2526</v>
      </c>
      <c r="AT1066" s="230" t="s">
        <v>135</v>
      </c>
      <c r="AU1066" s="230" t="s">
        <v>84</v>
      </c>
      <c r="AY1066" s="18" t="s">
        <v>132</v>
      </c>
      <c r="BE1066" s="231">
        <f>IF(N1066="základní",J1066,0)</f>
        <v>0</v>
      </c>
      <c r="BF1066" s="231">
        <f>IF(N1066="snížená",J1066,0)</f>
        <v>0</v>
      </c>
      <c r="BG1066" s="231">
        <f>IF(N1066="zákl. přenesená",J1066,0)</f>
        <v>0</v>
      </c>
      <c r="BH1066" s="231">
        <f>IF(N1066="sníž. přenesená",J1066,0)</f>
        <v>0</v>
      </c>
      <c r="BI1066" s="231">
        <f>IF(N1066="nulová",J1066,0)</f>
        <v>0</v>
      </c>
      <c r="BJ1066" s="18" t="s">
        <v>82</v>
      </c>
      <c r="BK1066" s="231">
        <f>ROUND(I1066*H1066,2)</f>
        <v>0</v>
      </c>
      <c r="BL1066" s="18" t="s">
        <v>2526</v>
      </c>
      <c r="BM1066" s="230" t="s">
        <v>2527</v>
      </c>
    </row>
    <row r="1067" s="2" customFormat="1">
      <c r="A1067" s="39"/>
      <c r="B1067" s="40"/>
      <c r="C1067" s="41"/>
      <c r="D1067" s="232" t="s">
        <v>142</v>
      </c>
      <c r="E1067" s="41"/>
      <c r="F1067" s="233" t="s">
        <v>2525</v>
      </c>
      <c r="G1067" s="41"/>
      <c r="H1067" s="41"/>
      <c r="I1067" s="234"/>
      <c r="J1067" s="41"/>
      <c r="K1067" s="41"/>
      <c r="L1067" s="45"/>
      <c r="M1067" s="235"/>
      <c r="N1067" s="236"/>
      <c r="O1067" s="92"/>
      <c r="P1067" s="92"/>
      <c r="Q1067" s="92"/>
      <c r="R1067" s="92"/>
      <c r="S1067" s="92"/>
      <c r="T1067" s="93"/>
      <c r="U1067" s="39"/>
      <c r="V1067" s="39"/>
      <c r="W1067" s="39"/>
      <c r="X1067" s="39"/>
      <c r="Y1067" s="39"/>
      <c r="Z1067" s="39"/>
      <c r="AA1067" s="39"/>
      <c r="AB1067" s="39"/>
      <c r="AC1067" s="39"/>
      <c r="AD1067" s="39"/>
      <c r="AE1067" s="39"/>
      <c r="AT1067" s="18" t="s">
        <v>142</v>
      </c>
      <c r="AU1067" s="18" t="s">
        <v>84</v>
      </c>
    </row>
    <row r="1068" s="12" customFormat="1" ht="22.8" customHeight="1">
      <c r="A1068" s="12"/>
      <c r="B1068" s="203"/>
      <c r="C1068" s="204"/>
      <c r="D1068" s="205" t="s">
        <v>73</v>
      </c>
      <c r="E1068" s="217" t="s">
        <v>277</v>
      </c>
      <c r="F1068" s="217" t="s">
        <v>505</v>
      </c>
      <c r="G1068" s="204"/>
      <c r="H1068" s="204"/>
      <c r="I1068" s="207"/>
      <c r="J1068" s="218">
        <f>BK1068</f>
        <v>0</v>
      </c>
      <c r="K1068" s="204"/>
      <c r="L1068" s="209"/>
      <c r="M1068" s="210"/>
      <c r="N1068" s="211"/>
      <c r="O1068" s="211"/>
      <c r="P1068" s="212">
        <f>SUM(P1069:P1111)</f>
        <v>0</v>
      </c>
      <c r="Q1068" s="211"/>
      <c r="R1068" s="212">
        <f>SUM(R1069:R1111)</f>
        <v>0.101948</v>
      </c>
      <c r="S1068" s="211"/>
      <c r="T1068" s="213">
        <f>SUM(T1069:T1111)</f>
        <v>420.06209999999999</v>
      </c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R1068" s="214" t="s">
        <v>82</v>
      </c>
      <c r="AT1068" s="215" t="s">
        <v>73</v>
      </c>
      <c r="AU1068" s="215" t="s">
        <v>82</v>
      </c>
      <c r="AY1068" s="214" t="s">
        <v>132</v>
      </c>
      <c r="BK1068" s="216">
        <f>SUM(BK1069:BK1111)</f>
        <v>0</v>
      </c>
    </row>
    <row r="1069" s="2" customFormat="1" ht="24.15" customHeight="1">
      <c r="A1069" s="39"/>
      <c r="B1069" s="40"/>
      <c r="C1069" s="219" t="s">
        <v>2528</v>
      </c>
      <c r="D1069" s="219" t="s">
        <v>135</v>
      </c>
      <c r="E1069" s="220" t="s">
        <v>562</v>
      </c>
      <c r="F1069" s="221" t="s">
        <v>563</v>
      </c>
      <c r="G1069" s="222" t="s">
        <v>171</v>
      </c>
      <c r="H1069" s="223">
        <v>1238.8</v>
      </c>
      <c r="I1069" s="224"/>
      <c r="J1069" s="225">
        <f>ROUND(I1069*H1069,2)</f>
        <v>0</v>
      </c>
      <c r="K1069" s="221" t="s">
        <v>139</v>
      </c>
      <c r="L1069" s="45"/>
      <c r="M1069" s="226" t="s">
        <v>1</v>
      </c>
      <c r="N1069" s="227" t="s">
        <v>39</v>
      </c>
      <c r="O1069" s="92"/>
      <c r="P1069" s="228">
        <f>O1069*H1069</f>
        <v>0</v>
      </c>
      <c r="Q1069" s="228">
        <v>0</v>
      </c>
      <c r="R1069" s="228">
        <f>Q1069*H1069</f>
        <v>0</v>
      </c>
      <c r="S1069" s="228">
        <v>0</v>
      </c>
      <c r="T1069" s="229">
        <f>S1069*H1069</f>
        <v>0</v>
      </c>
      <c r="U1069" s="39"/>
      <c r="V1069" s="39"/>
      <c r="W1069" s="39"/>
      <c r="X1069" s="39"/>
      <c r="Y1069" s="39"/>
      <c r="Z1069" s="39"/>
      <c r="AA1069" s="39"/>
      <c r="AB1069" s="39"/>
      <c r="AC1069" s="39"/>
      <c r="AD1069" s="39"/>
      <c r="AE1069" s="39"/>
      <c r="AR1069" s="230" t="s">
        <v>227</v>
      </c>
      <c r="AT1069" s="230" t="s">
        <v>135</v>
      </c>
      <c r="AU1069" s="230" t="s">
        <v>84</v>
      </c>
      <c r="AY1069" s="18" t="s">
        <v>132</v>
      </c>
      <c r="BE1069" s="231">
        <f>IF(N1069="základní",J1069,0)</f>
        <v>0</v>
      </c>
      <c r="BF1069" s="231">
        <f>IF(N1069="snížená",J1069,0)</f>
        <v>0</v>
      </c>
      <c r="BG1069" s="231">
        <f>IF(N1069="zákl. přenesená",J1069,0)</f>
        <v>0</v>
      </c>
      <c r="BH1069" s="231">
        <f>IF(N1069="sníž. přenesená",J1069,0)</f>
        <v>0</v>
      </c>
      <c r="BI1069" s="231">
        <f>IF(N1069="nulová",J1069,0)</f>
        <v>0</v>
      </c>
      <c r="BJ1069" s="18" t="s">
        <v>82</v>
      </c>
      <c r="BK1069" s="231">
        <f>ROUND(I1069*H1069,2)</f>
        <v>0</v>
      </c>
      <c r="BL1069" s="18" t="s">
        <v>227</v>
      </c>
      <c r="BM1069" s="230" t="s">
        <v>2529</v>
      </c>
    </row>
    <row r="1070" s="2" customFormat="1">
      <c r="A1070" s="39"/>
      <c r="B1070" s="40"/>
      <c r="C1070" s="41"/>
      <c r="D1070" s="232" t="s">
        <v>142</v>
      </c>
      <c r="E1070" s="41"/>
      <c r="F1070" s="233" t="s">
        <v>565</v>
      </c>
      <c r="G1070" s="41"/>
      <c r="H1070" s="41"/>
      <c r="I1070" s="234"/>
      <c r="J1070" s="41"/>
      <c r="K1070" s="41"/>
      <c r="L1070" s="45"/>
      <c r="M1070" s="235"/>
      <c r="N1070" s="236"/>
      <c r="O1070" s="92"/>
      <c r="P1070" s="92"/>
      <c r="Q1070" s="92"/>
      <c r="R1070" s="92"/>
      <c r="S1070" s="92"/>
      <c r="T1070" s="93"/>
      <c r="U1070" s="39"/>
      <c r="V1070" s="39"/>
      <c r="W1070" s="39"/>
      <c r="X1070" s="39"/>
      <c r="Y1070" s="39"/>
      <c r="Z1070" s="39"/>
      <c r="AA1070" s="39"/>
      <c r="AB1070" s="39"/>
      <c r="AC1070" s="39"/>
      <c r="AD1070" s="39"/>
      <c r="AE1070" s="39"/>
      <c r="AT1070" s="18" t="s">
        <v>142</v>
      </c>
      <c r="AU1070" s="18" t="s">
        <v>84</v>
      </c>
    </row>
    <row r="1071" s="2" customFormat="1">
      <c r="A1071" s="39"/>
      <c r="B1071" s="40"/>
      <c r="C1071" s="41"/>
      <c r="D1071" s="237" t="s">
        <v>143</v>
      </c>
      <c r="E1071" s="41"/>
      <c r="F1071" s="238" t="s">
        <v>566</v>
      </c>
      <c r="G1071" s="41"/>
      <c r="H1071" s="41"/>
      <c r="I1071" s="234"/>
      <c r="J1071" s="41"/>
      <c r="K1071" s="41"/>
      <c r="L1071" s="45"/>
      <c r="M1071" s="235"/>
      <c r="N1071" s="236"/>
      <c r="O1071" s="92"/>
      <c r="P1071" s="92"/>
      <c r="Q1071" s="92"/>
      <c r="R1071" s="92"/>
      <c r="S1071" s="92"/>
      <c r="T1071" s="93"/>
      <c r="U1071" s="39"/>
      <c r="V1071" s="39"/>
      <c r="W1071" s="39"/>
      <c r="X1071" s="39"/>
      <c r="Y1071" s="39"/>
      <c r="Z1071" s="39"/>
      <c r="AA1071" s="39"/>
      <c r="AB1071" s="39"/>
      <c r="AC1071" s="39"/>
      <c r="AD1071" s="39"/>
      <c r="AE1071" s="39"/>
      <c r="AT1071" s="18" t="s">
        <v>143</v>
      </c>
      <c r="AU1071" s="18" t="s">
        <v>84</v>
      </c>
    </row>
    <row r="1072" s="13" customFormat="1">
      <c r="A1072" s="13"/>
      <c r="B1072" s="239"/>
      <c r="C1072" s="240"/>
      <c r="D1072" s="232" t="s">
        <v>145</v>
      </c>
      <c r="E1072" s="241" t="s">
        <v>1</v>
      </c>
      <c r="F1072" s="242" t="s">
        <v>2530</v>
      </c>
      <c r="G1072" s="240"/>
      <c r="H1072" s="241" t="s">
        <v>1</v>
      </c>
      <c r="I1072" s="243"/>
      <c r="J1072" s="240"/>
      <c r="K1072" s="240"/>
      <c r="L1072" s="244"/>
      <c r="M1072" s="245"/>
      <c r="N1072" s="246"/>
      <c r="O1072" s="246"/>
      <c r="P1072" s="246"/>
      <c r="Q1072" s="246"/>
      <c r="R1072" s="246"/>
      <c r="S1072" s="246"/>
      <c r="T1072" s="247"/>
      <c r="U1072" s="13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T1072" s="248" t="s">
        <v>145</v>
      </c>
      <c r="AU1072" s="248" t="s">
        <v>84</v>
      </c>
      <c r="AV1072" s="13" t="s">
        <v>82</v>
      </c>
      <c r="AW1072" s="13" t="s">
        <v>31</v>
      </c>
      <c r="AX1072" s="13" t="s">
        <v>74</v>
      </c>
      <c r="AY1072" s="248" t="s">
        <v>132</v>
      </c>
    </row>
    <row r="1073" s="13" customFormat="1">
      <c r="A1073" s="13"/>
      <c r="B1073" s="239"/>
      <c r="C1073" s="240"/>
      <c r="D1073" s="232" t="s">
        <v>145</v>
      </c>
      <c r="E1073" s="241" t="s">
        <v>1</v>
      </c>
      <c r="F1073" s="242" t="s">
        <v>2531</v>
      </c>
      <c r="G1073" s="240"/>
      <c r="H1073" s="241" t="s">
        <v>1</v>
      </c>
      <c r="I1073" s="243"/>
      <c r="J1073" s="240"/>
      <c r="K1073" s="240"/>
      <c r="L1073" s="244"/>
      <c r="M1073" s="245"/>
      <c r="N1073" s="246"/>
      <c r="O1073" s="246"/>
      <c r="P1073" s="246"/>
      <c r="Q1073" s="246"/>
      <c r="R1073" s="246"/>
      <c r="S1073" s="246"/>
      <c r="T1073" s="247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T1073" s="248" t="s">
        <v>145</v>
      </c>
      <c r="AU1073" s="248" t="s">
        <v>84</v>
      </c>
      <c r="AV1073" s="13" t="s">
        <v>82</v>
      </c>
      <c r="AW1073" s="13" t="s">
        <v>31</v>
      </c>
      <c r="AX1073" s="13" t="s">
        <v>74</v>
      </c>
      <c r="AY1073" s="248" t="s">
        <v>132</v>
      </c>
    </row>
    <row r="1074" s="13" customFormat="1">
      <c r="A1074" s="13"/>
      <c r="B1074" s="239"/>
      <c r="C1074" s="240"/>
      <c r="D1074" s="232" t="s">
        <v>145</v>
      </c>
      <c r="E1074" s="241" t="s">
        <v>1</v>
      </c>
      <c r="F1074" s="242" t="s">
        <v>2532</v>
      </c>
      <c r="G1074" s="240"/>
      <c r="H1074" s="241" t="s">
        <v>1</v>
      </c>
      <c r="I1074" s="243"/>
      <c r="J1074" s="240"/>
      <c r="K1074" s="240"/>
      <c r="L1074" s="244"/>
      <c r="M1074" s="245"/>
      <c r="N1074" s="246"/>
      <c r="O1074" s="246"/>
      <c r="P1074" s="246"/>
      <c r="Q1074" s="246"/>
      <c r="R1074" s="246"/>
      <c r="S1074" s="246"/>
      <c r="T1074" s="247"/>
      <c r="U1074" s="13"/>
      <c r="V1074" s="13"/>
      <c r="W1074" s="13"/>
      <c r="X1074" s="13"/>
      <c r="Y1074" s="13"/>
      <c r="Z1074" s="13"/>
      <c r="AA1074" s="13"/>
      <c r="AB1074" s="13"/>
      <c r="AC1074" s="13"/>
      <c r="AD1074" s="13"/>
      <c r="AE1074" s="13"/>
      <c r="AT1074" s="248" t="s">
        <v>145</v>
      </c>
      <c r="AU1074" s="248" t="s">
        <v>84</v>
      </c>
      <c r="AV1074" s="13" t="s">
        <v>82</v>
      </c>
      <c r="AW1074" s="13" t="s">
        <v>31</v>
      </c>
      <c r="AX1074" s="13" t="s">
        <v>74</v>
      </c>
      <c r="AY1074" s="248" t="s">
        <v>132</v>
      </c>
    </row>
    <row r="1075" s="14" customFormat="1">
      <c r="A1075" s="14"/>
      <c r="B1075" s="249"/>
      <c r="C1075" s="250"/>
      <c r="D1075" s="232" t="s">
        <v>145</v>
      </c>
      <c r="E1075" s="251" t="s">
        <v>1</v>
      </c>
      <c r="F1075" s="252" t="s">
        <v>2533</v>
      </c>
      <c r="G1075" s="250"/>
      <c r="H1075" s="253">
        <v>986.20000000000005</v>
      </c>
      <c r="I1075" s="254"/>
      <c r="J1075" s="250"/>
      <c r="K1075" s="250"/>
      <c r="L1075" s="255"/>
      <c r="M1075" s="256"/>
      <c r="N1075" s="257"/>
      <c r="O1075" s="257"/>
      <c r="P1075" s="257"/>
      <c r="Q1075" s="257"/>
      <c r="R1075" s="257"/>
      <c r="S1075" s="257"/>
      <c r="T1075" s="258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T1075" s="259" t="s">
        <v>145</v>
      </c>
      <c r="AU1075" s="259" t="s">
        <v>84</v>
      </c>
      <c r="AV1075" s="14" t="s">
        <v>84</v>
      </c>
      <c r="AW1075" s="14" t="s">
        <v>31</v>
      </c>
      <c r="AX1075" s="14" t="s">
        <v>74</v>
      </c>
      <c r="AY1075" s="259" t="s">
        <v>132</v>
      </c>
    </row>
    <row r="1076" s="14" customFormat="1">
      <c r="A1076" s="14"/>
      <c r="B1076" s="249"/>
      <c r="C1076" s="250"/>
      <c r="D1076" s="232" t="s">
        <v>145</v>
      </c>
      <c r="E1076" s="251" t="s">
        <v>1</v>
      </c>
      <c r="F1076" s="252" t="s">
        <v>2534</v>
      </c>
      <c r="G1076" s="250"/>
      <c r="H1076" s="253">
        <v>112.8</v>
      </c>
      <c r="I1076" s="254"/>
      <c r="J1076" s="250"/>
      <c r="K1076" s="250"/>
      <c r="L1076" s="255"/>
      <c r="M1076" s="256"/>
      <c r="N1076" s="257"/>
      <c r="O1076" s="257"/>
      <c r="P1076" s="257"/>
      <c r="Q1076" s="257"/>
      <c r="R1076" s="257"/>
      <c r="S1076" s="257"/>
      <c r="T1076" s="258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T1076" s="259" t="s">
        <v>145</v>
      </c>
      <c r="AU1076" s="259" t="s">
        <v>84</v>
      </c>
      <c r="AV1076" s="14" t="s">
        <v>84</v>
      </c>
      <c r="AW1076" s="14" t="s">
        <v>31</v>
      </c>
      <c r="AX1076" s="14" t="s">
        <v>74</v>
      </c>
      <c r="AY1076" s="259" t="s">
        <v>132</v>
      </c>
    </row>
    <row r="1077" s="14" customFormat="1">
      <c r="A1077" s="14"/>
      <c r="B1077" s="249"/>
      <c r="C1077" s="250"/>
      <c r="D1077" s="232" t="s">
        <v>145</v>
      </c>
      <c r="E1077" s="251" t="s">
        <v>1</v>
      </c>
      <c r="F1077" s="252" t="s">
        <v>2535</v>
      </c>
      <c r="G1077" s="250"/>
      <c r="H1077" s="253">
        <v>139.80000000000001</v>
      </c>
      <c r="I1077" s="254"/>
      <c r="J1077" s="250"/>
      <c r="K1077" s="250"/>
      <c r="L1077" s="255"/>
      <c r="M1077" s="256"/>
      <c r="N1077" s="257"/>
      <c r="O1077" s="257"/>
      <c r="P1077" s="257"/>
      <c r="Q1077" s="257"/>
      <c r="R1077" s="257"/>
      <c r="S1077" s="257"/>
      <c r="T1077" s="258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T1077" s="259" t="s">
        <v>145</v>
      </c>
      <c r="AU1077" s="259" t="s">
        <v>84</v>
      </c>
      <c r="AV1077" s="14" t="s">
        <v>84</v>
      </c>
      <c r="AW1077" s="14" t="s">
        <v>31</v>
      </c>
      <c r="AX1077" s="14" t="s">
        <v>74</v>
      </c>
      <c r="AY1077" s="259" t="s">
        <v>132</v>
      </c>
    </row>
    <row r="1078" s="15" customFormat="1">
      <c r="A1078" s="15"/>
      <c r="B1078" s="264"/>
      <c r="C1078" s="265"/>
      <c r="D1078" s="232" t="s">
        <v>145</v>
      </c>
      <c r="E1078" s="266" t="s">
        <v>1</v>
      </c>
      <c r="F1078" s="267" t="s">
        <v>251</v>
      </c>
      <c r="G1078" s="265"/>
      <c r="H1078" s="268">
        <v>1238.8</v>
      </c>
      <c r="I1078" s="269"/>
      <c r="J1078" s="265"/>
      <c r="K1078" s="265"/>
      <c r="L1078" s="270"/>
      <c r="M1078" s="271"/>
      <c r="N1078" s="272"/>
      <c r="O1078" s="272"/>
      <c r="P1078" s="272"/>
      <c r="Q1078" s="272"/>
      <c r="R1078" s="272"/>
      <c r="S1078" s="272"/>
      <c r="T1078" s="273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T1078" s="274" t="s">
        <v>145</v>
      </c>
      <c r="AU1078" s="274" t="s">
        <v>84</v>
      </c>
      <c r="AV1078" s="15" t="s">
        <v>227</v>
      </c>
      <c r="AW1078" s="15" t="s">
        <v>31</v>
      </c>
      <c r="AX1078" s="15" t="s">
        <v>82</v>
      </c>
      <c r="AY1078" s="274" t="s">
        <v>132</v>
      </c>
    </row>
    <row r="1079" s="2" customFormat="1" ht="24.15" customHeight="1">
      <c r="A1079" s="39"/>
      <c r="B1079" s="40"/>
      <c r="C1079" s="219" t="s">
        <v>2536</v>
      </c>
      <c r="D1079" s="219" t="s">
        <v>135</v>
      </c>
      <c r="E1079" s="220" t="s">
        <v>2537</v>
      </c>
      <c r="F1079" s="221" t="s">
        <v>2538</v>
      </c>
      <c r="G1079" s="222" t="s">
        <v>171</v>
      </c>
      <c r="H1079" s="223">
        <v>1238.8</v>
      </c>
      <c r="I1079" s="224"/>
      <c r="J1079" s="225">
        <f>ROUND(I1079*H1079,2)</f>
        <v>0</v>
      </c>
      <c r="K1079" s="221" t="s">
        <v>139</v>
      </c>
      <c r="L1079" s="45"/>
      <c r="M1079" s="226" t="s">
        <v>1</v>
      </c>
      <c r="N1079" s="227" t="s">
        <v>39</v>
      </c>
      <c r="O1079" s="92"/>
      <c r="P1079" s="228">
        <f>O1079*H1079</f>
        <v>0</v>
      </c>
      <c r="Q1079" s="228">
        <v>8.0000000000000007E-05</v>
      </c>
      <c r="R1079" s="228">
        <f>Q1079*H1079</f>
        <v>0.099103999999999998</v>
      </c>
      <c r="S1079" s="228">
        <v>0</v>
      </c>
      <c r="T1079" s="229">
        <f>S1079*H1079</f>
        <v>0</v>
      </c>
      <c r="U1079" s="39"/>
      <c r="V1079" s="39"/>
      <c r="W1079" s="39"/>
      <c r="X1079" s="39"/>
      <c r="Y1079" s="39"/>
      <c r="Z1079" s="39"/>
      <c r="AA1079" s="39"/>
      <c r="AB1079" s="39"/>
      <c r="AC1079" s="39"/>
      <c r="AD1079" s="39"/>
      <c r="AE1079" s="39"/>
      <c r="AR1079" s="230" t="s">
        <v>227</v>
      </c>
      <c r="AT1079" s="230" t="s">
        <v>135</v>
      </c>
      <c r="AU1079" s="230" t="s">
        <v>84</v>
      </c>
      <c r="AY1079" s="18" t="s">
        <v>132</v>
      </c>
      <c r="BE1079" s="231">
        <f>IF(N1079="základní",J1079,0)</f>
        <v>0</v>
      </c>
      <c r="BF1079" s="231">
        <f>IF(N1079="snížená",J1079,0)</f>
        <v>0</v>
      </c>
      <c r="BG1079" s="231">
        <f>IF(N1079="zákl. přenesená",J1079,0)</f>
        <v>0</v>
      </c>
      <c r="BH1079" s="231">
        <f>IF(N1079="sníž. přenesená",J1079,0)</f>
        <v>0</v>
      </c>
      <c r="BI1079" s="231">
        <f>IF(N1079="nulová",J1079,0)</f>
        <v>0</v>
      </c>
      <c r="BJ1079" s="18" t="s">
        <v>82</v>
      </c>
      <c r="BK1079" s="231">
        <f>ROUND(I1079*H1079,2)</f>
        <v>0</v>
      </c>
      <c r="BL1079" s="18" t="s">
        <v>227</v>
      </c>
      <c r="BM1079" s="230" t="s">
        <v>2539</v>
      </c>
    </row>
    <row r="1080" s="2" customFormat="1">
      <c r="A1080" s="39"/>
      <c r="B1080" s="40"/>
      <c r="C1080" s="41"/>
      <c r="D1080" s="232" t="s">
        <v>142</v>
      </c>
      <c r="E1080" s="41"/>
      <c r="F1080" s="233" t="s">
        <v>2540</v>
      </c>
      <c r="G1080" s="41"/>
      <c r="H1080" s="41"/>
      <c r="I1080" s="234"/>
      <c r="J1080" s="41"/>
      <c r="K1080" s="41"/>
      <c r="L1080" s="45"/>
      <c r="M1080" s="235"/>
      <c r="N1080" s="236"/>
      <c r="O1080" s="92"/>
      <c r="P1080" s="92"/>
      <c r="Q1080" s="92"/>
      <c r="R1080" s="92"/>
      <c r="S1080" s="92"/>
      <c r="T1080" s="93"/>
      <c r="U1080" s="39"/>
      <c r="V1080" s="39"/>
      <c r="W1080" s="39"/>
      <c r="X1080" s="39"/>
      <c r="Y1080" s="39"/>
      <c r="Z1080" s="39"/>
      <c r="AA1080" s="39"/>
      <c r="AB1080" s="39"/>
      <c r="AC1080" s="39"/>
      <c r="AD1080" s="39"/>
      <c r="AE1080" s="39"/>
      <c r="AT1080" s="18" t="s">
        <v>142</v>
      </c>
      <c r="AU1080" s="18" t="s">
        <v>84</v>
      </c>
    </row>
    <row r="1081" s="2" customFormat="1">
      <c r="A1081" s="39"/>
      <c r="B1081" s="40"/>
      <c r="C1081" s="41"/>
      <c r="D1081" s="237" t="s">
        <v>143</v>
      </c>
      <c r="E1081" s="41"/>
      <c r="F1081" s="238" t="s">
        <v>2541</v>
      </c>
      <c r="G1081" s="41"/>
      <c r="H1081" s="41"/>
      <c r="I1081" s="234"/>
      <c r="J1081" s="41"/>
      <c r="K1081" s="41"/>
      <c r="L1081" s="45"/>
      <c r="M1081" s="235"/>
      <c r="N1081" s="236"/>
      <c r="O1081" s="92"/>
      <c r="P1081" s="92"/>
      <c r="Q1081" s="92"/>
      <c r="R1081" s="92"/>
      <c r="S1081" s="92"/>
      <c r="T1081" s="93"/>
      <c r="U1081" s="39"/>
      <c r="V1081" s="39"/>
      <c r="W1081" s="39"/>
      <c r="X1081" s="39"/>
      <c r="Y1081" s="39"/>
      <c r="Z1081" s="39"/>
      <c r="AA1081" s="39"/>
      <c r="AB1081" s="39"/>
      <c r="AC1081" s="39"/>
      <c r="AD1081" s="39"/>
      <c r="AE1081" s="39"/>
      <c r="AT1081" s="18" t="s">
        <v>143</v>
      </c>
      <c r="AU1081" s="18" t="s">
        <v>84</v>
      </c>
    </row>
    <row r="1082" s="13" customFormat="1">
      <c r="A1082" s="13"/>
      <c r="B1082" s="239"/>
      <c r="C1082" s="240"/>
      <c r="D1082" s="232" t="s">
        <v>145</v>
      </c>
      <c r="E1082" s="241" t="s">
        <v>1</v>
      </c>
      <c r="F1082" s="242" t="s">
        <v>2530</v>
      </c>
      <c r="G1082" s="240"/>
      <c r="H1082" s="241" t="s">
        <v>1</v>
      </c>
      <c r="I1082" s="243"/>
      <c r="J1082" s="240"/>
      <c r="K1082" s="240"/>
      <c r="L1082" s="244"/>
      <c r="M1082" s="245"/>
      <c r="N1082" s="246"/>
      <c r="O1082" s="246"/>
      <c r="P1082" s="246"/>
      <c r="Q1082" s="246"/>
      <c r="R1082" s="246"/>
      <c r="S1082" s="246"/>
      <c r="T1082" s="247"/>
      <c r="U1082" s="13"/>
      <c r="V1082" s="13"/>
      <c r="W1082" s="13"/>
      <c r="X1082" s="13"/>
      <c r="Y1082" s="13"/>
      <c r="Z1082" s="13"/>
      <c r="AA1082" s="13"/>
      <c r="AB1082" s="13"/>
      <c r="AC1082" s="13"/>
      <c r="AD1082" s="13"/>
      <c r="AE1082" s="13"/>
      <c r="AT1082" s="248" t="s">
        <v>145</v>
      </c>
      <c r="AU1082" s="248" t="s">
        <v>84</v>
      </c>
      <c r="AV1082" s="13" t="s">
        <v>82</v>
      </c>
      <c r="AW1082" s="13" t="s">
        <v>31</v>
      </c>
      <c r="AX1082" s="13" t="s">
        <v>74</v>
      </c>
      <c r="AY1082" s="248" t="s">
        <v>132</v>
      </c>
    </row>
    <row r="1083" s="13" customFormat="1">
      <c r="A1083" s="13"/>
      <c r="B1083" s="239"/>
      <c r="C1083" s="240"/>
      <c r="D1083" s="232" t="s">
        <v>145</v>
      </c>
      <c r="E1083" s="241" t="s">
        <v>1</v>
      </c>
      <c r="F1083" s="242" t="s">
        <v>2531</v>
      </c>
      <c r="G1083" s="240"/>
      <c r="H1083" s="241" t="s">
        <v>1</v>
      </c>
      <c r="I1083" s="243"/>
      <c r="J1083" s="240"/>
      <c r="K1083" s="240"/>
      <c r="L1083" s="244"/>
      <c r="M1083" s="245"/>
      <c r="N1083" s="246"/>
      <c r="O1083" s="246"/>
      <c r="P1083" s="246"/>
      <c r="Q1083" s="246"/>
      <c r="R1083" s="246"/>
      <c r="S1083" s="246"/>
      <c r="T1083" s="247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T1083" s="248" t="s">
        <v>145</v>
      </c>
      <c r="AU1083" s="248" t="s">
        <v>84</v>
      </c>
      <c r="AV1083" s="13" t="s">
        <v>82</v>
      </c>
      <c r="AW1083" s="13" t="s">
        <v>31</v>
      </c>
      <c r="AX1083" s="13" t="s">
        <v>74</v>
      </c>
      <c r="AY1083" s="248" t="s">
        <v>132</v>
      </c>
    </row>
    <row r="1084" s="13" customFormat="1">
      <c r="A1084" s="13"/>
      <c r="B1084" s="239"/>
      <c r="C1084" s="240"/>
      <c r="D1084" s="232" t="s">
        <v>145</v>
      </c>
      <c r="E1084" s="241" t="s">
        <v>1</v>
      </c>
      <c r="F1084" s="242" t="s">
        <v>2532</v>
      </c>
      <c r="G1084" s="240"/>
      <c r="H1084" s="241" t="s">
        <v>1</v>
      </c>
      <c r="I1084" s="243"/>
      <c r="J1084" s="240"/>
      <c r="K1084" s="240"/>
      <c r="L1084" s="244"/>
      <c r="M1084" s="245"/>
      <c r="N1084" s="246"/>
      <c r="O1084" s="246"/>
      <c r="P1084" s="246"/>
      <c r="Q1084" s="246"/>
      <c r="R1084" s="246"/>
      <c r="S1084" s="246"/>
      <c r="T1084" s="247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  <c r="AE1084" s="13"/>
      <c r="AT1084" s="248" t="s">
        <v>145</v>
      </c>
      <c r="AU1084" s="248" t="s">
        <v>84</v>
      </c>
      <c r="AV1084" s="13" t="s">
        <v>82</v>
      </c>
      <c r="AW1084" s="13" t="s">
        <v>31</v>
      </c>
      <c r="AX1084" s="13" t="s">
        <v>74</v>
      </c>
      <c r="AY1084" s="248" t="s">
        <v>132</v>
      </c>
    </row>
    <row r="1085" s="14" customFormat="1">
      <c r="A1085" s="14"/>
      <c r="B1085" s="249"/>
      <c r="C1085" s="250"/>
      <c r="D1085" s="232" t="s">
        <v>145</v>
      </c>
      <c r="E1085" s="251" t="s">
        <v>1</v>
      </c>
      <c r="F1085" s="252" t="s">
        <v>2533</v>
      </c>
      <c r="G1085" s="250"/>
      <c r="H1085" s="253">
        <v>986.20000000000005</v>
      </c>
      <c r="I1085" s="254"/>
      <c r="J1085" s="250"/>
      <c r="K1085" s="250"/>
      <c r="L1085" s="255"/>
      <c r="M1085" s="256"/>
      <c r="N1085" s="257"/>
      <c r="O1085" s="257"/>
      <c r="P1085" s="257"/>
      <c r="Q1085" s="257"/>
      <c r="R1085" s="257"/>
      <c r="S1085" s="257"/>
      <c r="T1085" s="258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T1085" s="259" t="s">
        <v>145</v>
      </c>
      <c r="AU1085" s="259" t="s">
        <v>84</v>
      </c>
      <c r="AV1085" s="14" t="s">
        <v>84</v>
      </c>
      <c r="AW1085" s="14" t="s">
        <v>31</v>
      </c>
      <c r="AX1085" s="14" t="s">
        <v>74</v>
      </c>
      <c r="AY1085" s="259" t="s">
        <v>132</v>
      </c>
    </row>
    <row r="1086" s="14" customFormat="1">
      <c r="A1086" s="14"/>
      <c r="B1086" s="249"/>
      <c r="C1086" s="250"/>
      <c r="D1086" s="232" t="s">
        <v>145</v>
      </c>
      <c r="E1086" s="251" t="s">
        <v>1</v>
      </c>
      <c r="F1086" s="252" t="s">
        <v>2534</v>
      </c>
      <c r="G1086" s="250"/>
      <c r="H1086" s="253">
        <v>112.8</v>
      </c>
      <c r="I1086" s="254"/>
      <c r="J1086" s="250"/>
      <c r="K1086" s="250"/>
      <c r="L1086" s="255"/>
      <c r="M1086" s="256"/>
      <c r="N1086" s="257"/>
      <c r="O1086" s="257"/>
      <c r="P1086" s="257"/>
      <c r="Q1086" s="257"/>
      <c r="R1086" s="257"/>
      <c r="S1086" s="257"/>
      <c r="T1086" s="258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T1086" s="259" t="s">
        <v>145</v>
      </c>
      <c r="AU1086" s="259" t="s">
        <v>84</v>
      </c>
      <c r="AV1086" s="14" t="s">
        <v>84</v>
      </c>
      <c r="AW1086" s="14" t="s">
        <v>31</v>
      </c>
      <c r="AX1086" s="14" t="s">
        <v>74</v>
      </c>
      <c r="AY1086" s="259" t="s">
        <v>132</v>
      </c>
    </row>
    <row r="1087" s="14" customFormat="1">
      <c r="A1087" s="14"/>
      <c r="B1087" s="249"/>
      <c r="C1087" s="250"/>
      <c r="D1087" s="232" t="s">
        <v>145</v>
      </c>
      <c r="E1087" s="251" t="s">
        <v>1</v>
      </c>
      <c r="F1087" s="252" t="s">
        <v>2535</v>
      </c>
      <c r="G1087" s="250"/>
      <c r="H1087" s="253">
        <v>139.80000000000001</v>
      </c>
      <c r="I1087" s="254"/>
      <c r="J1087" s="250"/>
      <c r="K1087" s="250"/>
      <c r="L1087" s="255"/>
      <c r="M1087" s="256"/>
      <c r="N1087" s="257"/>
      <c r="O1087" s="257"/>
      <c r="P1087" s="257"/>
      <c r="Q1087" s="257"/>
      <c r="R1087" s="257"/>
      <c r="S1087" s="257"/>
      <c r="T1087" s="258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T1087" s="259" t="s">
        <v>145</v>
      </c>
      <c r="AU1087" s="259" t="s">
        <v>84</v>
      </c>
      <c r="AV1087" s="14" t="s">
        <v>84</v>
      </c>
      <c r="AW1087" s="14" t="s">
        <v>31</v>
      </c>
      <c r="AX1087" s="14" t="s">
        <v>74</v>
      </c>
      <c r="AY1087" s="259" t="s">
        <v>132</v>
      </c>
    </row>
    <row r="1088" s="15" customFormat="1">
      <c r="A1088" s="15"/>
      <c r="B1088" s="264"/>
      <c r="C1088" s="265"/>
      <c r="D1088" s="232" t="s">
        <v>145</v>
      </c>
      <c r="E1088" s="266" t="s">
        <v>1</v>
      </c>
      <c r="F1088" s="267" t="s">
        <v>251</v>
      </c>
      <c r="G1088" s="265"/>
      <c r="H1088" s="268">
        <v>1238.8</v>
      </c>
      <c r="I1088" s="269"/>
      <c r="J1088" s="265"/>
      <c r="K1088" s="265"/>
      <c r="L1088" s="270"/>
      <c r="M1088" s="271"/>
      <c r="N1088" s="272"/>
      <c r="O1088" s="272"/>
      <c r="P1088" s="272"/>
      <c r="Q1088" s="272"/>
      <c r="R1088" s="272"/>
      <c r="S1088" s="272"/>
      <c r="T1088" s="273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T1088" s="274" t="s">
        <v>145</v>
      </c>
      <c r="AU1088" s="274" t="s">
        <v>84</v>
      </c>
      <c r="AV1088" s="15" t="s">
        <v>227</v>
      </c>
      <c r="AW1088" s="15" t="s">
        <v>31</v>
      </c>
      <c r="AX1088" s="15" t="s">
        <v>82</v>
      </c>
      <c r="AY1088" s="274" t="s">
        <v>132</v>
      </c>
    </row>
    <row r="1089" s="2" customFormat="1" ht="16.5" customHeight="1">
      <c r="A1089" s="39"/>
      <c r="B1089" s="40"/>
      <c r="C1089" s="219" t="s">
        <v>2542</v>
      </c>
      <c r="D1089" s="219" t="s">
        <v>135</v>
      </c>
      <c r="E1089" s="220" t="s">
        <v>575</v>
      </c>
      <c r="F1089" s="221" t="s">
        <v>576</v>
      </c>
      <c r="G1089" s="222" t="s">
        <v>160</v>
      </c>
      <c r="H1089" s="223">
        <v>14000</v>
      </c>
      <c r="I1089" s="224"/>
      <c r="J1089" s="225">
        <f>ROUND(I1089*H1089,2)</f>
        <v>0</v>
      </c>
      <c r="K1089" s="221" t="s">
        <v>139</v>
      </c>
      <c r="L1089" s="45"/>
      <c r="M1089" s="226" t="s">
        <v>1</v>
      </c>
      <c r="N1089" s="227" t="s">
        <v>39</v>
      </c>
      <c r="O1089" s="92"/>
      <c r="P1089" s="228">
        <f>O1089*H1089</f>
        <v>0</v>
      </c>
      <c r="Q1089" s="228">
        <v>0</v>
      </c>
      <c r="R1089" s="228">
        <f>Q1089*H1089</f>
        <v>0</v>
      </c>
      <c r="S1089" s="228">
        <v>0.01</v>
      </c>
      <c r="T1089" s="229">
        <f>S1089*H1089</f>
        <v>140</v>
      </c>
      <c r="U1089" s="39"/>
      <c r="V1089" s="39"/>
      <c r="W1089" s="39"/>
      <c r="X1089" s="39"/>
      <c r="Y1089" s="39"/>
      <c r="Z1089" s="39"/>
      <c r="AA1089" s="39"/>
      <c r="AB1089" s="39"/>
      <c r="AC1089" s="39"/>
      <c r="AD1089" s="39"/>
      <c r="AE1089" s="39"/>
      <c r="AR1089" s="230" t="s">
        <v>227</v>
      </c>
      <c r="AT1089" s="230" t="s">
        <v>135</v>
      </c>
      <c r="AU1089" s="230" t="s">
        <v>84</v>
      </c>
      <c r="AY1089" s="18" t="s">
        <v>132</v>
      </c>
      <c r="BE1089" s="231">
        <f>IF(N1089="základní",J1089,0)</f>
        <v>0</v>
      </c>
      <c r="BF1089" s="231">
        <f>IF(N1089="snížená",J1089,0)</f>
        <v>0</v>
      </c>
      <c r="BG1089" s="231">
        <f>IF(N1089="zákl. přenesená",J1089,0)</f>
        <v>0</v>
      </c>
      <c r="BH1089" s="231">
        <f>IF(N1089="sníž. přenesená",J1089,0)</f>
        <v>0</v>
      </c>
      <c r="BI1089" s="231">
        <f>IF(N1089="nulová",J1089,0)</f>
        <v>0</v>
      </c>
      <c r="BJ1089" s="18" t="s">
        <v>82</v>
      </c>
      <c r="BK1089" s="231">
        <f>ROUND(I1089*H1089,2)</f>
        <v>0</v>
      </c>
      <c r="BL1089" s="18" t="s">
        <v>227</v>
      </c>
      <c r="BM1089" s="230" t="s">
        <v>2543</v>
      </c>
    </row>
    <row r="1090" s="2" customFormat="1">
      <c r="A1090" s="39"/>
      <c r="B1090" s="40"/>
      <c r="C1090" s="41"/>
      <c r="D1090" s="232" t="s">
        <v>142</v>
      </c>
      <c r="E1090" s="41"/>
      <c r="F1090" s="233" t="s">
        <v>578</v>
      </c>
      <c r="G1090" s="41"/>
      <c r="H1090" s="41"/>
      <c r="I1090" s="234"/>
      <c r="J1090" s="41"/>
      <c r="K1090" s="41"/>
      <c r="L1090" s="45"/>
      <c r="M1090" s="235"/>
      <c r="N1090" s="236"/>
      <c r="O1090" s="92"/>
      <c r="P1090" s="92"/>
      <c r="Q1090" s="92"/>
      <c r="R1090" s="92"/>
      <c r="S1090" s="92"/>
      <c r="T1090" s="93"/>
      <c r="U1090" s="39"/>
      <c r="V1090" s="39"/>
      <c r="W1090" s="39"/>
      <c r="X1090" s="39"/>
      <c r="Y1090" s="39"/>
      <c r="Z1090" s="39"/>
      <c r="AA1090" s="39"/>
      <c r="AB1090" s="39"/>
      <c r="AC1090" s="39"/>
      <c r="AD1090" s="39"/>
      <c r="AE1090" s="39"/>
      <c r="AT1090" s="18" t="s">
        <v>142</v>
      </c>
      <c r="AU1090" s="18" t="s">
        <v>84</v>
      </c>
    </row>
    <row r="1091" s="2" customFormat="1">
      <c r="A1091" s="39"/>
      <c r="B1091" s="40"/>
      <c r="C1091" s="41"/>
      <c r="D1091" s="237" t="s">
        <v>143</v>
      </c>
      <c r="E1091" s="41"/>
      <c r="F1091" s="238" t="s">
        <v>579</v>
      </c>
      <c r="G1091" s="41"/>
      <c r="H1091" s="41"/>
      <c r="I1091" s="234"/>
      <c r="J1091" s="41"/>
      <c r="K1091" s="41"/>
      <c r="L1091" s="45"/>
      <c r="M1091" s="235"/>
      <c r="N1091" s="236"/>
      <c r="O1091" s="92"/>
      <c r="P1091" s="92"/>
      <c r="Q1091" s="92"/>
      <c r="R1091" s="92"/>
      <c r="S1091" s="92"/>
      <c r="T1091" s="93"/>
      <c r="U1091" s="39"/>
      <c r="V1091" s="39"/>
      <c r="W1091" s="39"/>
      <c r="X1091" s="39"/>
      <c r="Y1091" s="39"/>
      <c r="Z1091" s="39"/>
      <c r="AA1091" s="39"/>
      <c r="AB1091" s="39"/>
      <c r="AC1091" s="39"/>
      <c r="AD1091" s="39"/>
      <c r="AE1091" s="39"/>
      <c r="AT1091" s="18" t="s">
        <v>143</v>
      </c>
      <c r="AU1091" s="18" t="s">
        <v>84</v>
      </c>
    </row>
    <row r="1092" s="13" customFormat="1">
      <c r="A1092" s="13"/>
      <c r="B1092" s="239"/>
      <c r="C1092" s="240"/>
      <c r="D1092" s="232" t="s">
        <v>145</v>
      </c>
      <c r="E1092" s="241" t="s">
        <v>1</v>
      </c>
      <c r="F1092" s="242" t="s">
        <v>581</v>
      </c>
      <c r="G1092" s="240"/>
      <c r="H1092" s="241" t="s">
        <v>1</v>
      </c>
      <c r="I1092" s="243"/>
      <c r="J1092" s="240"/>
      <c r="K1092" s="240"/>
      <c r="L1092" s="244"/>
      <c r="M1092" s="245"/>
      <c r="N1092" s="246"/>
      <c r="O1092" s="246"/>
      <c r="P1092" s="246"/>
      <c r="Q1092" s="246"/>
      <c r="R1092" s="246"/>
      <c r="S1092" s="246"/>
      <c r="T1092" s="247"/>
      <c r="U1092" s="13"/>
      <c r="V1092" s="13"/>
      <c r="W1092" s="13"/>
      <c r="X1092" s="13"/>
      <c r="Y1092" s="13"/>
      <c r="Z1092" s="13"/>
      <c r="AA1092" s="13"/>
      <c r="AB1092" s="13"/>
      <c r="AC1092" s="13"/>
      <c r="AD1092" s="13"/>
      <c r="AE1092" s="13"/>
      <c r="AT1092" s="248" t="s">
        <v>145</v>
      </c>
      <c r="AU1092" s="248" t="s">
        <v>84</v>
      </c>
      <c r="AV1092" s="13" t="s">
        <v>82</v>
      </c>
      <c r="AW1092" s="13" t="s">
        <v>31</v>
      </c>
      <c r="AX1092" s="13" t="s">
        <v>74</v>
      </c>
      <c r="AY1092" s="248" t="s">
        <v>132</v>
      </c>
    </row>
    <row r="1093" s="14" customFormat="1">
      <c r="A1093" s="14"/>
      <c r="B1093" s="249"/>
      <c r="C1093" s="250"/>
      <c r="D1093" s="232" t="s">
        <v>145</v>
      </c>
      <c r="E1093" s="251" t="s">
        <v>1</v>
      </c>
      <c r="F1093" s="252" t="s">
        <v>582</v>
      </c>
      <c r="G1093" s="250"/>
      <c r="H1093" s="253">
        <v>14000</v>
      </c>
      <c r="I1093" s="254"/>
      <c r="J1093" s="250"/>
      <c r="K1093" s="250"/>
      <c r="L1093" s="255"/>
      <c r="M1093" s="256"/>
      <c r="N1093" s="257"/>
      <c r="O1093" s="257"/>
      <c r="P1093" s="257"/>
      <c r="Q1093" s="257"/>
      <c r="R1093" s="257"/>
      <c r="S1093" s="257"/>
      <c r="T1093" s="258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T1093" s="259" t="s">
        <v>145</v>
      </c>
      <c r="AU1093" s="259" t="s">
        <v>84</v>
      </c>
      <c r="AV1093" s="14" t="s">
        <v>84</v>
      </c>
      <c r="AW1093" s="14" t="s">
        <v>31</v>
      </c>
      <c r="AX1093" s="14" t="s">
        <v>82</v>
      </c>
      <c r="AY1093" s="259" t="s">
        <v>132</v>
      </c>
    </row>
    <row r="1094" s="2" customFormat="1" ht="24.15" customHeight="1">
      <c r="A1094" s="39"/>
      <c r="B1094" s="40"/>
      <c r="C1094" s="219" t="s">
        <v>2544</v>
      </c>
      <c r="D1094" s="219" t="s">
        <v>135</v>
      </c>
      <c r="E1094" s="220" t="s">
        <v>2545</v>
      </c>
      <c r="F1094" s="221" t="s">
        <v>2546</v>
      </c>
      <c r="G1094" s="222" t="s">
        <v>160</v>
      </c>
      <c r="H1094" s="223">
        <v>14000</v>
      </c>
      <c r="I1094" s="224"/>
      <c r="J1094" s="225">
        <f>ROUND(I1094*H1094,2)</f>
        <v>0</v>
      </c>
      <c r="K1094" s="221" t="s">
        <v>139</v>
      </c>
      <c r="L1094" s="45"/>
      <c r="M1094" s="226" t="s">
        <v>1</v>
      </c>
      <c r="N1094" s="227" t="s">
        <v>39</v>
      </c>
      <c r="O1094" s="92"/>
      <c r="P1094" s="228">
        <f>O1094*H1094</f>
        <v>0</v>
      </c>
      <c r="Q1094" s="228">
        <v>0</v>
      </c>
      <c r="R1094" s="228">
        <f>Q1094*H1094</f>
        <v>0</v>
      </c>
      <c r="S1094" s="228">
        <v>0.02</v>
      </c>
      <c r="T1094" s="229">
        <f>S1094*H1094</f>
        <v>280</v>
      </c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/>
      <c r="AE1094" s="39"/>
      <c r="AR1094" s="230" t="s">
        <v>227</v>
      </c>
      <c r="AT1094" s="230" t="s">
        <v>135</v>
      </c>
      <c r="AU1094" s="230" t="s">
        <v>84</v>
      </c>
      <c r="AY1094" s="18" t="s">
        <v>132</v>
      </c>
      <c r="BE1094" s="231">
        <f>IF(N1094="základní",J1094,0)</f>
        <v>0</v>
      </c>
      <c r="BF1094" s="231">
        <f>IF(N1094="snížená",J1094,0)</f>
        <v>0</v>
      </c>
      <c r="BG1094" s="231">
        <f>IF(N1094="zákl. přenesená",J1094,0)</f>
        <v>0</v>
      </c>
      <c r="BH1094" s="231">
        <f>IF(N1094="sníž. přenesená",J1094,0)</f>
        <v>0</v>
      </c>
      <c r="BI1094" s="231">
        <f>IF(N1094="nulová",J1094,0)</f>
        <v>0</v>
      </c>
      <c r="BJ1094" s="18" t="s">
        <v>82</v>
      </c>
      <c r="BK1094" s="231">
        <f>ROUND(I1094*H1094,2)</f>
        <v>0</v>
      </c>
      <c r="BL1094" s="18" t="s">
        <v>227</v>
      </c>
      <c r="BM1094" s="230" t="s">
        <v>2547</v>
      </c>
    </row>
    <row r="1095" s="2" customFormat="1">
      <c r="A1095" s="39"/>
      <c r="B1095" s="40"/>
      <c r="C1095" s="41"/>
      <c r="D1095" s="232" t="s">
        <v>142</v>
      </c>
      <c r="E1095" s="41"/>
      <c r="F1095" s="233" t="s">
        <v>2548</v>
      </c>
      <c r="G1095" s="41"/>
      <c r="H1095" s="41"/>
      <c r="I1095" s="234"/>
      <c r="J1095" s="41"/>
      <c r="K1095" s="41"/>
      <c r="L1095" s="45"/>
      <c r="M1095" s="235"/>
      <c r="N1095" s="236"/>
      <c r="O1095" s="92"/>
      <c r="P1095" s="92"/>
      <c r="Q1095" s="92"/>
      <c r="R1095" s="92"/>
      <c r="S1095" s="92"/>
      <c r="T1095" s="93"/>
      <c r="U1095" s="39"/>
      <c r="V1095" s="39"/>
      <c r="W1095" s="39"/>
      <c r="X1095" s="39"/>
      <c r="Y1095" s="39"/>
      <c r="Z1095" s="39"/>
      <c r="AA1095" s="39"/>
      <c r="AB1095" s="39"/>
      <c r="AC1095" s="39"/>
      <c r="AD1095" s="39"/>
      <c r="AE1095" s="39"/>
      <c r="AT1095" s="18" t="s">
        <v>142</v>
      </c>
      <c r="AU1095" s="18" t="s">
        <v>84</v>
      </c>
    </row>
    <row r="1096" s="2" customFormat="1">
      <c r="A1096" s="39"/>
      <c r="B1096" s="40"/>
      <c r="C1096" s="41"/>
      <c r="D1096" s="237" t="s">
        <v>143</v>
      </c>
      <c r="E1096" s="41"/>
      <c r="F1096" s="238" t="s">
        <v>2549</v>
      </c>
      <c r="G1096" s="41"/>
      <c r="H1096" s="41"/>
      <c r="I1096" s="234"/>
      <c r="J1096" s="41"/>
      <c r="K1096" s="41"/>
      <c r="L1096" s="45"/>
      <c r="M1096" s="235"/>
      <c r="N1096" s="236"/>
      <c r="O1096" s="92"/>
      <c r="P1096" s="92"/>
      <c r="Q1096" s="92"/>
      <c r="R1096" s="92"/>
      <c r="S1096" s="92"/>
      <c r="T1096" s="93"/>
      <c r="U1096" s="39"/>
      <c r="V1096" s="39"/>
      <c r="W1096" s="39"/>
      <c r="X1096" s="39"/>
      <c r="Y1096" s="39"/>
      <c r="Z1096" s="39"/>
      <c r="AA1096" s="39"/>
      <c r="AB1096" s="39"/>
      <c r="AC1096" s="39"/>
      <c r="AD1096" s="39"/>
      <c r="AE1096" s="39"/>
      <c r="AT1096" s="18" t="s">
        <v>143</v>
      </c>
      <c r="AU1096" s="18" t="s">
        <v>84</v>
      </c>
    </row>
    <row r="1097" s="13" customFormat="1">
      <c r="A1097" s="13"/>
      <c r="B1097" s="239"/>
      <c r="C1097" s="240"/>
      <c r="D1097" s="232" t="s">
        <v>145</v>
      </c>
      <c r="E1097" s="241" t="s">
        <v>1</v>
      </c>
      <c r="F1097" s="242" t="s">
        <v>581</v>
      </c>
      <c r="G1097" s="240"/>
      <c r="H1097" s="241" t="s">
        <v>1</v>
      </c>
      <c r="I1097" s="243"/>
      <c r="J1097" s="240"/>
      <c r="K1097" s="240"/>
      <c r="L1097" s="244"/>
      <c r="M1097" s="245"/>
      <c r="N1097" s="246"/>
      <c r="O1097" s="246"/>
      <c r="P1097" s="246"/>
      <c r="Q1097" s="246"/>
      <c r="R1097" s="246"/>
      <c r="S1097" s="246"/>
      <c r="T1097" s="247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  <c r="AE1097" s="13"/>
      <c r="AT1097" s="248" t="s">
        <v>145</v>
      </c>
      <c r="AU1097" s="248" t="s">
        <v>84</v>
      </c>
      <c r="AV1097" s="13" t="s">
        <v>82</v>
      </c>
      <c r="AW1097" s="13" t="s">
        <v>31</v>
      </c>
      <c r="AX1097" s="13" t="s">
        <v>74</v>
      </c>
      <c r="AY1097" s="248" t="s">
        <v>132</v>
      </c>
    </row>
    <row r="1098" s="14" customFormat="1">
      <c r="A1098" s="14"/>
      <c r="B1098" s="249"/>
      <c r="C1098" s="250"/>
      <c r="D1098" s="232" t="s">
        <v>145</v>
      </c>
      <c r="E1098" s="251" t="s">
        <v>1</v>
      </c>
      <c r="F1098" s="252" t="s">
        <v>582</v>
      </c>
      <c r="G1098" s="250"/>
      <c r="H1098" s="253">
        <v>14000</v>
      </c>
      <c r="I1098" s="254"/>
      <c r="J1098" s="250"/>
      <c r="K1098" s="250"/>
      <c r="L1098" s="255"/>
      <c r="M1098" s="256"/>
      <c r="N1098" s="257"/>
      <c r="O1098" s="257"/>
      <c r="P1098" s="257"/>
      <c r="Q1098" s="257"/>
      <c r="R1098" s="257"/>
      <c r="S1098" s="257"/>
      <c r="T1098" s="258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T1098" s="259" t="s">
        <v>145</v>
      </c>
      <c r="AU1098" s="259" t="s">
        <v>84</v>
      </c>
      <c r="AV1098" s="14" t="s">
        <v>84</v>
      </c>
      <c r="AW1098" s="14" t="s">
        <v>31</v>
      </c>
      <c r="AX1098" s="14" t="s">
        <v>82</v>
      </c>
      <c r="AY1098" s="259" t="s">
        <v>132</v>
      </c>
    </row>
    <row r="1099" s="2" customFormat="1" ht="24.15" customHeight="1">
      <c r="A1099" s="39"/>
      <c r="B1099" s="40"/>
      <c r="C1099" s="219" t="s">
        <v>2550</v>
      </c>
      <c r="D1099" s="219" t="s">
        <v>135</v>
      </c>
      <c r="E1099" s="220" t="s">
        <v>2551</v>
      </c>
      <c r="F1099" s="221" t="s">
        <v>2552</v>
      </c>
      <c r="G1099" s="222" t="s">
        <v>171</v>
      </c>
      <c r="H1099" s="223">
        <v>0.90000000000000002</v>
      </c>
      <c r="I1099" s="224"/>
      <c r="J1099" s="225">
        <f>ROUND(I1099*H1099,2)</f>
        <v>0</v>
      </c>
      <c r="K1099" s="221" t="s">
        <v>139</v>
      </c>
      <c r="L1099" s="45"/>
      <c r="M1099" s="226" t="s">
        <v>1</v>
      </c>
      <c r="N1099" s="227" t="s">
        <v>39</v>
      </c>
      <c r="O1099" s="92"/>
      <c r="P1099" s="228">
        <f>O1099*H1099</f>
        <v>0</v>
      </c>
      <c r="Q1099" s="228">
        <v>0.00316</v>
      </c>
      <c r="R1099" s="228">
        <f>Q1099*H1099</f>
        <v>0.0028440000000000002</v>
      </c>
      <c r="S1099" s="228">
        <v>0.069000000000000006</v>
      </c>
      <c r="T1099" s="229">
        <f>S1099*H1099</f>
        <v>0.062100000000000009</v>
      </c>
      <c r="U1099" s="39"/>
      <c r="V1099" s="39"/>
      <c r="W1099" s="39"/>
      <c r="X1099" s="39"/>
      <c r="Y1099" s="39"/>
      <c r="Z1099" s="39"/>
      <c r="AA1099" s="39"/>
      <c r="AB1099" s="39"/>
      <c r="AC1099" s="39"/>
      <c r="AD1099" s="39"/>
      <c r="AE1099" s="39"/>
      <c r="AR1099" s="230" t="s">
        <v>227</v>
      </c>
      <c r="AT1099" s="230" t="s">
        <v>135</v>
      </c>
      <c r="AU1099" s="230" t="s">
        <v>84</v>
      </c>
      <c r="AY1099" s="18" t="s">
        <v>132</v>
      </c>
      <c r="BE1099" s="231">
        <f>IF(N1099="základní",J1099,0)</f>
        <v>0</v>
      </c>
      <c r="BF1099" s="231">
        <f>IF(N1099="snížená",J1099,0)</f>
        <v>0</v>
      </c>
      <c r="BG1099" s="231">
        <f>IF(N1099="zákl. přenesená",J1099,0)</f>
        <v>0</v>
      </c>
      <c r="BH1099" s="231">
        <f>IF(N1099="sníž. přenesená",J1099,0)</f>
        <v>0</v>
      </c>
      <c r="BI1099" s="231">
        <f>IF(N1099="nulová",J1099,0)</f>
        <v>0</v>
      </c>
      <c r="BJ1099" s="18" t="s">
        <v>82</v>
      </c>
      <c r="BK1099" s="231">
        <f>ROUND(I1099*H1099,2)</f>
        <v>0</v>
      </c>
      <c r="BL1099" s="18" t="s">
        <v>227</v>
      </c>
      <c r="BM1099" s="230" t="s">
        <v>2553</v>
      </c>
    </row>
    <row r="1100" s="2" customFormat="1">
      <c r="A1100" s="39"/>
      <c r="B1100" s="40"/>
      <c r="C1100" s="41"/>
      <c r="D1100" s="232" t="s">
        <v>142</v>
      </c>
      <c r="E1100" s="41"/>
      <c r="F1100" s="233" t="s">
        <v>2554</v>
      </c>
      <c r="G1100" s="41"/>
      <c r="H1100" s="41"/>
      <c r="I1100" s="234"/>
      <c r="J1100" s="41"/>
      <c r="K1100" s="41"/>
      <c r="L1100" s="45"/>
      <c r="M1100" s="235"/>
      <c r="N1100" s="236"/>
      <c r="O1100" s="92"/>
      <c r="P1100" s="92"/>
      <c r="Q1100" s="92"/>
      <c r="R1100" s="92"/>
      <c r="S1100" s="92"/>
      <c r="T1100" s="93"/>
      <c r="U1100" s="39"/>
      <c r="V1100" s="39"/>
      <c r="W1100" s="39"/>
      <c r="X1100" s="39"/>
      <c r="Y1100" s="39"/>
      <c r="Z1100" s="39"/>
      <c r="AA1100" s="39"/>
      <c r="AB1100" s="39"/>
      <c r="AC1100" s="39"/>
      <c r="AD1100" s="39"/>
      <c r="AE1100" s="39"/>
      <c r="AT1100" s="18" t="s">
        <v>142</v>
      </c>
      <c r="AU1100" s="18" t="s">
        <v>84</v>
      </c>
    </row>
    <row r="1101" s="2" customFormat="1">
      <c r="A1101" s="39"/>
      <c r="B1101" s="40"/>
      <c r="C1101" s="41"/>
      <c r="D1101" s="237" t="s">
        <v>143</v>
      </c>
      <c r="E1101" s="41"/>
      <c r="F1101" s="238" t="s">
        <v>2555</v>
      </c>
      <c r="G1101" s="41"/>
      <c r="H1101" s="41"/>
      <c r="I1101" s="234"/>
      <c r="J1101" s="41"/>
      <c r="K1101" s="41"/>
      <c r="L1101" s="45"/>
      <c r="M1101" s="235"/>
      <c r="N1101" s="236"/>
      <c r="O1101" s="92"/>
      <c r="P1101" s="92"/>
      <c r="Q1101" s="92"/>
      <c r="R1101" s="92"/>
      <c r="S1101" s="92"/>
      <c r="T1101" s="93"/>
      <c r="U1101" s="39"/>
      <c r="V1101" s="39"/>
      <c r="W1101" s="39"/>
      <c r="X1101" s="39"/>
      <c r="Y1101" s="39"/>
      <c r="Z1101" s="39"/>
      <c r="AA1101" s="39"/>
      <c r="AB1101" s="39"/>
      <c r="AC1101" s="39"/>
      <c r="AD1101" s="39"/>
      <c r="AE1101" s="39"/>
      <c r="AT1101" s="18" t="s">
        <v>143</v>
      </c>
      <c r="AU1101" s="18" t="s">
        <v>84</v>
      </c>
    </row>
    <row r="1102" s="13" customFormat="1">
      <c r="A1102" s="13"/>
      <c r="B1102" s="239"/>
      <c r="C1102" s="240"/>
      <c r="D1102" s="232" t="s">
        <v>145</v>
      </c>
      <c r="E1102" s="241" t="s">
        <v>1</v>
      </c>
      <c r="F1102" s="242" t="s">
        <v>2436</v>
      </c>
      <c r="G1102" s="240"/>
      <c r="H1102" s="241" t="s">
        <v>1</v>
      </c>
      <c r="I1102" s="243"/>
      <c r="J1102" s="240"/>
      <c r="K1102" s="240"/>
      <c r="L1102" s="244"/>
      <c r="M1102" s="245"/>
      <c r="N1102" s="246"/>
      <c r="O1102" s="246"/>
      <c r="P1102" s="246"/>
      <c r="Q1102" s="246"/>
      <c r="R1102" s="246"/>
      <c r="S1102" s="246"/>
      <c r="T1102" s="247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  <c r="AE1102" s="13"/>
      <c r="AT1102" s="248" t="s">
        <v>145</v>
      </c>
      <c r="AU1102" s="248" t="s">
        <v>84</v>
      </c>
      <c r="AV1102" s="13" t="s">
        <v>82</v>
      </c>
      <c r="AW1102" s="13" t="s">
        <v>31</v>
      </c>
      <c r="AX1102" s="13" t="s">
        <v>74</v>
      </c>
      <c r="AY1102" s="248" t="s">
        <v>132</v>
      </c>
    </row>
    <row r="1103" s="14" customFormat="1">
      <c r="A1103" s="14"/>
      <c r="B1103" s="249"/>
      <c r="C1103" s="250"/>
      <c r="D1103" s="232" t="s">
        <v>145</v>
      </c>
      <c r="E1103" s="251" t="s">
        <v>1</v>
      </c>
      <c r="F1103" s="252" t="s">
        <v>2556</v>
      </c>
      <c r="G1103" s="250"/>
      <c r="H1103" s="253">
        <v>0.90000000000000002</v>
      </c>
      <c r="I1103" s="254"/>
      <c r="J1103" s="250"/>
      <c r="K1103" s="250"/>
      <c r="L1103" s="255"/>
      <c r="M1103" s="256"/>
      <c r="N1103" s="257"/>
      <c r="O1103" s="257"/>
      <c r="P1103" s="257"/>
      <c r="Q1103" s="257"/>
      <c r="R1103" s="257"/>
      <c r="S1103" s="257"/>
      <c r="T1103" s="258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T1103" s="259" t="s">
        <v>145</v>
      </c>
      <c r="AU1103" s="259" t="s">
        <v>84</v>
      </c>
      <c r="AV1103" s="14" t="s">
        <v>84</v>
      </c>
      <c r="AW1103" s="14" t="s">
        <v>31</v>
      </c>
      <c r="AX1103" s="14" t="s">
        <v>82</v>
      </c>
      <c r="AY1103" s="259" t="s">
        <v>132</v>
      </c>
    </row>
    <row r="1104" s="2" customFormat="1" ht="24.15" customHeight="1">
      <c r="A1104" s="39"/>
      <c r="B1104" s="40"/>
      <c r="C1104" s="219" t="s">
        <v>2557</v>
      </c>
      <c r="D1104" s="219" t="s">
        <v>135</v>
      </c>
      <c r="E1104" s="220" t="s">
        <v>1527</v>
      </c>
      <c r="F1104" s="221" t="s">
        <v>2558</v>
      </c>
      <c r="G1104" s="222" t="s">
        <v>874</v>
      </c>
      <c r="H1104" s="223">
        <v>6</v>
      </c>
      <c r="I1104" s="224"/>
      <c r="J1104" s="225">
        <f>ROUND(I1104*H1104,2)</f>
        <v>0</v>
      </c>
      <c r="K1104" s="221" t="s">
        <v>1</v>
      </c>
      <c r="L1104" s="45"/>
      <c r="M1104" s="226" t="s">
        <v>1</v>
      </c>
      <c r="N1104" s="227" t="s">
        <v>39</v>
      </c>
      <c r="O1104" s="92"/>
      <c r="P1104" s="228">
        <f>O1104*H1104</f>
        <v>0</v>
      </c>
      <c r="Q1104" s="228">
        <v>0</v>
      </c>
      <c r="R1104" s="228">
        <f>Q1104*H1104</f>
        <v>0</v>
      </c>
      <c r="S1104" s="228">
        <v>0</v>
      </c>
      <c r="T1104" s="229">
        <f>S1104*H1104</f>
        <v>0</v>
      </c>
      <c r="U1104" s="39"/>
      <c r="V1104" s="39"/>
      <c r="W1104" s="39"/>
      <c r="X1104" s="39"/>
      <c r="Y1104" s="39"/>
      <c r="Z1104" s="39"/>
      <c r="AA1104" s="39"/>
      <c r="AB1104" s="39"/>
      <c r="AC1104" s="39"/>
      <c r="AD1104" s="39"/>
      <c r="AE1104" s="39"/>
      <c r="AR1104" s="230" t="s">
        <v>227</v>
      </c>
      <c r="AT1104" s="230" t="s">
        <v>135</v>
      </c>
      <c r="AU1104" s="230" t="s">
        <v>84</v>
      </c>
      <c r="AY1104" s="18" t="s">
        <v>132</v>
      </c>
      <c r="BE1104" s="231">
        <f>IF(N1104="základní",J1104,0)</f>
        <v>0</v>
      </c>
      <c r="BF1104" s="231">
        <f>IF(N1104="snížená",J1104,0)</f>
        <v>0</v>
      </c>
      <c r="BG1104" s="231">
        <f>IF(N1104="zákl. přenesená",J1104,0)</f>
        <v>0</v>
      </c>
      <c r="BH1104" s="231">
        <f>IF(N1104="sníž. přenesená",J1104,0)</f>
        <v>0</v>
      </c>
      <c r="BI1104" s="231">
        <f>IF(N1104="nulová",J1104,0)</f>
        <v>0</v>
      </c>
      <c r="BJ1104" s="18" t="s">
        <v>82</v>
      </c>
      <c r="BK1104" s="231">
        <f>ROUND(I1104*H1104,2)</f>
        <v>0</v>
      </c>
      <c r="BL1104" s="18" t="s">
        <v>227</v>
      </c>
      <c r="BM1104" s="230" t="s">
        <v>2559</v>
      </c>
    </row>
    <row r="1105" s="2" customFormat="1">
      <c r="A1105" s="39"/>
      <c r="B1105" s="40"/>
      <c r="C1105" s="41"/>
      <c r="D1105" s="232" t="s">
        <v>142</v>
      </c>
      <c r="E1105" s="41"/>
      <c r="F1105" s="233" t="s">
        <v>2560</v>
      </c>
      <c r="G1105" s="41"/>
      <c r="H1105" s="41"/>
      <c r="I1105" s="234"/>
      <c r="J1105" s="41"/>
      <c r="K1105" s="41"/>
      <c r="L1105" s="45"/>
      <c r="M1105" s="235"/>
      <c r="N1105" s="236"/>
      <c r="O1105" s="92"/>
      <c r="P1105" s="92"/>
      <c r="Q1105" s="92"/>
      <c r="R1105" s="92"/>
      <c r="S1105" s="92"/>
      <c r="T1105" s="93"/>
      <c r="U1105" s="39"/>
      <c r="V1105" s="39"/>
      <c r="W1105" s="39"/>
      <c r="X1105" s="39"/>
      <c r="Y1105" s="39"/>
      <c r="Z1105" s="39"/>
      <c r="AA1105" s="39"/>
      <c r="AB1105" s="39"/>
      <c r="AC1105" s="39"/>
      <c r="AD1105" s="39"/>
      <c r="AE1105" s="39"/>
      <c r="AT1105" s="18" t="s">
        <v>142</v>
      </c>
      <c r="AU1105" s="18" t="s">
        <v>84</v>
      </c>
    </row>
    <row r="1106" s="13" customFormat="1">
      <c r="A1106" s="13"/>
      <c r="B1106" s="239"/>
      <c r="C1106" s="240"/>
      <c r="D1106" s="232" t="s">
        <v>145</v>
      </c>
      <c r="E1106" s="241" t="s">
        <v>1</v>
      </c>
      <c r="F1106" s="242" t="s">
        <v>2561</v>
      </c>
      <c r="G1106" s="240"/>
      <c r="H1106" s="241" t="s">
        <v>1</v>
      </c>
      <c r="I1106" s="243"/>
      <c r="J1106" s="240"/>
      <c r="K1106" s="240"/>
      <c r="L1106" s="244"/>
      <c r="M1106" s="245"/>
      <c r="N1106" s="246"/>
      <c r="O1106" s="246"/>
      <c r="P1106" s="246"/>
      <c r="Q1106" s="246"/>
      <c r="R1106" s="246"/>
      <c r="S1106" s="246"/>
      <c r="T1106" s="247"/>
      <c r="U1106" s="13"/>
      <c r="V1106" s="13"/>
      <c r="W1106" s="13"/>
      <c r="X1106" s="13"/>
      <c r="Y1106" s="13"/>
      <c r="Z1106" s="13"/>
      <c r="AA1106" s="13"/>
      <c r="AB1106" s="13"/>
      <c r="AC1106" s="13"/>
      <c r="AD1106" s="13"/>
      <c r="AE1106" s="13"/>
      <c r="AT1106" s="248" t="s">
        <v>145</v>
      </c>
      <c r="AU1106" s="248" t="s">
        <v>84</v>
      </c>
      <c r="AV1106" s="13" t="s">
        <v>82</v>
      </c>
      <c r="AW1106" s="13" t="s">
        <v>31</v>
      </c>
      <c r="AX1106" s="13" t="s">
        <v>74</v>
      </c>
      <c r="AY1106" s="248" t="s">
        <v>132</v>
      </c>
    </row>
    <row r="1107" s="14" customFormat="1">
      <c r="A1107" s="14"/>
      <c r="B1107" s="249"/>
      <c r="C1107" s="250"/>
      <c r="D1107" s="232" t="s">
        <v>145</v>
      </c>
      <c r="E1107" s="251" t="s">
        <v>1</v>
      </c>
      <c r="F1107" s="252" t="s">
        <v>2562</v>
      </c>
      <c r="G1107" s="250"/>
      <c r="H1107" s="253">
        <v>6</v>
      </c>
      <c r="I1107" s="254"/>
      <c r="J1107" s="250"/>
      <c r="K1107" s="250"/>
      <c r="L1107" s="255"/>
      <c r="M1107" s="256"/>
      <c r="N1107" s="257"/>
      <c r="O1107" s="257"/>
      <c r="P1107" s="257"/>
      <c r="Q1107" s="257"/>
      <c r="R1107" s="257"/>
      <c r="S1107" s="257"/>
      <c r="T1107" s="258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T1107" s="259" t="s">
        <v>145</v>
      </c>
      <c r="AU1107" s="259" t="s">
        <v>84</v>
      </c>
      <c r="AV1107" s="14" t="s">
        <v>84</v>
      </c>
      <c r="AW1107" s="14" t="s">
        <v>31</v>
      </c>
      <c r="AX1107" s="14" t="s">
        <v>82</v>
      </c>
      <c r="AY1107" s="259" t="s">
        <v>132</v>
      </c>
    </row>
    <row r="1108" s="2" customFormat="1" ht="24.15" customHeight="1">
      <c r="A1108" s="39"/>
      <c r="B1108" s="40"/>
      <c r="C1108" s="219" t="s">
        <v>2563</v>
      </c>
      <c r="D1108" s="219" t="s">
        <v>135</v>
      </c>
      <c r="E1108" s="220" t="s">
        <v>2564</v>
      </c>
      <c r="F1108" s="221" t="s">
        <v>2565</v>
      </c>
      <c r="G1108" s="222" t="s">
        <v>874</v>
      </c>
      <c r="H1108" s="223">
        <v>1</v>
      </c>
      <c r="I1108" s="224"/>
      <c r="J1108" s="225">
        <f>ROUND(I1108*H1108,2)</f>
        <v>0</v>
      </c>
      <c r="K1108" s="221" t="s">
        <v>1</v>
      </c>
      <c r="L1108" s="45"/>
      <c r="M1108" s="226" t="s">
        <v>1</v>
      </c>
      <c r="N1108" s="227" t="s">
        <v>39</v>
      </c>
      <c r="O1108" s="92"/>
      <c r="P1108" s="228">
        <f>O1108*H1108</f>
        <v>0</v>
      </c>
      <c r="Q1108" s="228">
        <v>0</v>
      </c>
      <c r="R1108" s="228">
        <f>Q1108*H1108</f>
        <v>0</v>
      </c>
      <c r="S1108" s="228">
        <v>0</v>
      </c>
      <c r="T1108" s="229">
        <f>S1108*H1108</f>
        <v>0</v>
      </c>
      <c r="U1108" s="39"/>
      <c r="V1108" s="39"/>
      <c r="W1108" s="39"/>
      <c r="X1108" s="39"/>
      <c r="Y1108" s="39"/>
      <c r="Z1108" s="39"/>
      <c r="AA1108" s="39"/>
      <c r="AB1108" s="39"/>
      <c r="AC1108" s="39"/>
      <c r="AD1108" s="39"/>
      <c r="AE1108" s="39"/>
      <c r="AR1108" s="230" t="s">
        <v>227</v>
      </c>
      <c r="AT1108" s="230" t="s">
        <v>135</v>
      </c>
      <c r="AU1108" s="230" t="s">
        <v>84</v>
      </c>
      <c r="AY1108" s="18" t="s">
        <v>132</v>
      </c>
      <c r="BE1108" s="231">
        <f>IF(N1108="základní",J1108,0)</f>
        <v>0</v>
      </c>
      <c r="BF1108" s="231">
        <f>IF(N1108="snížená",J1108,0)</f>
        <v>0</v>
      </c>
      <c r="BG1108" s="231">
        <f>IF(N1108="zákl. přenesená",J1108,0)</f>
        <v>0</v>
      </c>
      <c r="BH1108" s="231">
        <f>IF(N1108="sníž. přenesená",J1108,0)</f>
        <v>0</v>
      </c>
      <c r="BI1108" s="231">
        <f>IF(N1108="nulová",J1108,0)</f>
        <v>0</v>
      </c>
      <c r="BJ1108" s="18" t="s">
        <v>82</v>
      </c>
      <c r="BK1108" s="231">
        <f>ROUND(I1108*H1108,2)</f>
        <v>0</v>
      </c>
      <c r="BL1108" s="18" t="s">
        <v>227</v>
      </c>
      <c r="BM1108" s="230" t="s">
        <v>2566</v>
      </c>
    </row>
    <row r="1109" s="2" customFormat="1">
      <c r="A1109" s="39"/>
      <c r="B1109" s="40"/>
      <c r="C1109" s="41"/>
      <c r="D1109" s="232" t="s">
        <v>142</v>
      </c>
      <c r="E1109" s="41"/>
      <c r="F1109" s="233" t="s">
        <v>2565</v>
      </c>
      <c r="G1109" s="41"/>
      <c r="H1109" s="41"/>
      <c r="I1109" s="234"/>
      <c r="J1109" s="41"/>
      <c r="K1109" s="41"/>
      <c r="L1109" s="45"/>
      <c r="M1109" s="235"/>
      <c r="N1109" s="236"/>
      <c r="O1109" s="92"/>
      <c r="P1109" s="92"/>
      <c r="Q1109" s="92"/>
      <c r="R1109" s="92"/>
      <c r="S1109" s="92"/>
      <c r="T1109" s="93"/>
      <c r="U1109" s="39"/>
      <c r="V1109" s="39"/>
      <c r="W1109" s="39"/>
      <c r="X1109" s="39"/>
      <c r="Y1109" s="39"/>
      <c r="Z1109" s="39"/>
      <c r="AA1109" s="39"/>
      <c r="AB1109" s="39"/>
      <c r="AC1109" s="39"/>
      <c r="AD1109" s="39"/>
      <c r="AE1109" s="39"/>
      <c r="AT1109" s="18" t="s">
        <v>142</v>
      </c>
      <c r="AU1109" s="18" t="s">
        <v>84</v>
      </c>
    </row>
    <row r="1110" s="13" customFormat="1">
      <c r="A1110" s="13"/>
      <c r="B1110" s="239"/>
      <c r="C1110" s="240"/>
      <c r="D1110" s="232" t="s">
        <v>145</v>
      </c>
      <c r="E1110" s="241" t="s">
        <v>1</v>
      </c>
      <c r="F1110" s="242" t="s">
        <v>2561</v>
      </c>
      <c r="G1110" s="240"/>
      <c r="H1110" s="241" t="s">
        <v>1</v>
      </c>
      <c r="I1110" s="243"/>
      <c r="J1110" s="240"/>
      <c r="K1110" s="240"/>
      <c r="L1110" s="244"/>
      <c r="M1110" s="245"/>
      <c r="N1110" s="246"/>
      <c r="O1110" s="246"/>
      <c r="P1110" s="246"/>
      <c r="Q1110" s="246"/>
      <c r="R1110" s="246"/>
      <c r="S1110" s="246"/>
      <c r="T1110" s="247"/>
      <c r="U1110" s="13"/>
      <c r="V1110" s="13"/>
      <c r="W1110" s="13"/>
      <c r="X1110" s="13"/>
      <c r="Y1110" s="13"/>
      <c r="Z1110" s="13"/>
      <c r="AA1110" s="13"/>
      <c r="AB1110" s="13"/>
      <c r="AC1110" s="13"/>
      <c r="AD1110" s="13"/>
      <c r="AE1110" s="13"/>
      <c r="AT1110" s="248" t="s">
        <v>145</v>
      </c>
      <c r="AU1110" s="248" t="s">
        <v>84</v>
      </c>
      <c r="AV1110" s="13" t="s">
        <v>82</v>
      </c>
      <c r="AW1110" s="13" t="s">
        <v>31</v>
      </c>
      <c r="AX1110" s="13" t="s">
        <v>74</v>
      </c>
      <c r="AY1110" s="248" t="s">
        <v>132</v>
      </c>
    </row>
    <row r="1111" s="14" customFormat="1">
      <c r="A1111" s="14"/>
      <c r="B1111" s="249"/>
      <c r="C1111" s="250"/>
      <c r="D1111" s="232" t="s">
        <v>145</v>
      </c>
      <c r="E1111" s="251" t="s">
        <v>1</v>
      </c>
      <c r="F1111" s="252" t="s">
        <v>82</v>
      </c>
      <c r="G1111" s="250"/>
      <c r="H1111" s="253">
        <v>1</v>
      </c>
      <c r="I1111" s="254"/>
      <c r="J1111" s="250"/>
      <c r="K1111" s="250"/>
      <c r="L1111" s="255"/>
      <c r="M1111" s="256"/>
      <c r="N1111" s="257"/>
      <c r="O1111" s="257"/>
      <c r="P1111" s="257"/>
      <c r="Q1111" s="257"/>
      <c r="R1111" s="257"/>
      <c r="S1111" s="257"/>
      <c r="T1111" s="258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T1111" s="259" t="s">
        <v>145</v>
      </c>
      <c r="AU1111" s="259" t="s">
        <v>84</v>
      </c>
      <c r="AV1111" s="14" t="s">
        <v>84</v>
      </c>
      <c r="AW1111" s="14" t="s">
        <v>31</v>
      </c>
      <c r="AX1111" s="14" t="s">
        <v>82</v>
      </c>
      <c r="AY1111" s="259" t="s">
        <v>132</v>
      </c>
    </row>
    <row r="1112" s="12" customFormat="1" ht="22.8" customHeight="1">
      <c r="A1112" s="12"/>
      <c r="B1112" s="203"/>
      <c r="C1112" s="204"/>
      <c r="D1112" s="205" t="s">
        <v>73</v>
      </c>
      <c r="E1112" s="217" t="s">
        <v>584</v>
      </c>
      <c r="F1112" s="217" t="s">
        <v>585</v>
      </c>
      <c r="G1112" s="204"/>
      <c r="H1112" s="204"/>
      <c r="I1112" s="207"/>
      <c r="J1112" s="218">
        <f>BK1112</f>
        <v>0</v>
      </c>
      <c r="K1112" s="204"/>
      <c r="L1112" s="209"/>
      <c r="M1112" s="210"/>
      <c r="N1112" s="211"/>
      <c r="O1112" s="211"/>
      <c r="P1112" s="212">
        <f>SUM(P1113:P1133)</f>
        <v>0</v>
      </c>
      <c r="Q1112" s="211"/>
      <c r="R1112" s="212">
        <f>SUM(R1113:R1133)</f>
        <v>0</v>
      </c>
      <c r="S1112" s="211"/>
      <c r="T1112" s="213">
        <f>SUM(T1113:T1133)</f>
        <v>0</v>
      </c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R1112" s="214" t="s">
        <v>82</v>
      </c>
      <c r="AT1112" s="215" t="s">
        <v>73</v>
      </c>
      <c r="AU1112" s="215" t="s">
        <v>82</v>
      </c>
      <c r="AY1112" s="214" t="s">
        <v>132</v>
      </c>
      <c r="BK1112" s="216">
        <f>SUM(BK1113:BK1133)</f>
        <v>0</v>
      </c>
    </row>
    <row r="1113" s="2" customFormat="1" ht="16.5" customHeight="1">
      <c r="A1113" s="39"/>
      <c r="B1113" s="40"/>
      <c r="C1113" s="219" t="s">
        <v>2567</v>
      </c>
      <c r="D1113" s="219" t="s">
        <v>135</v>
      </c>
      <c r="E1113" s="220" t="s">
        <v>587</v>
      </c>
      <c r="F1113" s="221" t="s">
        <v>588</v>
      </c>
      <c r="G1113" s="222" t="s">
        <v>333</v>
      </c>
      <c r="H1113" s="223">
        <v>9.5500000000000007</v>
      </c>
      <c r="I1113" s="224"/>
      <c r="J1113" s="225">
        <f>ROUND(I1113*H1113,2)</f>
        <v>0</v>
      </c>
      <c r="K1113" s="221" t="s">
        <v>139</v>
      </c>
      <c r="L1113" s="45"/>
      <c r="M1113" s="226" t="s">
        <v>1</v>
      </c>
      <c r="N1113" s="227" t="s">
        <v>39</v>
      </c>
      <c r="O1113" s="92"/>
      <c r="P1113" s="228">
        <f>O1113*H1113</f>
        <v>0</v>
      </c>
      <c r="Q1113" s="228">
        <v>0</v>
      </c>
      <c r="R1113" s="228">
        <f>Q1113*H1113</f>
        <v>0</v>
      </c>
      <c r="S1113" s="228">
        <v>0</v>
      </c>
      <c r="T1113" s="229">
        <f>S1113*H1113</f>
        <v>0</v>
      </c>
      <c r="U1113" s="39"/>
      <c r="V1113" s="39"/>
      <c r="W1113" s="39"/>
      <c r="X1113" s="39"/>
      <c r="Y1113" s="39"/>
      <c r="Z1113" s="39"/>
      <c r="AA1113" s="39"/>
      <c r="AB1113" s="39"/>
      <c r="AC1113" s="39"/>
      <c r="AD1113" s="39"/>
      <c r="AE1113" s="39"/>
      <c r="AR1113" s="230" t="s">
        <v>227</v>
      </c>
      <c r="AT1113" s="230" t="s">
        <v>135</v>
      </c>
      <c r="AU1113" s="230" t="s">
        <v>84</v>
      </c>
      <c r="AY1113" s="18" t="s">
        <v>132</v>
      </c>
      <c r="BE1113" s="231">
        <f>IF(N1113="základní",J1113,0)</f>
        <v>0</v>
      </c>
      <c r="BF1113" s="231">
        <f>IF(N1113="snížená",J1113,0)</f>
        <v>0</v>
      </c>
      <c r="BG1113" s="231">
        <f>IF(N1113="zákl. přenesená",J1113,0)</f>
        <v>0</v>
      </c>
      <c r="BH1113" s="231">
        <f>IF(N1113="sníž. přenesená",J1113,0)</f>
        <v>0</v>
      </c>
      <c r="BI1113" s="231">
        <f>IF(N1113="nulová",J1113,0)</f>
        <v>0</v>
      </c>
      <c r="BJ1113" s="18" t="s">
        <v>82</v>
      </c>
      <c r="BK1113" s="231">
        <f>ROUND(I1113*H1113,2)</f>
        <v>0</v>
      </c>
      <c r="BL1113" s="18" t="s">
        <v>227</v>
      </c>
      <c r="BM1113" s="230" t="s">
        <v>2568</v>
      </c>
    </row>
    <row r="1114" s="2" customFormat="1">
      <c r="A1114" s="39"/>
      <c r="B1114" s="40"/>
      <c r="C1114" s="41"/>
      <c r="D1114" s="232" t="s">
        <v>142</v>
      </c>
      <c r="E1114" s="41"/>
      <c r="F1114" s="233" t="s">
        <v>590</v>
      </c>
      <c r="G1114" s="41"/>
      <c r="H1114" s="41"/>
      <c r="I1114" s="234"/>
      <c r="J1114" s="41"/>
      <c r="K1114" s="41"/>
      <c r="L1114" s="45"/>
      <c r="M1114" s="235"/>
      <c r="N1114" s="236"/>
      <c r="O1114" s="92"/>
      <c r="P1114" s="92"/>
      <c r="Q1114" s="92"/>
      <c r="R1114" s="92"/>
      <c r="S1114" s="92"/>
      <c r="T1114" s="93"/>
      <c r="U1114" s="39"/>
      <c r="V1114" s="39"/>
      <c r="W1114" s="39"/>
      <c r="X1114" s="39"/>
      <c r="Y1114" s="39"/>
      <c r="Z1114" s="39"/>
      <c r="AA1114" s="39"/>
      <c r="AB1114" s="39"/>
      <c r="AC1114" s="39"/>
      <c r="AD1114" s="39"/>
      <c r="AE1114" s="39"/>
      <c r="AT1114" s="18" t="s">
        <v>142</v>
      </c>
      <c r="AU1114" s="18" t="s">
        <v>84</v>
      </c>
    </row>
    <row r="1115" s="2" customFormat="1">
      <c r="A1115" s="39"/>
      <c r="B1115" s="40"/>
      <c r="C1115" s="41"/>
      <c r="D1115" s="237" t="s">
        <v>143</v>
      </c>
      <c r="E1115" s="41"/>
      <c r="F1115" s="238" t="s">
        <v>591</v>
      </c>
      <c r="G1115" s="41"/>
      <c r="H1115" s="41"/>
      <c r="I1115" s="234"/>
      <c r="J1115" s="41"/>
      <c r="K1115" s="41"/>
      <c r="L1115" s="45"/>
      <c r="M1115" s="235"/>
      <c r="N1115" s="236"/>
      <c r="O1115" s="92"/>
      <c r="P1115" s="92"/>
      <c r="Q1115" s="92"/>
      <c r="R1115" s="92"/>
      <c r="S1115" s="92"/>
      <c r="T1115" s="93"/>
      <c r="U1115" s="39"/>
      <c r="V1115" s="39"/>
      <c r="W1115" s="39"/>
      <c r="X1115" s="39"/>
      <c r="Y1115" s="39"/>
      <c r="Z1115" s="39"/>
      <c r="AA1115" s="39"/>
      <c r="AB1115" s="39"/>
      <c r="AC1115" s="39"/>
      <c r="AD1115" s="39"/>
      <c r="AE1115" s="39"/>
      <c r="AT1115" s="18" t="s">
        <v>143</v>
      </c>
      <c r="AU1115" s="18" t="s">
        <v>84</v>
      </c>
    </row>
    <row r="1116" s="14" customFormat="1">
      <c r="A1116" s="14"/>
      <c r="B1116" s="249"/>
      <c r="C1116" s="250"/>
      <c r="D1116" s="232" t="s">
        <v>145</v>
      </c>
      <c r="E1116" s="251" t="s">
        <v>1</v>
      </c>
      <c r="F1116" s="252" t="s">
        <v>2569</v>
      </c>
      <c r="G1116" s="250"/>
      <c r="H1116" s="253">
        <v>0.86799999999999999</v>
      </c>
      <c r="I1116" s="254"/>
      <c r="J1116" s="250"/>
      <c r="K1116" s="250"/>
      <c r="L1116" s="255"/>
      <c r="M1116" s="256"/>
      <c r="N1116" s="257"/>
      <c r="O1116" s="257"/>
      <c r="P1116" s="257"/>
      <c r="Q1116" s="257"/>
      <c r="R1116" s="257"/>
      <c r="S1116" s="257"/>
      <c r="T1116" s="258"/>
      <c r="U1116" s="14"/>
      <c r="V1116" s="14"/>
      <c r="W1116" s="14"/>
      <c r="X1116" s="14"/>
      <c r="Y1116" s="14"/>
      <c r="Z1116" s="14"/>
      <c r="AA1116" s="14"/>
      <c r="AB1116" s="14"/>
      <c r="AC1116" s="14"/>
      <c r="AD1116" s="14"/>
      <c r="AE1116" s="14"/>
      <c r="AT1116" s="259" t="s">
        <v>145</v>
      </c>
      <c r="AU1116" s="259" t="s">
        <v>84</v>
      </c>
      <c r="AV1116" s="14" t="s">
        <v>84</v>
      </c>
      <c r="AW1116" s="14" t="s">
        <v>31</v>
      </c>
      <c r="AX1116" s="14" t="s">
        <v>74</v>
      </c>
      <c r="AY1116" s="259" t="s">
        <v>132</v>
      </c>
    </row>
    <row r="1117" s="14" customFormat="1">
      <c r="A1117" s="14"/>
      <c r="B1117" s="249"/>
      <c r="C1117" s="250"/>
      <c r="D1117" s="232" t="s">
        <v>145</v>
      </c>
      <c r="E1117" s="251" t="s">
        <v>1</v>
      </c>
      <c r="F1117" s="252" t="s">
        <v>2570</v>
      </c>
      <c r="G1117" s="250"/>
      <c r="H1117" s="253">
        <v>8.6820000000000004</v>
      </c>
      <c r="I1117" s="254"/>
      <c r="J1117" s="250"/>
      <c r="K1117" s="250"/>
      <c r="L1117" s="255"/>
      <c r="M1117" s="256"/>
      <c r="N1117" s="257"/>
      <c r="O1117" s="257"/>
      <c r="P1117" s="257"/>
      <c r="Q1117" s="257"/>
      <c r="R1117" s="257"/>
      <c r="S1117" s="257"/>
      <c r="T1117" s="258"/>
      <c r="U1117" s="14"/>
      <c r="V1117" s="14"/>
      <c r="W1117" s="14"/>
      <c r="X1117" s="14"/>
      <c r="Y1117" s="14"/>
      <c r="Z1117" s="14"/>
      <c r="AA1117" s="14"/>
      <c r="AB1117" s="14"/>
      <c r="AC1117" s="14"/>
      <c r="AD1117" s="14"/>
      <c r="AE1117" s="14"/>
      <c r="AT1117" s="259" t="s">
        <v>145</v>
      </c>
      <c r="AU1117" s="259" t="s">
        <v>84</v>
      </c>
      <c r="AV1117" s="14" t="s">
        <v>84</v>
      </c>
      <c r="AW1117" s="14" t="s">
        <v>31</v>
      </c>
      <c r="AX1117" s="14" t="s">
        <v>74</v>
      </c>
      <c r="AY1117" s="259" t="s">
        <v>132</v>
      </c>
    </row>
    <row r="1118" s="15" customFormat="1">
      <c r="A1118" s="15"/>
      <c r="B1118" s="264"/>
      <c r="C1118" s="265"/>
      <c r="D1118" s="232" t="s">
        <v>145</v>
      </c>
      <c r="E1118" s="266" t="s">
        <v>1</v>
      </c>
      <c r="F1118" s="267" t="s">
        <v>251</v>
      </c>
      <c r="G1118" s="265"/>
      <c r="H1118" s="268">
        <v>9.5500000000000007</v>
      </c>
      <c r="I1118" s="269"/>
      <c r="J1118" s="265"/>
      <c r="K1118" s="265"/>
      <c r="L1118" s="270"/>
      <c r="M1118" s="271"/>
      <c r="N1118" s="272"/>
      <c r="O1118" s="272"/>
      <c r="P1118" s="272"/>
      <c r="Q1118" s="272"/>
      <c r="R1118" s="272"/>
      <c r="S1118" s="272"/>
      <c r="T1118" s="273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T1118" s="274" t="s">
        <v>145</v>
      </c>
      <c r="AU1118" s="274" t="s">
        <v>84</v>
      </c>
      <c r="AV1118" s="15" t="s">
        <v>227</v>
      </c>
      <c r="AW1118" s="15" t="s">
        <v>31</v>
      </c>
      <c r="AX1118" s="15" t="s">
        <v>82</v>
      </c>
      <c r="AY1118" s="274" t="s">
        <v>132</v>
      </c>
    </row>
    <row r="1119" s="2" customFormat="1" ht="24.15" customHeight="1">
      <c r="A1119" s="39"/>
      <c r="B1119" s="40"/>
      <c r="C1119" s="219" t="s">
        <v>2571</v>
      </c>
      <c r="D1119" s="219" t="s">
        <v>135</v>
      </c>
      <c r="E1119" s="220" t="s">
        <v>598</v>
      </c>
      <c r="F1119" s="221" t="s">
        <v>599</v>
      </c>
      <c r="G1119" s="222" t="s">
        <v>333</v>
      </c>
      <c r="H1119" s="223">
        <v>152.80000000000001</v>
      </c>
      <c r="I1119" s="224"/>
      <c r="J1119" s="225">
        <f>ROUND(I1119*H1119,2)</f>
        <v>0</v>
      </c>
      <c r="K1119" s="221" t="s">
        <v>139</v>
      </c>
      <c r="L1119" s="45"/>
      <c r="M1119" s="226" t="s">
        <v>1</v>
      </c>
      <c r="N1119" s="227" t="s">
        <v>39</v>
      </c>
      <c r="O1119" s="92"/>
      <c r="P1119" s="228">
        <f>O1119*H1119</f>
        <v>0</v>
      </c>
      <c r="Q1119" s="228">
        <v>0</v>
      </c>
      <c r="R1119" s="228">
        <f>Q1119*H1119</f>
        <v>0</v>
      </c>
      <c r="S1119" s="228">
        <v>0</v>
      </c>
      <c r="T1119" s="229">
        <f>S1119*H1119</f>
        <v>0</v>
      </c>
      <c r="U1119" s="39"/>
      <c r="V1119" s="39"/>
      <c r="W1119" s="39"/>
      <c r="X1119" s="39"/>
      <c r="Y1119" s="39"/>
      <c r="Z1119" s="39"/>
      <c r="AA1119" s="39"/>
      <c r="AB1119" s="39"/>
      <c r="AC1119" s="39"/>
      <c r="AD1119" s="39"/>
      <c r="AE1119" s="39"/>
      <c r="AR1119" s="230" t="s">
        <v>227</v>
      </c>
      <c r="AT1119" s="230" t="s">
        <v>135</v>
      </c>
      <c r="AU1119" s="230" t="s">
        <v>84</v>
      </c>
      <c r="AY1119" s="18" t="s">
        <v>132</v>
      </c>
      <c r="BE1119" s="231">
        <f>IF(N1119="základní",J1119,0)</f>
        <v>0</v>
      </c>
      <c r="BF1119" s="231">
        <f>IF(N1119="snížená",J1119,0)</f>
        <v>0</v>
      </c>
      <c r="BG1119" s="231">
        <f>IF(N1119="zákl. přenesená",J1119,0)</f>
        <v>0</v>
      </c>
      <c r="BH1119" s="231">
        <f>IF(N1119="sníž. přenesená",J1119,0)</f>
        <v>0</v>
      </c>
      <c r="BI1119" s="231">
        <f>IF(N1119="nulová",J1119,0)</f>
        <v>0</v>
      </c>
      <c r="BJ1119" s="18" t="s">
        <v>82</v>
      </c>
      <c r="BK1119" s="231">
        <f>ROUND(I1119*H1119,2)</f>
        <v>0</v>
      </c>
      <c r="BL1119" s="18" t="s">
        <v>227</v>
      </c>
      <c r="BM1119" s="230" t="s">
        <v>2572</v>
      </c>
    </row>
    <row r="1120" s="2" customFormat="1">
      <c r="A1120" s="39"/>
      <c r="B1120" s="40"/>
      <c r="C1120" s="41"/>
      <c r="D1120" s="232" t="s">
        <v>142</v>
      </c>
      <c r="E1120" s="41"/>
      <c r="F1120" s="233" t="s">
        <v>601</v>
      </c>
      <c r="G1120" s="41"/>
      <c r="H1120" s="41"/>
      <c r="I1120" s="234"/>
      <c r="J1120" s="41"/>
      <c r="K1120" s="41"/>
      <c r="L1120" s="45"/>
      <c r="M1120" s="235"/>
      <c r="N1120" s="236"/>
      <c r="O1120" s="92"/>
      <c r="P1120" s="92"/>
      <c r="Q1120" s="92"/>
      <c r="R1120" s="92"/>
      <c r="S1120" s="92"/>
      <c r="T1120" s="93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/>
      <c r="AE1120" s="39"/>
      <c r="AT1120" s="18" t="s">
        <v>142</v>
      </c>
      <c r="AU1120" s="18" t="s">
        <v>84</v>
      </c>
    </row>
    <row r="1121" s="2" customFormat="1">
      <c r="A1121" s="39"/>
      <c r="B1121" s="40"/>
      <c r="C1121" s="41"/>
      <c r="D1121" s="237" t="s">
        <v>143</v>
      </c>
      <c r="E1121" s="41"/>
      <c r="F1121" s="238" t="s">
        <v>602</v>
      </c>
      <c r="G1121" s="41"/>
      <c r="H1121" s="41"/>
      <c r="I1121" s="234"/>
      <c r="J1121" s="41"/>
      <c r="K1121" s="41"/>
      <c r="L1121" s="45"/>
      <c r="M1121" s="235"/>
      <c r="N1121" s="236"/>
      <c r="O1121" s="92"/>
      <c r="P1121" s="92"/>
      <c r="Q1121" s="92"/>
      <c r="R1121" s="92"/>
      <c r="S1121" s="92"/>
      <c r="T1121" s="93"/>
      <c r="U1121" s="39"/>
      <c r="V1121" s="39"/>
      <c r="W1121" s="39"/>
      <c r="X1121" s="39"/>
      <c r="Y1121" s="39"/>
      <c r="Z1121" s="39"/>
      <c r="AA1121" s="39"/>
      <c r="AB1121" s="39"/>
      <c r="AC1121" s="39"/>
      <c r="AD1121" s="39"/>
      <c r="AE1121" s="39"/>
      <c r="AT1121" s="18" t="s">
        <v>143</v>
      </c>
      <c r="AU1121" s="18" t="s">
        <v>84</v>
      </c>
    </row>
    <row r="1122" s="14" customFormat="1">
      <c r="A1122" s="14"/>
      <c r="B1122" s="249"/>
      <c r="C1122" s="250"/>
      <c r="D1122" s="232" t="s">
        <v>145</v>
      </c>
      <c r="E1122" s="251" t="s">
        <v>1</v>
      </c>
      <c r="F1122" s="252" t="s">
        <v>2569</v>
      </c>
      <c r="G1122" s="250"/>
      <c r="H1122" s="253">
        <v>0.86799999999999999</v>
      </c>
      <c r="I1122" s="254"/>
      <c r="J1122" s="250"/>
      <c r="K1122" s="250"/>
      <c r="L1122" s="255"/>
      <c r="M1122" s="256"/>
      <c r="N1122" s="257"/>
      <c r="O1122" s="257"/>
      <c r="P1122" s="257"/>
      <c r="Q1122" s="257"/>
      <c r="R1122" s="257"/>
      <c r="S1122" s="257"/>
      <c r="T1122" s="258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4"/>
      <c r="AT1122" s="259" t="s">
        <v>145</v>
      </c>
      <c r="AU1122" s="259" t="s">
        <v>84</v>
      </c>
      <c r="AV1122" s="14" t="s">
        <v>84</v>
      </c>
      <c r="AW1122" s="14" t="s">
        <v>31</v>
      </c>
      <c r="AX1122" s="14" t="s">
        <v>74</v>
      </c>
      <c r="AY1122" s="259" t="s">
        <v>132</v>
      </c>
    </row>
    <row r="1123" s="14" customFormat="1">
      <c r="A1123" s="14"/>
      <c r="B1123" s="249"/>
      <c r="C1123" s="250"/>
      <c r="D1123" s="232" t="s">
        <v>145</v>
      </c>
      <c r="E1123" s="251" t="s">
        <v>1</v>
      </c>
      <c r="F1123" s="252" t="s">
        <v>2570</v>
      </c>
      <c r="G1123" s="250"/>
      <c r="H1123" s="253">
        <v>8.6820000000000004</v>
      </c>
      <c r="I1123" s="254"/>
      <c r="J1123" s="250"/>
      <c r="K1123" s="250"/>
      <c r="L1123" s="255"/>
      <c r="M1123" s="256"/>
      <c r="N1123" s="257"/>
      <c r="O1123" s="257"/>
      <c r="P1123" s="257"/>
      <c r="Q1123" s="257"/>
      <c r="R1123" s="257"/>
      <c r="S1123" s="257"/>
      <c r="T1123" s="258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T1123" s="259" t="s">
        <v>145</v>
      </c>
      <c r="AU1123" s="259" t="s">
        <v>84</v>
      </c>
      <c r="AV1123" s="14" t="s">
        <v>84</v>
      </c>
      <c r="AW1123" s="14" t="s">
        <v>31</v>
      </c>
      <c r="AX1123" s="14" t="s">
        <v>74</v>
      </c>
      <c r="AY1123" s="259" t="s">
        <v>132</v>
      </c>
    </row>
    <row r="1124" s="15" customFormat="1">
      <c r="A1124" s="15"/>
      <c r="B1124" s="264"/>
      <c r="C1124" s="265"/>
      <c r="D1124" s="232" t="s">
        <v>145</v>
      </c>
      <c r="E1124" s="266" t="s">
        <v>1</v>
      </c>
      <c r="F1124" s="267" t="s">
        <v>251</v>
      </c>
      <c r="G1124" s="265"/>
      <c r="H1124" s="268">
        <v>9.5500000000000007</v>
      </c>
      <c r="I1124" s="269"/>
      <c r="J1124" s="265"/>
      <c r="K1124" s="265"/>
      <c r="L1124" s="270"/>
      <c r="M1124" s="271"/>
      <c r="N1124" s="272"/>
      <c r="O1124" s="272"/>
      <c r="P1124" s="272"/>
      <c r="Q1124" s="272"/>
      <c r="R1124" s="272"/>
      <c r="S1124" s="272"/>
      <c r="T1124" s="273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T1124" s="274" t="s">
        <v>145</v>
      </c>
      <c r="AU1124" s="274" t="s">
        <v>84</v>
      </c>
      <c r="AV1124" s="15" t="s">
        <v>227</v>
      </c>
      <c r="AW1124" s="15" t="s">
        <v>31</v>
      </c>
      <c r="AX1124" s="15" t="s">
        <v>82</v>
      </c>
      <c r="AY1124" s="274" t="s">
        <v>132</v>
      </c>
    </row>
    <row r="1125" s="14" customFormat="1">
      <c r="A1125" s="14"/>
      <c r="B1125" s="249"/>
      <c r="C1125" s="250"/>
      <c r="D1125" s="232" t="s">
        <v>145</v>
      </c>
      <c r="E1125" s="250"/>
      <c r="F1125" s="252" t="s">
        <v>2573</v>
      </c>
      <c r="G1125" s="250"/>
      <c r="H1125" s="253">
        <v>152.80000000000001</v>
      </c>
      <c r="I1125" s="254"/>
      <c r="J1125" s="250"/>
      <c r="K1125" s="250"/>
      <c r="L1125" s="255"/>
      <c r="M1125" s="256"/>
      <c r="N1125" s="257"/>
      <c r="O1125" s="257"/>
      <c r="P1125" s="257"/>
      <c r="Q1125" s="257"/>
      <c r="R1125" s="257"/>
      <c r="S1125" s="257"/>
      <c r="T1125" s="258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4"/>
      <c r="AT1125" s="259" t="s">
        <v>145</v>
      </c>
      <c r="AU1125" s="259" t="s">
        <v>84</v>
      </c>
      <c r="AV1125" s="14" t="s">
        <v>84</v>
      </c>
      <c r="AW1125" s="14" t="s">
        <v>4</v>
      </c>
      <c r="AX1125" s="14" t="s">
        <v>82</v>
      </c>
      <c r="AY1125" s="259" t="s">
        <v>132</v>
      </c>
    </row>
    <row r="1126" s="2" customFormat="1" ht="37.8" customHeight="1">
      <c r="A1126" s="39"/>
      <c r="B1126" s="40"/>
      <c r="C1126" s="219" t="s">
        <v>2574</v>
      </c>
      <c r="D1126" s="219" t="s">
        <v>135</v>
      </c>
      <c r="E1126" s="220" t="s">
        <v>606</v>
      </c>
      <c r="F1126" s="221" t="s">
        <v>607</v>
      </c>
      <c r="G1126" s="222" t="s">
        <v>333</v>
      </c>
      <c r="H1126" s="223">
        <v>8.6820000000000004</v>
      </c>
      <c r="I1126" s="224"/>
      <c r="J1126" s="225">
        <f>ROUND(I1126*H1126,2)</f>
        <v>0</v>
      </c>
      <c r="K1126" s="221" t="s">
        <v>139</v>
      </c>
      <c r="L1126" s="45"/>
      <c r="M1126" s="226" t="s">
        <v>1</v>
      </c>
      <c r="N1126" s="227" t="s">
        <v>39</v>
      </c>
      <c r="O1126" s="92"/>
      <c r="P1126" s="228">
        <f>O1126*H1126</f>
        <v>0</v>
      </c>
      <c r="Q1126" s="228">
        <v>0</v>
      </c>
      <c r="R1126" s="228">
        <f>Q1126*H1126</f>
        <v>0</v>
      </c>
      <c r="S1126" s="228">
        <v>0</v>
      </c>
      <c r="T1126" s="229">
        <f>S1126*H1126</f>
        <v>0</v>
      </c>
      <c r="U1126" s="39"/>
      <c r="V1126" s="39"/>
      <c r="W1126" s="39"/>
      <c r="X1126" s="39"/>
      <c r="Y1126" s="39"/>
      <c r="Z1126" s="39"/>
      <c r="AA1126" s="39"/>
      <c r="AB1126" s="39"/>
      <c r="AC1126" s="39"/>
      <c r="AD1126" s="39"/>
      <c r="AE1126" s="39"/>
      <c r="AR1126" s="230" t="s">
        <v>227</v>
      </c>
      <c r="AT1126" s="230" t="s">
        <v>135</v>
      </c>
      <c r="AU1126" s="230" t="s">
        <v>84</v>
      </c>
      <c r="AY1126" s="18" t="s">
        <v>132</v>
      </c>
      <c r="BE1126" s="231">
        <f>IF(N1126="základní",J1126,0)</f>
        <v>0</v>
      </c>
      <c r="BF1126" s="231">
        <f>IF(N1126="snížená",J1126,0)</f>
        <v>0</v>
      </c>
      <c r="BG1126" s="231">
        <f>IF(N1126="zákl. přenesená",J1126,0)</f>
        <v>0</v>
      </c>
      <c r="BH1126" s="231">
        <f>IF(N1126="sníž. přenesená",J1126,0)</f>
        <v>0</v>
      </c>
      <c r="BI1126" s="231">
        <f>IF(N1126="nulová",J1126,0)</f>
        <v>0</v>
      </c>
      <c r="BJ1126" s="18" t="s">
        <v>82</v>
      </c>
      <c r="BK1126" s="231">
        <f>ROUND(I1126*H1126,2)</f>
        <v>0</v>
      </c>
      <c r="BL1126" s="18" t="s">
        <v>227</v>
      </c>
      <c r="BM1126" s="230" t="s">
        <v>2575</v>
      </c>
    </row>
    <row r="1127" s="2" customFormat="1">
      <c r="A1127" s="39"/>
      <c r="B1127" s="40"/>
      <c r="C1127" s="41"/>
      <c r="D1127" s="232" t="s">
        <v>142</v>
      </c>
      <c r="E1127" s="41"/>
      <c r="F1127" s="233" t="s">
        <v>609</v>
      </c>
      <c r="G1127" s="41"/>
      <c r="H1127" s="41"/>
      <c r="I1127" s="234"/>
      <c r="J1127" s="41"/>
      <c r="K1127" s="41"/>
      <c r="L1127" s="45"/>
      <c r="M1127" s="235"/>
      <c r="N1127" s="236"/>
      <c r="O1127" s="92"/>
      <c r="P1127" s="92"/>
      <c r="Q1127" s="92"/>
      <c r="R1127" s="92"/>
      <c r="S1127" s="92"/>
      <c r="T1127" s="93"/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/>
      <c r="AE1127" s="39"/>
      <c r="AT1127" s="18" t="s">
        <v>142</v>
      </c>
      <c r="AU1127" s="18" t="s">
        <v>84</v>
      </c>
    </row>
    <row r="1128" s="2" customFormat="1">
      <c r="A1128" s="39"/>
      <c r="B1128" s="40"/>
      <c r="C1128" s="41"/>
      <c r="D1128" s="237" t="s">
        <v>143</v>
      </c>
      <c r="E1128" s="41"/>
      <c r="F1128" s="238" t="s">
        <v>610</v>
      </c>
      <c r="G1128" s="41"/>
      <c r="H1128" s="41"/>
      <c r="I1128" s="234"/>
      <c r="J1128" s="41"/>
      <c r="K1128" s="41"/>
      <c r="L1128" s="45"/>
      <c r="M1128" s="235"/>
      <c r="N1128" s="236"/>
      <c r="O1128" s="92"/>
      <c r="P1128" s="92"/>
      <c r="Q1128" s="92"/>
      <c r="R1128" s="92"/>
      <c r="S1128" s="92"/>
      <c r="T1128" s="93"/>
      <c r="U1128" s="39"/>
      <c r="V1128" s="39"/>
      <c r="W1128" s="39"/>
      <c r="X1128" s="39"/>
      <c r="Y1128" s="39"/>
      <c r="Z1128" s="39"/>
      <c r="AA1128" s="39"/>
      <c r="AB1128" s="39"/>
      <c r="AC1128" s="39"/>
      <c r="AD1128" s="39"/>
      <c r="AE1128" s="39"/>
      <c r="AT1128" s="18" t="s">
        <v>143</v>
      </c>
      <c r="AU1128" s="18" t="s">
        <v>84</v>
      </c>
    </row>
    <row r="1129" s="14" customFormat="1">
      <c r="A1129" s="14"/>
      <c r="B1129" s="249"/>
      <c r="C1129" s="250"/>
      <c r="D1129" s="232" t="s">
        <v>145</v>
      </c>
      <c r="E1129" s="251" t="s">
        <v>1</v>
      </c>
      <c r="F1129" s="252" t="s">
        <v>2570</v>
      </c>
      <c r="G1129" s="250"/>
      <c r="H1129" s="253">
        <v>8.6820000000000004</v>
      </c>
      <c r="I1129" s="254"/>
      <c r="J1129" s="250"/>
      <c r="K1129" s="250"/>
      <c r="L1129" s="255"/>
      <c r="M1129" s="256"/>
      <c r="N1129" s="257"/>
      <c r="O1129" s="257"/>
      <c r="P1129" s="257"/>
      <c r="Q1129" s="257"/>
      <c r="R1129" s="257"/>
      <c r="S1129" s="257"/>
      <c r="T1129" s="258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  <c r="AT1129" s="259" t="s">
        <v>145</v>
      </c>
      <c r="AU1129" s="259" t="s">
        <v>84</v>
      </c>
      <c r="AV1129" s="14" t="s">
        <v>84</v>
      </c>
      <c r="AW1129" s="14" t="s">
        <v>31</v>
      </c>
      <c r="AX1129" s="14" t="s">
        <v>82</v>
      </c>
      <c r="AY1129" s="259" t="s">
        <v>132</v>
      </c>
    </row>
    <row r="1130" s="2" customFormat="1" ht="37.8" customHeight="1">
      <c r="A1130" s="39"/>
      <c r="B1130" s="40"/>
      <c r="C1130" s="219" t="s">
        <v>2576</v>
      </c>
      <c r="D1130" s="219" t="s">
        <v>135</v>
      </c>
      <c r="E1130" s="220" t="s">
        <v>2577</v>
      </c>
      <c r="F1130" s="221" t="s">
        <v>2578</v>
      </c>
      <c r="G1130" s="222" t="s">
        <v>333</v>
      </c>
      <c r="H1130" s="223">
        <v>0.86799999999999999</v>
      </c>
      <c r="I1130" s="224"/>
      <c r="J1130" s="225">
        <f>ROUND(I1130*H1130,2)</f>
        <v>0</v>
      </c>
      <c r="K1130" s="221" t="s">
        <v>139</v>
      </c>
      <c r="L1130" s="45"/>
      <c r="M1130" s="226" t="s">
        <v>1</v>
      </c>
      <c r="N1130" s="227" t="s">
        <v>39</v>
      </c>
      <c r="O1130" s="92"/>
      <c r="P1130" s="228">
        <f>O1130*H1130</f>
        <v>0</v>
      </c>
      <c r="Q1130" s="228">
        <v>0</v>
      </c>
      <c r="R1130" s="228">
        <f>Q1130*H1130</f>
        <v>0</v>
      </c>
      <c r="S1130" s="228">
        <v>0</v>
      </c>
      <c r="T1130" s="229">
        <f>S1130*H1130</f>
        <v>0</v>
      </c>
      <c r="U1130" s="39"/>
      <c r="V1130" s="39"/>
      <c r="W1130" s="39"/>
      <c r="X1130" s="39"/>
      <c r="Y1130" s="39"/>
      <c r="Z1130" s="39"/>
      <c r="AA1130" s="39"/>
      <c r="AB1130" s="39"/>
      <c r="AC1130" s="39"/>
      <c r="AD1130" s="39"/>
      <c r="AE1130" s="39"/>
      <c r="AR1130" s="230" t="s">
        <v>227</v>
      </c>
      <c r="AT1130" s="230" t="s">
        <v>135</v>
      </c>
      <c r="AU1130" s="230" t="s">
        <v>84</v>
      </c>
      <c r="AY1130" s="18" t="s">
        <v>132</v>
      </c>
      <c r="BE1130" s="231">
        <f>IF(N1130="základní",J1130,0)</f>
        <v>0</v>
      </c>
      <c r="BF1130" s="231">
        <f>IF(N1130="snížená",J1130,0)</f>
        <v>0</v>
      </c>
      <c r="BG1130" s="231">
        <f>IF(N1130="zákl. přenesená",J1130,0)</f>
        <v>0</v>
      </c>
      <c r="BH1130" s="231">
        <f>IF(N1130="sníž. přenesená",J1130,0)</f>
        <v>0</v>
      </c>
      <c r="BI1130" s="231">
        <f>IF(N1130="nulová",J1130,0)</f>
        <v>0</v>
      </c>
      <c r="BJ1130" s="18" t="s">
        <v>82</v>
      </c>
      <c r="BK1130" s="231">
        <f>ROUND(I1130*H1130,2)</f>
        <v>0</v>
      </c>
      <c r="BL1130" s="18" t="s">
        <v>227</v>
      </c>
      <c r="BM1130" s="230" t="s">
        <v>2579</v>
      </c>
    </row>
    <row r="1131" s="2" customFormat="1">
      <c r="A1131" s="39"/>
      <c r="B1131" s="40"/>
      <c r="C1131" s="41"/>
      <c r="D1131" s="232" t="s">
        <v>142</v>
      </c>
      <c r="E1131" s="41"/>
      <c r="F1131" s="233" t="s">
        <v>2580</v>
      </c>
      <c r="G1131" s="41"/>
      <c r="H1131" s="41"/>
      <c r="I1131" s="234"/>
      <c r="J1131" s="41"/>
      <c r="K1131" s="41"/>
      <c r="L1131" s="45"/>
      <c r="M1131" s="235"/>
      <c r="N1131" s="236"/>
      <c r="O1131" s="92"/>
      <c r="P1131" s="92"/>
      <c r="Q1131" s="92"/>
      <c r="R1131" s="92"/>
      <c r="S1131" s="92"/>
      <c r="T1131" s="93"/>
      <c r="U1131" s="39"/>
      <c r="V1131" s="39"/>
      <c r="W1131" s="39"/>
      <c r="X1131" s="39"/>
      <c r="Y1131" s="39"/>
      <c r="Z1131" s="39"/>
      <c r="AA1131" s="39"/>
      <c r="AB1131" s="39"/>
      <c r="AC1131" s="39"/>
      <c r="AD1131" s="39"/>
      <c r="AE1131" s="39"/>
      <c r="AT1131" s="18" t="s">
        <v>142</v>
      </c>
      <c r="AU1131" s="18" t="s">
        <v>84</v>
      </c>
    </row>
    <row r="1132" s="2" customFormat="1">
      <c r="A1132" s="39"/>
      <c r="B1132" s="40"/>
      <c r="C1132" s="41"/>
      <c r="D1132" s="237" t="s">
        <v>143</v>
      </c>
      <c r="E1132" s="41"/>
      <c r="F1132" s="238" t="s">
        <v>2581</v>
      </c>
      <c r="G1132" s="41"/>
      <c r="H1132" s="41"/>
      <c r="I1132" s="234"/>
      <c r="J1132" s="41"/>
      <c r="K1132" s="41"/>
      <c r="L1132" s="45"/>
      <c r="M1132" s="235"/>
      <c r="N1132" s="236"/>
      <c r="O1132" s="92"/>
      <c r="P1132" s="92"/>
      <c r="Q1132" s="92"/>
      <c r="R1132" s="92"/>
      <c r="S1132" s="92"/>
      <c r="T1132" s="93"/>
      <c r="U1132" s="39"/>
      <c r="V1132" s="39"/>
      <c r="W1132" s="39"/>
      <c r="X1132" s="39"/>
      <c r="Y1132" s="39"/>
      <c r="Z1132" s="39"/>
      <c r="AA1132" s="39"/>
      <c r="AB1132" s="39"/>
      <c r="AC1132" s="39"/>
      <c r="AD1132" s="39"/>
      <c r="AE1132" s="39"/>
      <c r="AT1132" s="18" t="s">
        <v>143</v>
      </c>
      <c r="AU1132" s="18" t="s">
        <v>84</v>
      </c>
    </row>
    <row r="1133" s="14" customFormat="1">
      <c r="A1133" s="14"/>
      <c r="B1133" s="249"/>
      <c r="C1133" s="250"/>
      <c r="D1133" s="232" t="s">
        <v>145</v>
      </c>
      <c r="E1133" s="251" t="s">
        <v>1</v>
      </c>
      <c r="F1133" s="252" t="s">
        <v>2569</v>
      </c>
      <c r="G1133" s="250"/>
      <c r="H1133" s="253">
        <v>0.86799999999999999</v>
      </c>
      <c r="I1133" s="254"/>
      <c r="J1133" s="250"/>
      <c r="K1133" s="250"/>
      <c r="L1133" s="255"/>
      <c r="M1133" s="256"/>
      <c r="N1133" s="257"/>
      <c r="O1133" s="257"/>
      <c r="P1133" s="257"/>
      <c r="Q1133" s="257"/>
      <c r="R1133" s="257"/>
      <c r="S1133" s="257"/>
      <c r="T1133" s="258"/>
      <c r="U1133" s="14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4"/>
      <c r="AT1133" s="259" t="s">
        <v>145</v>
      </c>
      <c r="AU1133" s="259" t="s">
        <v>84</v>
      </c>
      <c r="AV1133" s="14" t="s">
        <v>84</v>
      </c>
      <c r="AW1133" s="14" t="s">
        <v>31</v>
      </c>
      <c r="AX1133" s="14" t="s">
        <v>82</v>
      </c>
      <c r="AY1133" s="259" t="s">
        <v>132</v>
      </c>
    </row>
    <row r="1134" s="12" customFormat="1" ht="22.8" customHeight="1">
      <c r="A1134" s="12"/>
      <c r="B1134" s="203"/>
      <c r="C1134" s="204"/>
      <c r="D1134" s="205" t="s">
        <v>73</v>
      </c>
      <c r="E1134" s="217" t="s">
        <v>621</v>
      </c>
      <c r="F1134" s="217" t="s">
        <v>622</v>
      </c>
      <c r="G1134" s="204"/>
      <c r="H1134" s="204"/>
      <c r="I1134" s="207"/>
      <c r="J1134" s="218">
        <f>BK1134</f>
        <v>0</v>
      </c>
      <c r="K1134" s="204"/>
      <c r="L1134" s="209"/>
      <c r="M1134" s="210"/>
      <c r="N1134" s="211"/>
      <c r="O1134" s="211"/>
      <c r="P1134" s="212">
        <f>SUM(P1135:P1137)</f>
        <v>0</v>
      </c>
      <c r="Q1134" s="211"/>
      <c r="R1134" s="212">
        <f>SUM(R1135:R1137)</f>
        <v>0</v>
      </c>
      <c r="S1134" s="211"/>
      <c r="T1134" s="213">
        <f>SUM(T1135:T1137)</f>
        <v>0</v>
      </c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R1134" s="214" t="s">
        <v>82</v>
      </c>
      <c r="AT1134" s="215" t="s">
        <v>73</v>
      </c>
      <c r="AU1134" s="215" t="s">
        <v>82</v>
      </c>
      <c r="AY1134" s="214" t="s">
        <v>132</v>
      </c>
      <c r="BK1134" s="216">
        <f>SUM(BK1135:BK1137)</f>
        <v>0</v>
      </c>
    </row>
    <row r="1135" s="2" customFormat="1" ht="24.15" customHeight="1">
      <c r="A1135" s="39"/>
      <c r="B1135" s="40"/>
      <c r="C1135" s="219" t="s">
        <v>2582</v>
      </c>
      <c r="D1135" s="219" t="s">
        <v>135</v>
      </c>
      <c r="E1135" s="220" t="s">
        <v>2583</v>
      </c>
      <c r="F1135" s="221" t="s">
        <v>2584</v>
      </c>
      <c r="G1135" s="222" t="s">
        <v>333</v>
      </c>
      <c r="H1135" s="223">
        <v>382.57600000000002</v>
      </c>
      <c r="I1135" s="224"/>
      <c r="J1135" s="225">
        <f>ROUND(I1135*H1135,2)</f>
        <v>0</v>
      </c>
      <c r="K1135" s="221" t="s">
        <v>139</v>
      </c>
      <c r="L1135" s="45"/>
      <c r="M1135" s="226" t="s">
        <v>1</v>
      </c>
      <c r="N1135" s="227" t="s">
        <v>39</v>
      </c>
      <c r="O1135" s="92"/>
      <c r="P1135" s="228">
        <f>O1135*H1135</f>
        <v>0</v>
      </c>
      <c r="Q1135" s="228">
        <v>0</v>
      </c>
      <c r="R1135" s="228">
        <f>Q1135*H1135</f>
        <v>0</v>
      </c>
      <c r="S1135" s="228">
        <v>0</v>
      </c>
      <c r="T1135" s="229">
        <f>S1135*H1135</f>
        <v>0</v>
      </c>
      <c r="U1135" s="39"/>
      <c r="V1135" s="39"/>
      <c r="W1135" s="39"/>
      <c r="X1135" s="39"/>
      <c r="Y1135" s="39"/>
      <c r="Z1135" s="39"/>
      <c r="AA1135" s="39"/>
      <c r="AB1135" s="39"/>
      <c r="AC1135" s="39"/>
      <c r="AD1135" s="39"/>
      <c r="AE1135" s="39"/>
      <c r="AR1135" s="230" t="s">
        <v>227</v>
      </c>
      <c r="AT1135" s="230" t="s">
        <v>135</v>
      </c>
      <c r="AU1135" s="230" t="s">
        <v>84</v>
      </c>
      <c r="AY1135" s="18" t="s">
        <v>132</v>
      </c>
      <c r="BE1135" s="231">
        <f>IF(N1135="základní",J1135,0)</f>
        <v>0</v>
      </c>
      <c r="BF1135" s="231">
        <f>IF(N1135="snížená",J1135,0)</f>
        <v>0</v>
      </c>
      <c r="BG1135" s="231">
        <f>IF(N1135="zákl. přenesená",J1135,0)</f>
        <v>0</v>
      </c>
      <c r="BH1135" s="231">
        <f>IF(N1135="sníž. přenesená",J1135,0)</f>
        <v>0</v>
      </c>
      <c r="BI1135" s="231">
        <f>IF(N1135="nulová",J1135,0)</f>
        <v>0</v>
      </c>
      <c r="BJ1135" s="18" t="s">
        <v>82</v>
      </c>
      <c r="BK1135" s="231">
        <f>ROUND(I1135*H1135,2)</f>
        <v>0</v>
      </c>
      <c r="BL1135" s="18" t="s">
        <v>227</v>
      </c>
      <c r="BM1135" s="230" t="s">
        <v>2585</v>
      </c>
    </row>
    <row r="1136" s="2" customFormat="1">
      <c r="A1136" s="39"/>
      <c r="B1136" s="40"/>
      <c r="C1136" s="41"/>
      <c r="D1136" s="232" t="s">
        <v>142</v>
      </c>
      <c r="E1136" s="41"/>
      <c r="F1136" s="233" t="s">
        <v>2586</v>
      </c>
      <c r="G1136" s="41"/>
      <c r="H1136" s="41"/>
      <c r="I1136" s="234"/>
      <c r="J1136" s="41"/>
      <c r="K1136" s="41"/>
      <c r="L1136" s="45"/>
      <c r="M1136" s="235"/>
      <c r="N1136" s="236"/>
      <c r="O1136" s="92"/>
      <c r="P1136" s="92"/>
      <c r="Q1136" s="92"/>
      <c r="R1136" s="92"/>
      <c r="S1136" s="92"/>
      <c r="T1136" s="93"/>
      <c r="U1136" s="39"/>
      <c r="V1136" s="39"/>
      <c r="W1136" s="39"/>
      <c r="X1136" s="39"/>
      <c r="Y1136" s="39"/>
      <c r="Z1136" s="39"/>
      <c r="AA1136" s="39"/>
      <c r="AB1136" s="39"/>
      <c r="AC1136" s="39"/>
      <c r="AD1136" s="39"/>
      <c r="AE1136" s="39"/>
      <c r="AT1136" s="18" t="s">
        <v>142</v>
      </c>
      <c r="AU1136" s="18" t="s">
        <v>84</v>
      </c>
    </row>
    <row r="1137" s="2" customFormat="1">
      <c r="A1137" s="39"/>
      <c r="B1137" s="40"/>
      <c r="C1137" s="41"/>
      <c r="D1137" s="237" t="s">
        <v>143</v>
      </c>
      <c r="E1137" s="41"/>
      <c r="F1137" s="238" t="s">
        <v>2587</v>
      </c>
      <c r="G1137" s="41"/>
      <c r="H1137" s="41"/>
      <c r="I1137" s="234"/>
      <c r="J1137" s="41"/>
      <c r="K1137" s="41"/>
      <c r="L1137" s="45"/>
      <c r="M1137" s="235"/>
      <c r="N1137" s="236"/>
      <c r="O1137" s="92"/>
      <c r="P1137" s="92"/>
      <c r="Q1137" s="92"/>
      <c r="R1137" s="92"/>
      <c r="S1137" s="92"/>
      <c r="T1137" s="93"/>
      <c r="U1137" s="39"/>
      <c r="V1137" s="39"/>
      <c r="W1137" s="39"/>
      <c r="X1137" s="39"/>
      <c r="Y1137" s="39"/>
      <c r="Z1137" s="39"/>
      <c r="AA1137" s="39"/>
      <c r="AB1137" s="39"/>
      <c r="AC1137" s="39"/>
      <c r="AD1137" s="39"/>
      <c r="AE1137" s="39"/>
      <c r="AT1137" s="18" t="s">
        <v>143</v>
      </c>
      <c r="AU1137" s="18" t="s">
        <v>84</v>
      </c>
    </row>
    <row r="1138" s="12" customFormat="1" ht="25.92" customHeight="1">
      <c r="A1138" s="12"/>
      <c r="B1138" s="203"/>
      <c r="C1138" s="204"/>
      <c r="D1138" s="205" t="s">
        <v>73</v>
      </c>
      <c r="E1138" s="206" t="s">
        <v>1145</v>
      </c>
      <c r="F1138" s="206" t="s">
        <v>1146</v>
      </c>
      <c r="G1138" s="204"/>
      <c r="H1138" s="204"/>
      <c r="I1138" s="207"/>
      <c r="J1138" s="208">
        <f>BK1138</f>
        <v>0</v>
      </c>
      <c r="K1138" s="204"/>
      <c r="L1138" s="209"/>
      <c r="M1138" s="210"/>
      <c r="N1138" s="211"/>
      <c r="O1138" s="211"/>
      <c r="P1138" s="212">
        <f>P1139</f>
        <v>0</v>
      </c>
      <c r="Q1138" s="211"/>
      <c r="R1138" s="212">
        <f>R1139</f>
        <v>0.079471600000000003</v>
      </c>
      <c r="S1138" s="211"/>
      <c r="T1138" s="213">
        <f>T1139</f>
        <v>0</v>
      </c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R1138" s="214" t="s">
        <v>84</v>
      </c>
      <c r="AT1138" s="215" t="s">
        <v>73</v>
      </c>
      <c r="AU1138" s="215" t="s">
        <v>74</v>
      </c>
      <c r="AY1138" s="214" t="s">
        <v>132</v>
      </c>
      <c r="BK1138" s="216">
        <f>BK1139</f>
        <v>0</v>
      </c>
    </row>
    <row r="1139" s="12" customFormat="1" ht="22.8" customHeight="1">
      <c r="A1139" s="12"/>
      <c r="B1139" s="203"/>
      <c r="C1139" s="204"/>
      <c r="D1139" s="205" t="s">
        <v>73</v>
      </c>
      <c r="E1139" s="217" t="s">
        <v>2588</v>
      </c>
      <c r="F1139" s="217" t="s">
        <v>2589</v>
      </c>
      <c r="G1139" s="204"/>
      <c r="H1139" s="204"/>
      <c r="I1139" s="207"/>
      <c r="J1139" s="218">
        <f>BK1139</f>
        <v>0</v>
      </c>
      <c r="K1139" s="204"/>
      <c r="L1139" s="209"/>
      <c r="M1139" s="210"/>
      <c r="N1139" s="211"/>
      <c r="O1139" s="211"/>
      <c r="P1139" s="212">
        <f>SUM(P1140:P1147)</f>
        <v>0</v>
      </c>
      <c r="Q1139" s="211"/>
      <c r="R1139" s="212">
        <f>SUM(R1140:R1147)</f>
        <v>0.079471600000000003</v>
      </c>
      <c r="S1139" s="211"/>
      <c r="T1139" s="213">
        <f>SUM(T1140:T1147)</f>
        <v>0</v>
      </c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R1139" s="214" t="s">
        <v>84</v>
      </c>
      <c r="AT1139" s="215" t="s">
        <v>73</v>
      </c>
      <c r="AU1139" s="215" t="s">
        <v>82</v>
      </c>
      <c r="AY1139" s="214" t="s">
        <v>132</v>
      </c>
      <c r="BK1139" s="216">
        <f>SUM(BK1140:BK1147)</f>
        <v>0</v>
      </c>
    </row>
    <row r="1140" s="2" customFormat="1" ht="21.75" customHeight="1">
      <c r="A1140" s="39"/>
      <c r="B1140" s="40"/>
      <c r="C1140" s="219" t="s">
        <v>2590</v>
      </c>
      <c r="D1140" s="219" t="s">
        <v>135</v>
      </c>
      <c r="E1140" s="220" t="s">
        <v>2591</v>
      </c>
      <c r="F1140" s="221" t="s">
        <v>2592</v>
      </c>
      <c r="G1140" s="222" t="s">
        <v>160</v>
      </c>
      <c r="H1140" s="223">
        <v>13.702</v>
      </c>
      <c r="I1140" s="224"/>
      <c r="J1140" s="225">
        <f>ROUND(I1140*H1140,2)</f>
        <v>0</v>
      </c>
      <c r="K1140" s="221" t="s">
        <v>139</v>
      </c>
      <c r="L1140" s="45"/>
      <c r="M1140" s="226" t="s">
        <v>1</v>
      </c>
      <c r="N1140" s="227" t="s">
        <v>39</v>
      </c>
      <c r="O1140" s="92"/>
      <c r="P1140" s="228">
        <f>O1140*H1140</f>
        <v>0</v>
      </c>
      <c r="Q1140" s="228">
        <v>0.00040000000000000002</v>
      </c>
      <c r="R1140" s="228">
        <f>Q1140*H1140</f>
        <v>0.0054808000000000001</v>
      </c>
      <c r="S1140" s="228">
        <v>0</v>
      </c>
      <c r="T1140" s="229">
        <f>S1140*H1140</f>
        <v>0</v>
      </c>
      <c r="U1140" s="39"/>
      <c r="V1140" s="39"/>
      <c r="W1140" s="39"/>
      <c r="X1140" s="39"/>
      <c r="Y1140" s="39"/>
      <c r="Z1140" s="39"/>
      <c r="AA1140" s="39"/>
      <c r="AB1140" s="39"/>
      <c r="AC1140" s="39"/>
      <c r="AD1140" s="39"/>
      <c r="AE1140" s="39"/>
      <c r="AR1140" s="230" t="s">
        <v>330</v>
      </c>
      <c r="AT1140" s="230" t="s">
        <v>135</v>
      </c>
      <c r="AU1140" s="230" t="s">
        <v>84</v>
      </c>
      <c r="AY1140" s="18" t="s">
        <v>132</v>
      </c>
      <c r="BE1140" s="231">
        <f>IF(N1140="základní",J1140,0)</f>
        <v>0</v>
      </c>
      <c r="BF1140" s="231">
        <f>IF(N1140="snížená",J1140,0)</f>
        <v>0</v>
      </c>
      <c r="BG1140" s="231">
        <f>IF(N1140="zákl. přenesená",J1140,0)</f>
        <v>0</v>
      </c>
      <c r="BH1140" s="231">
        <f>IF(N1140="sníž. přenesená",J1140,0)</f>
        <v>0</v>
      </c>
      <c r="BI1140" s="231">
        <f>IF(N1140="nulová",J1140,0)</f>
        <v>0</v>
      </c>
      <c r="BJ1140" s="18" t="s">
        <v>82</v>
      </c>
      <c r="BK1140" s="231">
        <f>ROUND(I1140*H1140,2)</f>
        <v>0</v>
      </c>
      <c r="BL1140" s="18" t="s">
        <v>330</v>
      </c>
      <c r="BM1140" s="230" t="s">
        <v>2593</v>
      </c>
    </row>
    <row r="1141" s="2" customFormat="1">
      <c r="A1141" s="39"/>
      <c r="B1141" s="40"/>
      <c r="C1141" s="41"/>
      <c r="D1141" s="232" t="s">
        <v>142</v>
      </c>
      <c r="E1141" s="41"/>
      <c r="F1141" s="233" t="s">
        <v>2594</v>
      </c>
      <c r="G1141" s="41"/>
      <c r="H1141" s="41"/>
      <c r="I1141" s="234"/>
      <c r="J1141" s="41"/>
      <c r="K1141" s="41"/>
      <c r="L1141" s="45"/>
      <c r="M1141" s="235"/>
      <c r="N1141" s="236"/>
      <c r="O1141" s="92"/>
      <c r="P1141" s="92"/>
      <c r="Q1141" s="92"/>
      <c r="R1141" s="92"/>
      <c r="S1141" s="92"/>
      <c r="T1141" s="93"/>
      <c r="U1141" s="39"/>
      <c r="V1141" s="39"/>
      <c r="W1141" s="39"/>
      <c r="X1141" s="39"/>
      <c r="Y1141" s="39"/>
      <c r="Z1141" s="39"/>
      <c r="AA1141" s="39"/>
      <c r="AB1141" s="39"/>
      <c r="AC1141" s="39"/>
      <c r="AD1141" s="39"/>
      <c r="AE1141" s="39"/>
      <c r="AT1141" s="18" t="s">
        <v>142</v>
      </c>
      <c r="AU1141" s="18" t="s">
        <v>84</v>
      </c>
    </row>
    <row r="1142" s="2" customFormat="1">
      <c r="A1142" s="39"/>
      <c r="B1142" s="40"/>
      <c r="C1142" s="41"/>
      <c r="D1142" s="237" t="s">
        <v>143</v>
      </c>
      <c r="E1142" s="41"/>
      <c r="F1142" s="238" t="s">
        <v>2595</v>
      </c>
      <c r="G1142" s="41"/>
      <c r="H1142" s="41"/>
      <c r="I1142" s="234"/>
      <c r="J1142" s="41"/>
      <c r="K1142" s="41"/>
      <c r="L1142" s="45"/>
      <c r="M1142" s="235"/>
      <c r="N1142" s="236"/>
      <c r="O1142" s="92"/>
      <c r="P1142" s="92"/>
      <c r="Q1142" s="92"/>
      <c r="R1142" s="92"/>
      <c r="S1142" s="92"/>
      <c r="T1142" s="93"/>
      <c r="U1142" s="39"/>
      <c r="V1142" s="39"/>
      <c r="W1142" s="39"/>
      <c r="X1142" s="39"/>
      <c r="Y1142" s="39"/>
      <c r="Z1142" s="39"/>
      <c r="AA1142" s="39"/>
      <c r="AB1142" s="39"/>
      <c r="AC1142" s="39"/>
      <c r="AD1142" s="39"/>
      <c r="AE1142" s="39"/>
      <c r="AT1142" s="18" t="s">
        <v>143</v>
      </c>
      <c r="AU1142" s="18" t="s">
        <v>84</v>
      </c>
    </row>
    <row r="1143" s="2" customFormat="1" ht="37.8" customHeight="1">
      <c r="A1143" s="39"/>
      <c r="B1143" s="40"/>
      <c r="C1143" s="275" t="s">
        <v>2596</v>
      </c>
      <c r="D1143" s="275" t="s">
        <v>374</v>
      </c>
      <c r="E1143" s="276" t="s">
        <v>2597</v>
      </c>
      <c r="F1143" s="277" t="s">
        <v>2598</v>
      </c>
      <c r="G1143" s="278" t="s">
        <v>160</v>
      </c>
      <c r="H1143" s="279">
        <v>13.702</v>
      </c>
      <c r="I1143" s="280"/>
      <c r="J1143" s="281">
        <f>ROUND(I1143*H1143,2)</f>
        <v>0</v>
      </c>
      <c r="K1143" s="277" t="s">
        <v>139</v>
      </c>
      <c r="L1143" s="282"/>
      <c r="M1143" s="283" t="s">
        <v>1</v>
      </c>
      <c r="N1143" s="284" t="s">
        <v>39</v>
      </c>
      <c r="O1143" s="92"/>
      <c r="P1143" s="228">
        <f>O1143*H1143</f>
        <v>0</v>
      </c>
      <c r="Q1143" s="228">
        <v>0.0054000000000000003</v>
      </c>
      <c r="R1143" s="228">
        <f>Q1143*H1143</f>
        <v>0.073990800000000009</v>
      </c>
      <c r="S1143" s="228">
        <v>0</v>
      </c>
      <c r="T1143" s="229">
        <f>S1143*H1143</f>
        <v>0</v>
      </c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/>
      <c r="AE1143" s="39"/>
      <c r="AR1143" s="230" t="s">
        <v>435</v>
      </c>
      <c r="AT1143" s="230" t="s">
        <v>374</v>
      </c>
      <c r="AU1143" s="230" t="s">
        <v>84</v>
      </c>
      <c r="AY1143" s="18" t="s">
        <v>132</v>
      </c>
      <c r="BE1143" s="231">
        <f>IF(N1143="základní",J1143,0)</f>
        <v>0</v>
      </c>
      <c r="BF1143" s="231">
        <f>IF(N1143="snížená",J1143,0)</f>
        <v>0</v>
      </c>
      <c r="BG1143" s="231">
        <f>IF(N1143="zákl. přenesená",J1143,0)</f>
        <v>0</v>
      </c>
      <c r="BH1143" s="231">
        <f>IF(N1143="sníž. přenesená",J1143,0)</f>
        <v>0</v>
      </c>
      <c r="BI1143" s="231">
        <f>IF(N1143="nulová",J1143,0)</f>
        <v>0</v>
      </c>
      <c r="BJ1143" s="18" t="s">
        <v>82</v>
      </c>
      <c r="BK1143" s="231">
        <f>ROUND(I1143*H1143,2)</f>
        <v>0</v>
      </c>
      <c r="BL1143" s="18" t="s">
        <v>330</v>
      </c>
      <c r="BM1143" s="230" t="s">
        <v>2599</v>
      </c>
    </row>
    <row r="1144" s="2" customFormat="1">
      <c r="A1144" s="39"/>
      <c r="B1144" s="40"/>
      <c r="C1144" s="41"/>
      <c r="D1144" s="232" t="s">
        <v>142</v>
      </c>
      <c r="E1144" s="41"/>
      <c r="F1144" s="233" t="s">
        <v>2598</v>
      </c>
      <c r="G1144" s="41"/>
      <c r="H1144" s="41"/>
      <c r="I1144" s="234"/>
      <c r="J1144" s="41"/>
      <c r="K1144" s="41"/>
      <c r="L1144" s="45"/>
      <c r="M1144" s="235"/>
      <c r="N1144" s="236"/>
      <c r="O1144" s="92"/>
      <c r="P1144" s="92"/>
      <c r="Q1144" s="92"/>
      <c r="R1144" s="92"/>
      <c r="S1144" s="92"/>
      <c r="T1144" s="93"/>
      <c r="U1144" s="39"/>
      <c r="V1144" s="39"/>
      <c r="W1144" s="39"/>
      <c r="X1144" s="39"/>
      <c r="Y1144" s="39"/>
      <c r="Z1144" s="39"/>
      <c r="AA1144" s="39"/>
      <c r="AB1144" s="39"/>
      <c r="AC1144" s="39"/>
      <c r="AD1144" s="39"/>
      <c r="AE1144" s="39"/>
      <c r="AT1144" s="18" t="s">
        <v>142</v>
      </c>
      <c r="AU1144" s="18" t="s">
        <v>84</v>
      </c>
    </row>
    <row r="1145" s="13" customFormat="1">
      <c r="A1145" s="13"/>
      <c r="B1145" s="239"/>
      <c r="C1145" s="240"/>
      <c r="D1145" s="232" t="s">
        <v>145</v>
      </c>
      <c r="E1145" s="241" t="s">
        <v>1</v>
      </c>
      <c r="F1145" s="242" t="s">
        <v>1727</v>
      </c>
      <c r="G1145" s="240"/>
      <c r="H1145" s="241" t="s">
        <v>1</v>
      </c>
      <c r="I1145" s="243"/>
      <c r="J1145" s="240"/>
      <c r="K1145" s="240"/>
      <c r="L1145" s="244"/>
      <c r="M1145" s="245"/>
      <c r="N1145" s="246"/>
      <c r="O1145" s="246"/>
      <c r="P1145" s="246"/>
      <c r="Q1145" s="246"/>
      <c r="R1145" s="246"/>
      <c r="S1145" s="246"/>
      <c r="T1145" s="247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  <c r="AE1145" s="13"/>
      <c r="AT1145" s="248" t="s">
        <v>145</v>
      </c>
      <c r="AU1145" s="248" t="s">
        <v>84</v>
      </c>
      <c r="AV1145" s="13" t="s">
        <v>82</v>
      </c>
      <c r="AW1145" s="13" t="s">
        <v>31</v>
      </c>
      <c r="AX1145" s="13" t="s">
        <v>74</v>
      </c>
      <c r="AY1145" s="248" t="s">
        <v>132</v>
      </c>
    </row>
    <row r="1146" s="14" customFormat="1">
      <c r="A1146" s="14"/>
      <c r="B1146" s="249"/>
      <c r="C1146" s="250"/>
      <c r="D1146" s="232" t="s">
        <v>145</v>
      </c>
      <c r="E1146" s="251" t="s">
        <v>1</v>
      </c>
      <c r="F1146" s="252" t="s">
        <v>2600</v>
      </c>
      <c r="G1146" s="250"/>
      <c r="H1146" s="253">
        <v>11.222</v>
      </c>
      <c r="I1146" s="254"/>
      <c r="J1146" s="250"/>
      <c r="K1146" s="250"/>
      <c r="L1146" s="255"/>
      <c r="M1146" s="256"/>
      <c r="N1146" s="257"/>
      <c r="O1146" s="257"/>
      <c r="P1146" s="257"/>
      <c r="Q1146" s="257"/>
      <c r="R1146" s="257"/>
      <c r="S1146" s="257"/>
      <c r="T1146" s="258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T1146" s="259" t="s">
        <v>145</v>
      </c>
      <c r="AU1146" s="259" t="s">
        <v>84</v>
      </c>
      <c r="AV1146" s="14" t="s">
        <v>84</v>
      </c>
      <c r="AW1146" s="14" t="s">
        <v>31</v>
      </c>
      <c r="AX1146" s="14" t="s">
        <v>82</v>
      </c>
      <c r="AY1146" s="259" t="s">
        <v>132</v>
      </c>
    </row>
    <row r="1147" s="14" customFormat="1">
      <c r="A1147" s="14"/>
      <c r="B1147" s="249"/>
      <c r="C1147" s="250"/>
      <c r="D1147" s="232" t="s">
        <v>145</v>
      </c>
      <c r="E1147" s="250"/>
      <c r="F1147" s="252" t="s">
        <v>2601</v>
      </c>
      <c r="G1147" s="250"/>
      <c r="H1147" s="253">
        <v>13.702</v>
      </c>
      <c r="I1147" s="254"/>
      <c r="J1147" s="250"/>
      <c r="K1147" s="250"/>
      <c r="L1147" s="255"/>
      <c r="M1147" s="256"/>
      <c r="N1147" s="257"/>
      <c r="O1147" s="257"/>
      <c r="P1147" s="257"/>
      <c r="Q1147" s="257"/>
      <c r="R1147" s="257"/>
      <c r="S1147" s="257"/>
      <c r="T1147" s="258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4"/>
      <c r="AT1147" s="259" t="s">
        <v>145</v>
      </c>
      <c r="AU1147" s="259" t="s">
        <v>84</v>
      </c>
      <c r="AV1147" s="14" t="s">
        <v>84</v>
      </c>
      <c r="AW1147" s="14" t="s">
        <v>4</v>
      </c>
      <c r="AX1147" s="14" t="s">
        <v>82</v>
      </c>
      <c r="AY1147" s="259" t="s">
        <v>132</v>
      </c>
    </row>
    <row r="1148" s="12" customFormat="1" ht="25.92" customHeight="1">
      <c r="A1148" s="12"/>
      <c r="B1148" s="203"/>
      <c r="C1148" s="204"/>
      <c r="D1148" s="205" t="s">
        <v>73</v>
      </c>
      <c r="E1148" s="206" t="s">
        <v>79</v>
      </c>
      <c r="F1148" s="206" t="s">
        <v>80</v>
      </c>
      <c r="G1148" s="204"/>
      <c r="H1148" s="204"/>
      <c r="I1148" s="207"/>
      <c r="J1148" s="208">
        <f>BK1148</f>
        <v>0</v>
      </c>
      <c r="K1148" s="204"/>
      <c r="L1148" s="209"/>
      <c r="M1148" s="210"/>
      <c r="N1148" s="211"/>
      <c r="O1148" s="211"/>
      <c r="P1148" s="212">
        <f>P1149+P1180</f>
        <v>0</v>
      </c>
      <c r="Q1148" s="211"/>
      <c r="R1148" s="212">
        <f>R1149+R1180</f>
        <v>0</v>
      </c>
      <c r="S1148" s="211"/>
      <c r="T1148" s="213">
        <f>T1149+T1180</f>
        <v>0</v>
      </c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R1148" s="214" t="s">
        <v>131</v>
      </c>
      <c r="AT1148" s="215" t="s">
        <v>73</v>
      </c>
      <c r="AU1148" s="215" t="s">
        <v>74</v>
      </c>
      <c r="AY1148" s="214" t="s">
        <v>132</v>
      </c>
      <c r="BK1148" s="216">
        <f>BK1149+BK1180</f>
        <v>0</v>
      </c>
    </row>
    <row r="1149" s="12" customFormat="1" ht="22.8" customHeight="1">
      <c r="A1149" s="12"/>
      <c r="B1149" s="203"/>
      <c r="C1149" s="204"/>
      <c r="D1149" s="205" t="s">
        <v>73</v>
      </c>
      <c r="E1149" s="217" t="s">
        <v>133</v>
      </c>
      <c r="F1149" s="217" t="s">
        <v>134</v>
      </c>
      <c r="G1149" s="204"/>
      <c r="H1149" s="204"/>
      <c r="I1149" s="207"/>
      <c r="J1149" s="218">
        <f>BK1149</f>
        <v>0</v>
      </c>
      <c r="K1149" s="204"/>
      <c r="L1149" s="209"/>
      <c r="M1149" s="210"/>
      <c r="N1149" s="211"/>
      <c r="O1149" s="211"/>
      <c r="P1149" s="212">
        <f>SUM(P1150:P1179)</f>
        <v>0</v>
      </c>
      <c r="Q1149" s="211"/>
      <c r="R1149" s="212">
        <f>SUM(R1150:R1179)</f>
        <v>0</v>
      </c>
      <c r="S1149" s="211"/>
      <c r="T1149" s="213">
        <f>SUM(T1150:T1179)</f>
        <v>0</v>
      </c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R1149" s="214" t="s">
        <v>131</v>
      </c>
      <c r="AT1149" s="215" t="s">
        <v>73</v>
      </c>
      <c r="AU1149" s="215" t="s">
        <v>82</v>
      </c>
      <c r="AY1149" s="214" t="s">
        <v>132</v>
      </c>
      <c r="BK1149" s="216">
        <f>SUM(BK1150:BK1179)</f>
        <v>0</v>
      </c>
    </row>
    <row r="1150" s="2" customFormat="1" ht="16.5" customHeight="1">
      <c r="A1150" s="39"/>
      <c r="B1150" s="40"/>
      <c r="C1150" s="219" t="s">
        <v>2602</v>
      </c>
      <c r="D1150" s="219" t="s">
        <v>135</v>
      </c>
      <c r="E1150" s="220" t="s">
        <v>2603</v>
      </c>
      <c r="F1150" s="221" t="s">
        <v>2604</v>
      </c>
      <c r="G1150" s="222" t="s">
        <v>138</v>
      </c>
      <c r="H1150" s="223">
        <v>1</v>
      </c>
      <c r="I1150" s="224"/>
      <c r="J1150" s="225">
        <f>ROUND(I1150*H1150,2)</f>
        <v>0</v>
      </c>
      <c r="K1150" s="221" t="s">
        <v>139</v>
      </c>
      <c r="L1150" s="45"/>
      <c r="M1150" s="226" t="s">
        <v>1</v>
      </c>
      <c r="N1150" s="227" t="s">
        <v>39</v>
      </c>
      <c r="O1150" s="92"/>
      <c r="P1150" s="228">
        <f>O1150*H1150</f>
        <v>0</v>
      </c>
      <c r="Q1150" s="228">
        <v>0</v>
      </c>
      <c r="R1150" s="228">
        <f>Q1150*H1150</f>
        <v>0</v>
      </c>
      <c r="S1150" s="228">
        <v>0</v>
      </c>
      <c r="T1150" s="229">
        <f>S1150*H1150</f>
        <v>0</v>
      </c>
      <c r="U1150" s="39"/>
      <c r="V1150" s="39"/>
      <c r="W1150" s="39"/>
      <c r="X1150" s="39"/>
      <c r="Y1150" s="39"/>
      <c r="Z1150" s="39"/>
      <c r="AA1150" s="39"/>
      <c r="AB1150" s="39"/>
      <c r="AC1150" s="39"/>
      <c r="AD1150" s="39"/>
      <c r="AE1150" s="39"/>
      <c r="AR1150" s="230" t="s">
        <v>140</v>
      </c>
      <c r="AT1150" s="230" t="s">
        <v>135</v>
      </c>
      <c r="AU1150" s="230" t="s">
        <v>84</v>
      </c>
      <c r="AY1150" s="18" t="s">
        <v>132</v>
      </c>
      <c r="BE1150" s="231">
        <f>IF(N1150="základní",J1150,0)</f>
        <v>0</v>
      </c>
      <c r="BF1150" s="231">
        <f>IF(N1150="snížená",J1150,0)</f>
        <v>0</v>
      </c>
      <c r="BG1150" s="231">
        <f>IF(N1150="zákl. přenesená",J1150,0)</f>
        <v>0</v>
      </c>
      <c r="BH1150" s="231">
        <f>IF(N1150="sníž. přenesená",J1150,0)</f>
        <v>0</v>
      </c>
      <c r="BI1150" s="231">
        <f>IF(N1150="nulová",J1150,0)</f>
        <v>0</v>
      </c>
      <c r="BJ1150" s="18" t="s">
        <v>82</v>
      </c>
      <c r="BK1150" s="231">
        <f>ROUND(I1150*H1150,2)</f>
        <v>0</v>
      </c>
      <c r="BL1150" s="18" t="s">
        <v>140</v>
      </c>
      <c r="BM1150" s="230" t="s">
        <v>2605</v>
      </c>
    </row>
    <row r="1151" s="2" customFormat="1">
      <c r="A1151" s="39"/>
      <c r="B1151" s="40"/>
      <c r="C1151" s="41"/>
      <c r="D1151" s="232" t="s">
        <v>142</v>
      </c>
      <c r="E1151" s="41"/>
      <c r="F1151" s="233" t="s">
        <v>2604</v>
      </c>
      <c r="G1151" s="41"/>
      <c r="H1151" s="41"/>
      <c r="I1151" s="234"/>
      <c r="J1151" s="41"/>
      <c r="K1151" s="41"/>
      <c r="L1151" s="45"/>
      <c r="M1151" s="235"/>
      <c r="N1151" s="236"/>
      <c r="O1151" s="92"/>
      <c r="P1151" s="92"/>
      <c r="Q1151" s="92"/>
      <c r="R1151" s="92"/>
      <c r="S1151" s="92"/>
      <c r="T1151" s="93"/>
      <c r="U1151" s="39"/>
      <c r="V1151" s="39"/>
      <c r="W1151" s="39"/>
      <c r="X1151" s="39"/>
      <c r="Y1151" s="39"/>
      <c r="Z1151" s="39"/>
      <c r="AA1151" s="39"/>
      <c r="AB1151" s="39"/>
      <c r="AC1151" s="39"/>
      <c r="AD1151" s="39"/>
      <c r="AE1151" s="39"/>
      <c r="AT1151" s="18" t="s">
        <v>142</v>
      </c>
      <c r="AU1151" s="18" t="s">
        <v>84</v>
      </c>
    </row>
    <row r="1152" s="2" customFormat="1">
      <c r="A1152" s="39"/>
      <c r="B1152" s="40"/>
      <c r="C1152" s="41"/>
      <c r="D1152" s="237" t="s">
        <v>143</v>
      </c>
      <c r="E1152" s="41"/>
      <c r="F1152" s="238" t="s">
        <v>2606</v>
      </c>
      <c r="G1152" s="41"/>
      <c r="H1152" s="41"/>
      <c r="I1152" s="234"/>
      <c r="J1152" s="41"/>
      <c r="K1152" s="41"/>
      <c r="L1152" s="45"/>
      <c r="M1152" s="235"/>
      <c r="N1152" s="236"/>
      <c r="O1152" s="92"/>
      <c r="P1152" s="92"/>
      <c r="Q1152" s="92"/>
      <c r="R1152" s="92"/>
      <c r="S1152" s="92"/>
      <c r="T1152" s="93"/>
      <c r="U1152" s="39"/>
      <c r="V1152" s="39"/>
      <c r="W1152" s="39"/>
      <c r="X1152" s="39"/>
      <c r="Y1152" s="39"/>
      <c r="Z1152" s="39"/>
      <c r="AA1152" s="39"/>
      <c r="AB1152" s="39"/>
      <c r="AC1152" s="39"/>
      <c r="AD1152" s="39"/>
      <c r="AE1152" s="39"/>
      <c r="AT1152" s="18" t="s">
        <v>143</v>
      </c>
      <c r="AU1152" s="18" t="s">
        <v>84</v>
      </c>
    </row>
    <row r="1153" s="13" customFormat="1">
      <c r="A1153" s="13"/>
      <c r="B1153" s="239"/>
      <c r="C1153" s="240"/>
      <c r="D1153" s="232" t="s">
        <v>145</v>
      </c>
      <c r="E1153" s="241" t="s">
        <v>1</v>
      </c>
      <c r="F1153" s="242" t="s">
        <v>2607</v>
      </c>
      <c r="G1153" s="240"/>
      <c r="H1153" s="241" t="s">
        <v>1</v>
      </c>
      <c r="I1153" s="243"/>
      <c r="J1153" s="240"/>
      <c r="K1153" s="240"/>
      <c r="L1153" s="244"/>
      <c r="M1153" s="245"/>
      <c r="N1153" s="246"/>
      <c r="O1153" s="246"/>
      <c r="P1153" s="246"/>
      <c r="Q1153" s="246"/>
      <c r="R1153" s="246"/>
      <c r="S1153" s="246"/>
      <c r="T1153" s="247"/>
      <c r="U1153" s="13"/>
      <c r="V1153" s="13"/>
      <c r="W1153" s="13"/>
      <c r="X1153" s="13"/>
      <c r="Y1153" s="13"/>
      <c r="Z1153" s="13"/>
      <c r="AA1153" s="13"/>
      <c r="AB1153" s="13"/>
      <c r="AC1153" s="13"/>
      <c r="AD1153" s="13"/>
      <c r="AE1153" s="13"/>
      <c r="AT1153" s="248" t="s">
        <v>145</v>
      </c>
      <c r="AU1153" s="248" t="s">
        <v>84</v>
      </c>
      <c r="AV1153" s="13" t="s">
        <v>82</v>
      </c>
      <c r="AW1153" s="13" t="s">
        <v>31</v>
      </c>
      <c r="AX1153" s="13" t="s">
        <v>74</v>
      </c>
      <c r="AY1153" s="248" t="s">
        <v>132</v>
      </c>
    </row>
    <row r="1154" s="13" customFormat="1">
      <c r="A1154" s="13"/>
      <c r="B1154" s="239"/>
      <c r="C1154" s="240"/>
      <c r="D1154" s="232" t="s">
        <v>145</v>
      </c>
      <c r="E1154" s="241" t="s">
        <v>1</v>
      </c>
      <c r="F1154" s="242" t="s">
        <v>2608</v>
      </c>
      <c r="G1154" s="240"/>
      <c r="H1154" s="241" t="s">
        <v>1</v>
      </c>
      <c r="I1154" s="243"/>
      <c r="J1154" s="240"/>
      <c r="K1154" s="240"/>
      <c r="L1154" s="244"/>
      <c r="M1154" s="245"/>
      <c r="N1154" s="246"/>
      <c r="O1154" s="246"/>
      <c r="P1154" s="246"/>
      <c r="Q1154" s="246"/>
      <c r="R1154" s="246"/>
      <c r="S1154" s="246"/>
      <c r="T1154" s="247"/>
      <c r="U1154" s="13"/>
      <c r="V1154" s="13"/>
      <c r="W1154" s="13"/>
      <c r="X1154" s="13"/>
      <c r="Y1154" s="13"/>
      <c r="Z1154" s="13"/>
      <c r="AA1154" s="13"/>
      <c r="AB1154" s="13"/>
      <c r="AC1154" s="13"/>
      <c r="AD1154" s="13"/>
      <c r="AE1154" s="13"/>
      <c r="AT1154" s="248" t="s">
        <v>145</v>
      </c>
      <c r="AU1154" s="248" t="s">
        <v>84</v>
      </c>
      <c r="AV1154" s="13" t="s">
        <v>82</v>
      </c>
      <c r="AW1154" s="13" t="s">
        <v>31</v>
      </c>
      <c r="AX1154" s="13" t="s">
        <v>74</v>
      </c>
      <c r="AY1154" s="248" t="s">
        <v>132</v>
      </c>
    </row>
    <row r="1155" s="14" customFormat="1">
      <c r="A1155" s="14"/>
      <c r="B1155" s="249"/>
      <c r="C1155" s="250"/>
      <c r="D1155" s="232" t="s">
        <v>145</v>
      </c>
      <c r="E1155" s="251" t="s">
        <v>1</v>
      </c>
      <c r="F1155" s="252" t="s">
        <v>82</v>
      </c>
      <c r="G1155" s="250"/>
      <c r="H1155" s="253">
        <v>1</v>
      </c>
      <c r="I1155" s="254"/>
      <c r="J1155" s="250"/>
      <c r="K1155" s="250"/>
      <c r="L1155" s="255"/>
      <c r="M1155" s="256"/>
      <c r="N1155" s="257"/>
      <c r="O1155" s="257"/>
      <c r="P1155" s="257"/>
      <c r="Q1155" s="257"/>
      <c r="R1155" s="257"/>
      <c r="S1155" s="257"/>
      <c r="T1155" s="258"/>
      <c r="U1155" s="14"/>
      <c r="V1155" s="14"/>
      <c r="W1155" s="14"/>
      <c r="X1155" s="14"/>
      <c r="Y1155" s="14"/>
      <c r="Z1155" s="14"/>
      <c r="AA1155" s="14"/>
      <c r="AB1155" s="14"/>
      <c r="AC1155" s="14"/>
      <c r="AD1155" s="14"/>
      <c r="AE1155" s="14"/>
      <c r="AT1155" s="259" t="s">
        <v>145</v>
      </c>
      <c r="AU1155" s="259" t="s">
        <v>84</v>
      </c>
      <c r="AV1155" s="14" t="s">
        <v>84</v>
      </c>
      <c r="AW1155" s="14" t="s">
        <v>31</v>
      </c>
      <c r="AX1155" s="14" t="s">
        <v>82</v>
      </c>
      <c r="AY1155" s="259" t="s">
        <v>132</v>
      </c>
    </row>
    <row r="1156" s="2" customFormat="1" ht="16.5" customHeight="1">
      <c r="A1156" s="39"/>
      <c r="B1156" s="40"/>
      <c r="C1156" s="219" t="s">
        <v>2609</v>
      </c>
      <c r="D1156" s="219" t="s">
        <v>135</v>
      </c>
      <c r="E1156" s="220" t="s">
        <v>1159</v>
      </c>
      <c r="F1156" s="221" t="s">
        <v>1160</v>
      </c>
      <c r="G1156" s="222" t="s">
        <v>138</v>
      </c>
      <c r="H1156" s="223">
        <v>1</v>
      </c>
      <c r="I1156" s="224"/>
      <c r="J1156" s="225">
        <f>ROUND(I1156*H1156,2)</f>
        <v>0</v>
      </c>
      <c r="K1156" s="221" t="s">
        <v>139</v>
      </c>
      <c r="L1156" s="45"/>
      <c r="M1156" s="226" t="s">
        <v>1</v>
      </c>
      <c r="N1156" s="227" t="s">
        <v>39</v>
      </c>
      <c r="O1156" s="92"/>
      <c r="P1156" s="228">
        <f>O1156*H1156</f>
        <v>0</v>
      </c>
      <c r="Q1156" s="228">
        <v>0</v>
      </c>
      <c r="R1156" s="228">
        <f>Q1156*H1156</f>
        <v>0</v>
      </c>
      <c r="S1156" s="228">
        <v>0</v>
      </c>
      <c r="T1156" s="229">
        <f>S1156*H1156</f>
        <v>0</v>
      </c>
      <c r="U1156" s="39"/>
      <c r="V1156" s="39"/>
      <c r="W1156" s="39"/>
      <c r="X1156" s="39"/>
      <c r="Y1156" s="39"/>
      <c r="Z1156" s="39"/>
      <c r="AA1156" s="39"/>
      <c r="AB1156" s="39"/>
      <c r="AC1156" s="39"/>
      <c r="AD1156" s="39"/>
      <c r="AE1156" s="39"/>
      <c r="AR1156" s="230" t="s">
        <v>140</v>
      </c>
      <c r="AT1156" s="230" t="s">
        <v>135</v>
      </c>
      <c r="AU1156" s="230" t="s">
        <v>84</v>
      </c>
      <c r="AY1156" s="18" t="s">
        <v>132</v>
      </c>
      <c r="BE1156" s="231">
        <f>IF(N1156="základní",J1156,0)</f>
        <v>0</v>
      </c>
      <c r="BF1156" s="231">
        <f>IF(N1156="snížená",J1156,0)</f>
        <v>0</v>
      </c>
      <c r="BG1156" s="231">
        <f>IF(N1156="zákl. přenesená",J1156,0)</f>
        <v>0</v>
      </c>
      <c r="BH1156" s="231">
        <f>IF(N1156="sníž. přenesená",J1156,0)</f>
        <v>0</v>
      </c>
      <c r="BI1156" s="231">
        <f>IF(N1156="nulová",J1156,0)</f>
        <v>0</v>
      </c>
      <c r="BJ1156" s="18" t="s">
        <v>82</v>
      </c>
      <c r="BK1156" s="231">
        <f>ROUND(I1156*H1156,2)</f>
        <v>0</v>
      </c>
      <c r="BL1156" s="18" t="s">
        <v>140</v>
      </c>
      <c r="BM1156" s="230" t="s">
        <v>2610</v>
      </c>
    </row>
    <row r="1157" s="2" customFormat="1">
      <c r="A1157" s="39"/>
      <c r="B1157" s="40"/>
      <c r="C1157" s="41"/>
      <c r="D1157" s="232" t="s">
        <v>142</v>
      </c>
      <c r="E1157" s="41"/>
      <c r="F1157" s="233" t="s">
        <v>1160</v>
      </c>
      <c r="G1157" s="41"/>
      <c r="H1157" s="41"/>
      <c r="I1157" s="234"/>
      <c r="J1157" s="41"/>
      <c r="K1157" s="41"/>
      <c r="L1157" s="45"/>
      <c r="M1157" s="235"/>
      <c r="N1157" s="236"/>
      <c r="O1157" s="92"/>
      <c r="P1157" s="92"/>
      <c r="Q1157" s="92"/>
      <c r="R1157" s="92"/>
      <c r="S1157" s="92"/>
      <c r="T1157" s="93"/>
      <c r="U1157" s="39"/>
      <c r="V1157" s="39"/>
      <c r="W1157" s="39"/>
      <c r="X1157" s="39"/>
      <c r="Y1157" s="39"/>
      <c r="Z1157" s="39"/>
      <c r="AA1157" s="39"/>
      <c r="AB1157" s="39"/>
      <c r="AC1157" s="39"/>
      <c r="AD1157" s="39"/>
      <c r="AE1157" s="39"/>
      <c r="AT1157" s="18" t="s">
        <v>142</v>
      </c>
      <c r="AU1157" s="18" t="s">
        <v>84</v>
      </c>
    </row>
    <row r="1158" s="2" customFormat="1">
      <c r="A1158" s="39"/>
      <c r="B1158" s="40"/>
      <c r="C1158" s="41"/>
      <c r="D1158" s="237" t="s">
        <v>143</v>
      </c>
      <c r="E1158" s="41"/>
      <c r="F1158" s="238" t="s">
        <v>1162</v>
      </c>
      <c r="G1158" s="41"/>
      <c r="H1158" s="41"/>
      <c r="I1158" s="234"/>
      <c r="J1158" s="41"/>
      <c r="K1158" s="41"/>
      <c r="L1158" s="45"/>
      <c r="M1158" s="235"/>
      <c r="N1158" s="236"/>
      <c r="O1158" s="92"/>
      <c r="P1158" s="92"/>
      <c r="Q1158" s="92"/>
      <c r="R1158" s="92"/>
      <c r="S1158" s="92"/>
      <c r="T1158" s="93"/>
      <c r="U1158" s="39"/>
      <c r="V1158" s="39"/>
      <c r="W1158" s="39"/>
      <c r="X1158" s="39"/>
      <c r="Y1158" s="39"/>
      <c r="Z1158" s="39"/>
      <c r="AA1158" s="39"/>
      <c r="AB1158" s="39"/>
      <c r="AC1158" s="39"/>
      <c r="AD1158" s="39"/>
      <c r="AE1158" s="39"/>
      <c r="AT1158" s="18" t="s">
        <v>143</v>
      </c>
      <c r="AU1158" s="18" t="s">
        <v>84</v>
      </c>
    </row>
    <row r="1159" s="13" customFormat="1">
      <c r="A1159" s="13"/>
      <c r="B1159" s="239"/>
      <c r="C1159" s="240"/>
      <c r="D1159" s="232" t="s">
        <v>145</v>
      </c>
      <c r="E1159" s="241" t="s">
        <v>1</v>
      </c>
      <c r="F1159" s="242" t="s">
        <v>1163</v>
      </c>
      <c r="G1159" s="240"/>
      <c r="H1159" s="241" t="s">
        <v>1</v>
      </c>
      <c r="I1159" s="243"/>
      <c r="J1159" s="240"/>
      <c r="K1159" s="240"/>
      <c r="L1159" s="244"/>
      <c r="M1159" s="245"/>
      <c r="N1159" s="246"/>
      <c r="O1159" s="246"/>
      <c r="P1159" s="246"/>
      <c r="Q1159" s="246"/>
      <c r="R1159" s="246"/>
      <c r="S1159" s="246"/>
      <c r="T1159" s="247"/>
      <c r="U1159" s="13"/>
      <c r="V1159" s="13"/>
      <c r="W1159" s="13"/>
      <c r="X1159" s="13"/>
      <c r="Y1159" s="13"/>
      <c r="Z1159" s="13"/>
      <c r="AA1159" s="13"/>
      <c r="AB1159" s="13"/>
      <c r="AC1159" s="13"/>
      <c r="AD1159" s="13"/>
      <c r="AE1159" s="13"/>
      <c r="AT1159" s="248" t="s">
        <v>145</v>
      </c>
      <c r="AU1159" s="248" t="s">
        <v>84</v>
      </c>
      <c r="AV1159" s="13" t="s">
        <v>82</v>
      </c>
      <c r="AW1159" s="13" t="s">
        <v>31</v>
      </c>
      <c r="AX1159" s="13" t="s">
        <v>74</v>
      </c>
      <c r="AY1159" s="248" t="s">
        <v>132</v>
      </c>
    </row>
    <row r="1160" s="14" customFormat="1">
      <c r="A1160" s="14"/>
      <c r="B1160" s="249"/>
      <c r="C1160" s="250"/>
      <c r="D1160" s="232" t="s">
        <v>145</v>
      </c>
      <c r="E1160" s="251" t="s">
        <v>1</v>
      </c>
      <c r="F1160" s="252" t="s">
        <v>82</v>
      </c>
      <c r="G1160" s="250"/>
      <c r="H1160" s="253">
        <v>1</v>
      </c>
      <c r="I1160" s="254"/>
      <c r="J1160" s="250"/>
      <c r="K1160" s="250"/>
      <c r="L1160" s="255"/>
      <c r="M1160" s="256"/>
      <c r="N1160" s="257"/>
      <c r="O1160" s="257"/>
      <c r="P1160" s="257"/>
      <c r="Q1160" s="257"/>
      <c r="R1160" s="257"/>
      <c r="S1160" s="257"/>
      <c r="T1160" s="258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  <c r="AT1160" s="259" t="s">
        <v>145</v>
      </c>
      <c r="AU1160" s="259" t="s">
        <v>84</v>
      </c>
      <c r="AV1160" s="14" t="s">
        <v>84</v>
      </c>
      <c r="AW1160" s="14" t="s">
        <v>31</v>
      </c>
      <c r="AX1160" s="14" t="s">
        <v>82</v>
      </c>
      <c r="AY1160" s="259" t="s">
        <v>132</v>
      </c>
    </row>
    <row r="1161" s="2" customFormat="1" ht="16.5" customHeight="1">
      <c r="A1161" s="39"/>
      <c r="B1161" s="40"/>
      <c r="C1161" s="219" t="s">
        <v>2611</v>
      </c>
      <c r="D1161" s="219" t="s">
        <v>135</v>
      </c>
      <c r="E1161" s="220" t="s">
        <v>1173</v>
      </c>
      <c r="F1161" s="221" t="s">
        <v>1174</v>
      </c>
      <c r="G1161" s="222" t="s">
        <v>138</v>
      </c>
      <c r="H1161" s="223">
        <v>1</v>
      </c>
      <c r="I1161" s="224"/>
      <c r="J1161" s="225">
        <f>ROUND(I1161*H1161,2)</f>
        <v>0</v>
      </c>
      <c r="K1161" s="221" t="s">
        <v>139</v>
      </c>
      <c r="L1161" s="45"/>
      <c r="M1161" s="226" t="s">
        <v>1</v>
      </c>
      <c r="N1161" s="227" t="s">
        <v>39</v>
      </c>
      <c r="O1161" s="92"/>
      <c r="P1161" s="228">
        <f>O1161*H1161</f>
        <v>0</v>
      </c>
      <c r="Q1161" s="228">
        <v>0</v>
      </c>
      <c r="R1161" s="228">
        <f>Q1161*H1161</f>
        <v>0</v>
      </c>
      <c r="S1161" s="228">
        <v>0</v>
      </c>
      <c r="T1161" s="229">
        <f>S1161*H1161</f>
        <v>0</v>
      </c>
      <c r="U1161" s="39"/>
      <c r="V1161" s="39"/>
      <c r="W1161" s="39"/>
      <c r="X1161" s="39"/>
      <c r="Y1161" s="39"/>
      <c r="Z1161" s="39"/>
      <c r="AA1161" s="39"/>
      <c r="AB1161" s="39"/>
      <c r="AC1161" s="39"/>
      <c r="AD1161" s="39"/>
      <c r="AE1161" s="39"/>
      <c r="AR1161" s="230" t="s">
        <v>140</v>
      </c>
      <c r="AT1161" s="230" t="s">
        <v>135</v>
      </c>
      <c r="AU1161" s="230" t="s">
        <v>84</v>
      </c>
      <c r="AY1161" s="18" t="s">
        <v>132</v>
      </c>
      <c r="BE1161" s="231">
        <f>IF(N1161="základní",J1161,0)</f>
        <v>0</v>
      </c>
      <c r="BF1161" s="231">
        <f>IF(N1161="snížená",J1161,0)</f>
        <v>0</v>
      </c>
      <c r="BG1161" s="231">
        <f>IF(N1161="zákl. přenesená",J1161,0)</f>
        <v>0</v>
      </c>
      <c r="BH1161" s="231">
        <f>IF(N1161="sníž. přenesená",J1161,0)</f>
        <v>0</v>
      </c>
      <c r="BI1161" s="231">
        <f>IF(N1161="nulová",J1161,0)</f>
        <v>0</v>
      </c>
      <c r="BJ1161" s="18" t="s">
        <v>82</v>
      </c>
      <c r="BK1161" s="231">
        <f>ROUND(I1161*H1161,2)</f>
        <v>0</v>
      </c>
      <c r="BL1161" s="18" t="s">
        <v>140</v>
      </c>
      <c r="BM1161" s="230" t="s">
        <v>2612</v>
      </c>
    </row>
    <row r="1162" s="2" customFormat="1">
      <c r="A1162" s="39"/>
      <c r="B1162" s="40"/>
      <c r="C1162" s="41"/>
      <c r="D1162" s="232" t="s">
        <v>142</v>
      </c>
      <c r="E1162" s="41"/>
      <c r="F1162" s="233" t="s">
        <v>1174</v>
      </c>
      <c r="G1162" s="41"/>
      <c r="H1162" s="41"/>
      <c r="I1162" s="234"/>
      <c r="J1162" s="41"/>
      <c r="K1162" s="41"/>
      <c r="L1162" s="45"/>
      <c r="M1162" s="235"/>
      <c r="N1162" s="236"/>
      <c r="O1162" s="92"/>
      <c r="P1162" s="92"/>
      <c r="Q1162" s="92"/>
      <c r="R1162" s="92"/>
      <c r="S1162" s="92"/>
      <c r="T1162" s="93"/>
      <c r="U1162" s="39"/>
      <c r="V1162" s="39"/>
      <c r="W1162" s="39"/>
      <c r="X1162" s="39"/>
      <c r="Y1162" s="39"/>
      <c r="Z1162" s="39"/>
      <c r="AA1162" s="39"/>
      <c r="AB1162" s="39"/>
      <c r="AC1162" s="39"/>
      <c r="AD1162" s="39"/>
      <c r="AE1162" s="39"/>
      <c r="AT1162" s="18" t="s">
        <v>142</v>
      </c>
      <c r="AU1162" s="18" t="s">
        <v>84</v>
      </c>
    </row>
    <row r="1163" s="2" customFormat="1">
      <c r="A1163" s="39"/>
      <c r="B1163" s="40"/>
      <c r="C1163" s="41"/>
      <c r="D1163" s="237" t="s">
        <v>143</v>
      </c>
      <c r="E1163" s="41"/>
      <c r="F1163" s="238" t="s">
        <v>1176</v>
      </c>
      <c r="G1163" s="41"/>
      <c r="H1163" s="41"/>
      <c r="I1163" s="234"/>
      <c r="J1163" s="41"/>
      <c r="K1163" s="41"/>
      <c r="L1163" s="45"/>
      <c r="M1163" s="235"/>
      <c r="N1163" s="236"/>
      <c r="O1163" s="92"/>
      <c r="P1163" s="92"/>
      <c r="Q1163" s="92"/>
      <c r="R1163" s="92"/>
      <c r="S1163" s="92"/>
      <c r="T1163" s="93"/>
      <c r="U1163" s="39"/>
      <c r="V1163" s="39"/>
      <c r="W1163" s="39"/>
      <c r="X1163" s="39"/>
      <c r="Y1163" s="39"/>
      <c r="Z1163" s="39"/>
      <c r="AA1163" s="39"/>
      <c r="AB1163" s="39"/>
      <c r="AC1163" s="39"/>
      <c r="AD1163" s="39"/>
      <c r="AE1163" s="39"/>
      <c r="AT1163" s="18" t="s">
        <v>143</v>
      </c>
      <c r="AU1163" s="18" t="s">
        <v>84</v>
      </c>
    </row>
    <row r="1164" s="13" customFormat="1">
      <c r="A1164" s="13"/>
      <c r="B1164" s="239"/>
      <c r="C1164" s="240"/>
      <c r="D1164" s="232" t="s">
        <v>145</v>
      </c>
      <c r="E1164" s="241" t="s">
        <v>1</v>
      </c>
      <c r="F1164" s="242" t="s">
        <v>2613</v>
      </c>
      <c r="G1164" s="240"/>
      <c r="H1164" s="241" t="s">
        <v>1</v>
      </c>
      <c r="I1164" s="243"/>
      <c r="J1164" s="240"/>
      <c r="K1164" s="240"/>
      <c r="L1164" s="244"/>
      <c r="M1164" s="245"/>
      <c r="N1164" s="246"/>
      <c r="O1164" s="246"/>
      <c r="P1164" s="246"/>
      <c r="Q1164" s="246"/>
      <c r="R1164" s="246"/>
      <c r="S1164" s="246"/>
      <c r="T1164" s="247"/>
      <c r="U1164" s="13"/>
      <c r="V1164" s="13"/>
      <c r="W1164" s="13"/>
      <c r="X1164" s="13"/>
      <c r="Y1164" s="13"/>
      <c r="Z1164" s="13"/>
      <c r="AA1164" s="13"/>
      <c r="AB1164" s="13"/>
      <c r="AC1164" s="13"/>
      <c r="AD1164" s="13"/>
      <c r="AE1164" s="13"/>
      <c r="AT1164" s="248" t="s">
        <v>145</v>
      </c>
      <c r="AU1164" s="248" t="s">
        <v>84</v>
      </c>
      <c r="AV1164" s="13" t="s">
        <v>82</v>
      </c>
      <c r="AW1164" s="13" t="s">
        <v>31</v>
      </c>
      <c r="AX1164" s="13" t="s">
        <v>74</v>
      </c>
      <c r="AY1164" s="248" t="s">
        <v>132</v>
      </c>
    </row>
    <row r="1165" s="13" customFormat="1">
      <c r="A1165" s="13"/>
      <c r="B1165" s="239"/>
      <c r="C1165" s="240"/>
      <c r="D1165" s="232" t="s">
        <v>145</v>
      </c>
      <c r="E1165" s="241" t="s">
        <v>1</v>
      </c>
      <c r="F1165" s="242" t="s">
        <v>2614</v>
      </c>
      <c r="G1165" s="240"/>
      <c r="H1165" s="241" t="s">
        <v>1</v>
      </c>
      <c r="I1165" s="243"/>
      <c r="J1165" s="240"/>
      <c r="K1165" s="240"/>
      <c r="L1165" s="244"/>
      <c r="M1165" s="245"/>
      <c r="N1165" s="246"/>
      <c r="O1165" s="246"/>
      <c r="P1165" s="246"/>
      <c r="Q1165" s="246"/>
      <c r="R1165" s="246"/>
      <c r="S1165" s="246"/>
      <c r="T1165" s="247"/>
      <c r="U1165" s="13"/>
      <c r="V1165" s="13"/>
      <c r="W1165" s="13"/>
      <c r="X1165" s="13"/>
      <c r="Y1165" s="13"/>
      <c r="Z1165" s="13"/>
      <c r="AA1165" s="13"/>
      <c r="AB1165" s="13"/>
      <c r="AC1165" s="13"/>
      <c r="AD1165" s="13"/>
      <c r="AE1165" s="13"/>
      <c r="AT1165" s="248" t="s">
        <v>145</v>
      </c>
      <c r="AU1165" s="248" t="s">
        <v>84</v>
      </c>
      <c r="AV1165" s="13" t="s">
        <v>82</v>
      </c>
      <c r="AW1165" s="13" t="s">
        <v>31</v>
      </c>
      <c r="AX1165" s="13" t="s">
        <v>74</v>
      </c>
      <c r="AY1165" s="248" t="s">
        <v>132</v>
      </c>
    </row>
    <row r="1166" s="13" customFormat="1">
      <c r="A1166" s="13"/>
      <c r="B1166" s="239"/>
      <c r="C1166" s="240"/>
      <c r="D1166" s="232" t="s">
        <v>145</v>
      </c>
      <c r="E1166" s="241" t="s">
        <v>1</v>
      </c>
      <c r="F1166" s="242" t="s">
        <v>2615</v>
      </c>
      <c r="G1166" s="240"/>
      <c r="H1166" s="241" t="s">
        <v>1</v>
      </c>
      <c r="I1166" s="243"/>
      <c r="J1166" s="240"/>
      <c r="K1166" s="240"/>
      <c r="L1166" s="244"/>
      <c r="M1166" s="245"/>
      <c r="N1166" s="246"/>
      <c r="O1166" s="246"/>
      <c r="P1166" s="246"/>
      <c r="Q1166" s="246"/>
      <c r="R1166" s="246"/>
      <c r="S1166" s="246"/>
      <c r="T1166" s="247"/>
      <c r="U1166" s="13"/>
      <c r="V1166" s="13"/>
      <c r="W1166" s="13"/>
      <c r="X1166" s="13"/>
      <c r="Y1166" s="13"/>
      <c r="Z1166" s="13"/>
      <c r="AA1166" s="13"/>
      <c r="AB1166" s="13"/>
      <c r="AC1166" s="13"/>
      <c r="AD1166" s="13"/>
      <c r="AE1166" s="13"/>
      <c r="AT1166" s="248" t="s">
        <v>145</v>
      </c>
      <c r="AU1166" s="248" t="s">
        <v>84</v>
      </c>
      <c r="AV1166" s="13" t="s">
        <v>82</v>
      </c>
      <c r="AW1166" s="13" t="s">
        <v>31</v>
      </c>
      <c r="AX1166" s="13" t="s">
        <v>74</v>
      </c>
      <c r="AY1166" s="248" t="s">
        <v>132</v>
      </c>
    </row>
    <row r="1167" s="14" customFormat="1">
      <c r="A1167" s="14"/>
      <c r="B1167" s="249"/>
      <c r="C1167" s="250"/>
      <c r="D1167" s="232" t="s">
        <v>145</v>
      </c>
      <c r="E1167" s="251" t="s">
        <v>1</v>
      </c>
      <c r="F1167" s="252" t="s">
        <v>82</v>
      </c>
      <c r="G1167" s="250"/>
      <c r="H1167" s="253">
        <v>1</v>
      </c>
      <c r="I1167" s="254"/>
      <c r="J1167" s="250"/>
      <c r="K1167" s="250"/>
      <c r="L1167" s="255"/>
      <c r="M1167" s="256"/>
      <c r="N1167" s="257"/>
      <c r="O1167" s="257"/>
      <c r="P1167" s="257"/>
      <c r="Q1167" s="257"/>
      <c r="R1167" s="257"/>
      <c r="S1167" s="257"/>
      <c r="T1167" s="258"/>
      <c r="U1167" s="14"/>
      <c r="V1167" s="14"/>
      <c r="W1167" s="14"/>
      <c r="X1167" s="14"/>
      <c r="Y1167" s="14"/>
      <c r="Z1167" s="14"/>
      <c r="AA1167" s="14"/>
      <c r="AB1167" s="14"/>
      <c r="AC1167" s="14"/>
      <c r="AD1167" s="14"/>
      <c r="AE1167" s="14"/>
      <c r="AT1167" s="259" t="s">
        <v>145</v>
      </c>
      <c r="AU1167" s="259" t="s">
        <v>84</v>
      </c>
      <c r="AV1167" s="14" t="s">
        <v>84</v>
      </c>
      <c r="AW1167" s="14" t="s">
        <v>31</v>
      </c>
      <c r="AX1167" s="14" t="s">
        <v>82</v>
      </c>
      <c r="AY1167" s="259" t="s">
        <v>132</v>
      </c>
    </row>
    <row r="1168" s="2" customFormat="1" ht="16.5" customHeight="1">
      <c r="A1168" s="39"/>
      <c r="B1168" s="40"/>
      <c r="C1168" s="219" t="s">
        <v>2616</v>
      </c>
      <c r="D1168" s="219" t="s">
        <v>135</v>
      </c>
      <c r="E1168" s="220" t="s">
        <v>2617</v>
      </c>
      <c r="F1168" s="221" t="s">
        <v>2618</v>
      </c>
      <c r="G1168" s="222" t="s">
        <v>138</v>
      </c>
      <c r="H1168" s="223">
        <v>1</v>
      </c>
      <c r="I1168" s="224"/>
      <c r="J1168" s="225">
        <f>ROUND(I1168*H1168,2)</f>
        <v>0</v>
      </c>
      <c r="K1168" s="221" t="s">
        <v>139</v>
      </c>
      <c r="L1168" s="45"/>
      <c r="M1168" s="226" t="s">
        <v>1</v>
      </c>
      <c r="N1168" s="227" t="s">
        <v>39</v>
      </c>
      <c r="O1168" s="92"/>
      <c r="P1168" s="228">
        <f>O1168*H1168</f>
        <v>0</v>
      </c>
      <c r="Q1168" s="228">
        <v>0</v>
      </c>
      <c r="R1168" s="228">
        <f>Q1168*H1168</f>
        <v>0</v>
      </c>
      <c r="S1168" s="228">
        <v>0</v>
      </c>
      <c r="T1168" s="229">
        <f>S1168*H1168</f>
        <v>0</v>
      </c>
      <c r="U1168" s="39"/>
      <c r="V1168" s="39"/>
      <c r="W1168" s="39"/>
      <c r="X1168" s="39"/>
      <c r="Y1168" s="39"/>
      <c r="Z1168" s="39"/>
      <c r="AA1168" s="39"/>
      <c r="AB1168" s="39"/>
      <c r="AC1168" s="39"/>
      <c r="AD1168" s="39"/>
      <c r="AE1168" s="39"/>
      <c r="AR1168" s="230" t="s">
        <v>140</v>
      </c>
      <c r="AT1168" s="230" t="s">
        <v>135</v>
      </c>
      <c r="AU1168" s="230" t="s">
        <v>84</v>
      </c>
      <c r="AY1168" s="18" t="s">
        <v>132</v>
      </c>
      <c r="BE1168" s="231">
        <f>IF(N1168="základní",J1168,0)</f>
        <v>0</v>
      </c>
      <c r="BF1168" s="231">
        <f>IF(N1168="snížená",J1168,0)</f>
        <v>0</v>
      </c>
      <c r="BG1168" s="231">
        <f>IF(N1168="zákl. přenesená",J1168,0)</f>
        <v>0</v>
      </c>
      <c r="BH1168" s="231">
        <f>IF(N1168="sníž. přenesená",J1168,0)</f>
        <v>0</v>
      </c>
      <c r="BI1168" s="231">
        <f>IF(N1168="nulová",J1168,0)</f>
        <v>0</v>
      </c>
      <c r="BJ1168" s="18" t="s">
        <v>82</v>
      </c>
      <c r="BK1168" s="231">
        <f>ROUND(I1168*H1168,2)</f>
        <v>0</v>
      </c>
      <c r="BL1168" s="18" t="s">
        <v>140</v>
      </c>
      <c r="BM1168" s="230" t="s">
        <v>2619</v>
      </c>
    </row>
    <row r="1169" s="2" customFormat="1">
      <c r="A1169" s="39"/>
      <c r="B1169" s="40"/>
      <c r="C1169" s="41"/>
      <c r="D1169" s="232" t="s">
        <v>142</v>
      </c>
      <c r="E1169" s="41"/>
      <c r="F1169" s="233" t="s">
        <v>2618</v>
      </c>
      <c r="G1169" s="41"/>
      <c r="H1169" s="41"/>
      <c r="I1169" s="234"/>
      <c r="J1169" s="41"/>
      <c r="K1169" s="41"/>
      <c r="L1169" s="45"/>
      <c r="M1169" s="235"/>
      <c r="N1169" s="236"/>
      <c r="O1169" s="92"/>
      <c r="P1169" s="92"/>
      <c r="Q1169" s="92"/>
      <c r="R1169" s="92"/>
      <c r="S1169" s="92"/>
      <c r="T1169" s="93"/>
      <c r="U1169" s="39"/>
      <c r="V1169" s="39"/>
      <c r="W1169" s="39"/>
      <c r="X1169" s="39"/>
      <c r="Y1169" s="39"/>
      <c r="Z1169" s="39"/>
      <c r="AA1169" s="39"/>
      <c r="AB1169" s="39"/>
      <c r="AC1169" s="39"/>
      <c r="AD1169" s="39"/>
      <c r="AE1169" s="39"/>
      <c r="AT1169" s="18" t="s">
        <v>142</v>
      </c>
      <c r="AU1169" s="18" t="s">
        <v>84</v>
      </c>
    </row>
    <row r="1170" s="2" customFormat="1">
      <c r="A1170" s="39"/>
      <c r="B1170" s="40"/>
      <c r="C1170" s="41"/>
      <c r="D1170" s="237" t="s">
        <v>143</v>
      </c>
      <c r="E1170" s="41"/>
      <c r="F1170" s="238" t="s">
        <v>2620</v>
      </c>
      <c r="G1170" s="41"/>
      <c r="H1170" s="41"/>
      <c r="I1170" s="234"/>
      <c r="J1170" s="41"/>
      <c r="K1170" s="41"/>
      <c r="L1170" s="45"/>
      <c r="M1170" s="235"/>
      <c r="N1170" s="236"/>
      <c r="O1170" s="92"/>
      <c r="P1170" s="92"/>
      <c r="Q1170" s="92"/>
      <c r="R1170" s="92"/>
      <c r="S1170" s="92"/>
      <c r="T1170" s="93"/>
      <c r="U1170" s="39"/>
      <c r="V1170" s="39"/>
      <c r="W1170" s="39"/>
      <c r="X1170" s="39"/>
      <c r="Y1170" s="39"/>
      <c r="Z1170" s="39"/>
      <c r="AA1170" s="39"/>
      <c r="AB1170" s="39"/>
      <c r="AC1170" s="39"/>
      <c r="AD1170" s="39"/>
      <c r="AE1170" s="39"/>
      <c r="AT1170" s="18" t="s">
        <v>143</v>
      </c>
      <c r="AU1170" s="18" t="s">
        <v>84</v>
      </c>
    </row>
    <row r="1171" s="13" customFormat="1">
      <c r="A1171" s="13"/>
      <c r="B1171" s="239"/>
      <c r="C1171" s="240"/>
      <c r="D1171" s="232" t="s">
        <v>145</v>
      </c>
      <c r="E1171" s="241" t="s">
        <v>1</v>
      </c>
      <c r="F1171" s="242" t="s">
        <v>2621</v>
      </c>
      <c r="G1171" s="240"/>
      <c r="H1171" s="241" t="s">
        <v>1</v>
      </c>
      <c r="I1171" s="243"/>
      <c r="J1171" s="240"/>
      <c r="K1171" s="240"/>
      <c r="L1171" s="244"/>
      <c r="M1171" s="245"/>
      <c r="N1171" s="246"/>
      <c r="O1171" s="246"/>
      <c r="P1171" s="246"/>
      <c r="Q1171" s="246"/>
      <c r="R1171" s="246"/>
      <c r="S1171" s="246"/>
      <c r="T1171" s="247"/>
      <c r="U1171" s="13"/>
      <c r="V1171" s="13"/>
      <c r="W1171" s="13"/>
      <c r="X1171" s="13"/>
      <c r="Y1171" s="13"/>
      <c r="Z1171" s="13"/>
      <c r="AA1171" s="13"/>
      <c r="AB1171" s="13"/>
      <c r="AC1171" s="13"/>
      <c r="AD1171" s="13"/>
      <c r="AE1171" s="13"/>
      <c r="AT1171" s="248" t="s">
        <v>145</v>
      </c>
      <c r="AU1171" s="248" t="s">
        <v>84</v>
      </c>
      <c r="AV1171" s="13" t="s">
        <v>82</v>
      </c>
      <c r="AW1171" s="13" t="s">
        <v>31</v>
      </c>
      <c r="AX1171" s="13" t="s">
        <v>74</v>
      </c>
      <c r="AY1171" s="248" t="s">
        <v>132</v>
      </c>
    </row>
    <row r="1172" s="13" customFormat="1">
      <c r="A1172" s="13"/>
      <c r="B1172" s="239"/>
      <c r="C1172" s="240"/>
      <c r="D1172" s="232" t="s">
        <v>145</v>
      </c>
      <c r="E1172" s="241" t="s">
        <v>1</v>
      </c>
      <c r="F1172" s="242" t="s">
        <v>2622</v>
      </c>
      <c r="G1172" s="240"/>
      <c r="H1172" s="241" t="s">
        <v>1</v>
      </c>
      <c r="I1172" s="243"/>
      <c r="J1172" s="240"/>
      <c r="K1172" s="240"/>
      <c r="L1172" s="244"/>
      <c r="M1172" s="245"/>
      <c r="N1172" s="246"/>
      <c r="O1172" s="246"/>
      <c r="P1172" s="246"/>
      <c r="Q1172" s="246"/>
      <c r="R1172" s="246"/>
      <c r="S1172" s="246"/>
      <c r="T1172" s="247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13"/>
      <c r="AT1172" s="248" t="s">
        <v>145</v>
      </c>
      <c r="AU1172" s="248" t="s">
        <v>84</v>
      </c>
      <c r="AV1172" s="13" t="s">
        <v>82</v>
      </c>
      <c r="AW1172" s="13" t="s">
        <v>31</v>
      </c>
      <c r="AX1172" s="13" t="s">
        <v>74</v>
      </c>
      <c r="AY1172" s="248" t="s">
        <v>132</v>
      </c>
    </row>
    <row r="1173" s="13" customFormat="1">
      <c r="A1173" s="13"/>
      <c r="B1173" s="239"/>
      <c r="C1173" s="240"/>
      <c r="D1173" s="232" t="s">
        <v>145</v>
      </c>
      <c r="E1173" s="241" t="s">
        <v>1</v>
      </c>
      <c r="F1173" s="242" t="s">
        <v>2623</v>
      </c>
      <c r="G1173" s="240"/>
      <c r="H1173" s="241" t="s">
        <v>1</v>
      </c>
      <c r="I1173" s="243"/>
      <c r="J1173" s="240"/>
      <c r="K1173" s="240"/>
      <c r="L1173" s="244"/>
      <c r="M1173" s="245"/>
      <c r="N1173" s="246"/>
      <c r="O1173" s="246"/>
      <c r="P1173" s="246"/>
      <c r="Q1173" s="246"/>
      <c r="R1173" s="246"/>
      <c r="S1173" s="246"/>
      <c r="T1173" s="247"/>
      <c r="U1173" s="13"/>
      <c r="V1173" s="13"/>
      <c r="W1173" s="13"/>
      <c r="X1173" s="13"/>
      <c r="Y1173" s="13"/>
      <c r="Z1173" s="13"/>
      <c r="AA1173" s="13"/>
      <c r="AB1173" s="13"/>
      <c r="AC1173" s="13"/>
      <c r="AD1173" s="13"/>
      <c r="AE1173" s="13"/>
      <c r="AT1173" s="248" t="s">
        <v>145</v>
      </c>
      <c r="AU1173" s="248" t="s">
        <v>84</v>
      </c>
      <c r="AV1173" s="13" t="s">
        <v>82</v>
      </c>
      <c r="AW1173" s="13" t="s">
        <v>31</v>
      </c>
      <c r="AX1173" s="13" t="s">
        <v>74</v>
      </c>
      <c r="AY1173" s="248" t="s">
        <v>132</v>
      </c>
    </row>
    <row r="1174" s="14" customFormat="1">
      <c r="A1174" s="14"/>
      <c r="B1174" s="249"/>
      <c r="C1174" s="250"/>
      <c r="D1174" s="232" t="s">
        <v>145</v>
      </c>
      <c r="E1174" s="251" t="s">
        <v>1</v>
      </c>
      <c r="F1174" s="252" t="s">
        <v>82</v>
      </c>
      <c r="G1174" s="250"/>
      <c r="H1174" s="253">
        <v>1</v>
      </c>
      <c r="I1174" s="254"/>
      <c r="J1174" s="250"/>
      <c r="K1174" s="250"/>
      <c r="L1174" s="255"/>
      <c r="M1174" s="256"/>
      <c r="N1174" s="257"/>
      <c r="O1174" s="257"/>
      <c r="P1174" s="257"/>
      <c r="Q1174" s="257"/>
      <c r="R1174" s="257"/>
      <c r="S1174" s="257"/>
      <c r="T1174" s="258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T1174" s="259" t="s">
        <v>145</v>
      </c>
      <c r="AU1174" s="259" t="s">
        <v>84</v>
      </c>
      <c r="AV1174" s="14" t="s">
        <v>84</v>
      </c>
      <c r="AW1174" s="14" t="s">
        <v>31</v>
      </c>
      <c r="AX1174" s="14" t="s">
        <v>82</v>
      </c>
      <c r="AY1174" s="259" t="s">
        <v>132</v>
      </c>
    </row>
    <row r="1175" s="2" customFormat="1" ht="16.5" customHeight="1">
      <c r="A1175" s="39"/>
      <c r="B1175" s="40"/>
      <c r="C1175" s="219" t="s">
        <v>2624</v>
      </c>
      <c r="D1175" s="219" t="s">
        <v>135</v>
      </c>
      <c r="E1175" s="220" t="s">
        <v>1180</v>
      </c>
      <c r="F1175" s="221" t="s">
        <v>1181</v>
      </c>
      <c r="G1175" s="222" t="s">
        <v>138</v>
      </c>
      <c r="H1175" s="223">
        <v>1</v>
      </c>
      <c r="I1175" s="224"/>
      <c r="J1175" s="225">
        <f>ROUND(I1175*H1175,2)</f>
        <v>0</v>
      </c>
      <c r="K1175" s="221" t="s">
        <v>139</v>
      </c>
      <c r="L1175" s="45"/>
      <c r="M1175" s="226" t="s">
        <v>1</v>
      </c>
      <c r="N1175" s="227" t="s">
        <v>39</v>
      </c>
      <c r="O1175" s="92"/>
      <c r="P1175" s="228">
        <f>O1175*H1175</f>
        <v>0</v>
      </c>
      <c r="Q1175" s="228">
        <v>0</v>
      </c>
      <c r="R1175" s="228">
        <f>Q1175*H1175</f>
        <v>0</v>
      </c>
      <c r="S1175" s="228">
        <v>0</v>
      </c>
      <c r="T1175" s="229">
        <f>S1175*H1175</f>
        <v>0</v>
      </c>
      <c r="U1175" s="39"/>
      <c r="V1175" s="39"/>
      <c r="W1175" s="39"/>
      <c r="X1175" s="39"/>
      <c r="Y1175" s="39"/>
      <c r="Z1175" s="39"/>
      <c r="AA1175" s="39"/>
      <c r="AB1175" s="39"/>
      <c r="AC1175" s="39"/>
      <c r="AD1175" s="39"/>
      <c r="AE1175" s="39"/>
      <c r="AR1175" s="230" t="s">
        <v>140</v>
      </c>
      <c r="AT1175" s="230" t="s">
        <v>135</v>
      </c>
      <c r="AU1175" s="230" t="s">
        <v>84</v>
      </c>
      <c r="AY1175" s="18" t="s">
        <v>132</v>
      </c>
      <c r="BE1175" s="231">
        <f>IF(N1175="základní",J1175,0)</f>
        <v>0</v>
      </c>
      <c r="BF1175" s="231">
        <f>IF(N1175="snížená",J1175,0)</f>
        <v>0</v>
      </c>
      <c r="BG1175" s="231">
        <f>IF(N1175="zákl. přenesená",J1175,0)</f>
        <v>0</v>
      </c>
      <c r="BH1175" s="231">
        <f>IF(N1175="sníž. přenesená",J1175,0)</f>
        <v>0</v>
      </c>
      <c r="BI1175" s="231">
        <f>IF(N1175="nulová",J1175,0)</f>
        <v>0</v>
      </c>
      <c r="BJ1175" s="18" t="s">
        <v>82</v>
      </c>
      <c r="BK1175" s="231">
        <f>ROUND(I1175*H1175,2)</f>
        <v>0</v>
      </c>
      <c r="BL1175" s="18" t="s">
        <v>140</v>
      </c>
      <c r="BM1175" s="230" t="s">
        <v>2625</v>
      </c>
    </row>
    <row r="1176" s="2" customFormat="1">
      <c r="A1176" s="39"/>
      <c r="B1176" s="40"/>
      <c r="C1176" s="41"/>
      <c r="D1176" s="232" t="s">
        <v>142</v>
      </c>
      <c r="E1176" s="41"/>
      <c r="F1176" s="233" t="s">
        <v>1181</v>
      </c>
      <c r="G1176" s="41"/>
      <c r="H1176" s="41"/>
      <c r="I1176" s="234"/>
      <c r="J1176" s="41"/>
      <c r="K1176" s="41"/>
      <c r="L1176" s="45"/>
      <c r="M1176" s="235"/>
      <c r="N1176" s="236"/>
      <c r="O1176" s="92"/>
      <c r="P1176" s="92"/>
      <c r="Q1176" s="92"/>
      <c r="R1176" s="92"/>
      <c r="S1176" s="92"/>
      <c r="T1176" s="93"/>
      <c r="U1176" s="39"/>
      <c r="V1176" s="39"/>
      <c r="W1176" s="39"/>
      <c r="X1176" s="39"/>
      <c r="Y1176" s="39"/>
      <c r="Z1176" s="39"/>
      <c r="AA1176" s="39"/>
      <c r="AB1176" s="39"/>
      <c r="AC1176" s="39"/>
      <c r="AD1176" s="39"/>
      <c r="AE1176" s="39"/>
      <c r="AT1176" s="18" t="s">
        <v>142</v>
      </c>
      <c r="AU1176" s="18" t="s">
        <v>84</v>
      </c>
    </row>
    <row r="1177" s="2" customFormat="1">
      <c r="A1177" s="39"/>
      <c r="B1177" s="40"/>
      <c r="C1177" s="41"/>
      <c r="D1177" s="237" t="s">
        <v>143</v>
      </c>
      <c r="E1177" s="41"/>
      <c r="F1177" s="238" t="s">
        <v>1183</v>
      </c>
      <c r="G1177" s="41"/>
      <c r="H1177" s="41"/>
      <c r="I1177" s="234"/>
      <c r="J1177" s="41"/>
      <c r="K1177" s="41"/>
      <c r="L1177" s="45"/>
      <c r="M1177" s="235"/>
      <c r="N1177" s="236"/>
      <c r="O1177" s="92"/>
      <c r="P1177" s="92"/>
      <c r="Q1177" s="92"/>
      <c r="R1177" s="92"/>
      <c r="S1177" s="92"/>
      <c r="T1177" s="93"/>
      <c r="U1177" s="39"/>
      <c r="V1177" s="39"/>
      <c r="W1177" s="39"/>
      <c r="X1177" s="39"/>
      <c r="Y1177" s="39"/>
      <c r="Z1177" s="39"/>
      <c r="AA1177" s="39"/>
      <c r="AB1177" s="39"/>
      <c r="AC1177" s="39"/>
      <c r="AD1177" s="39"/>
      <c r="AE1177" s="39"/>
      <c r="AT1177" s="18" t="s">
        <v>143</v>
      </c>
      <c r="AU1177" s="18" t="s">
        <v>84</v>
      </c>
    </row>
    <row r="1178" s="13" customFormat="1">
      <c r="A1178" s="13"/>
      <c r="B1178" s="239"/>
      <c r="C1178" s="240"/>
      <c r="D1178" s="232" t="s">
        <v>145</v>
      </c>
      <c r="E1178" s="241" t="s">
        <v>1</v>
      </c>
      <c r="F1178" s="242" t="s">
        <v>1184</v>
      </c>
      <c r="G1178" s="240"/>
      <c r="H1178" s="241" t="s">
        <v>1</v>
      </c>
      <c r="I1178" s="243"/>
      <c r="J1178" s="240"/>
      <c r="K1178" s="240"/>
      <c r="L1178" s="244"/>
      <c r="M1178" s="245"/>
      <c r="N1178" s="246"/>
      <c r="O1178" s="246"/>
      <c r="P1178" s="246"/>
      <c r="Q1178" s="246"/>
      <c r="R1178" s="246"/>
      <c r="S1178" s="246"/>
      <c r="T1178" s="247"/>
      <c r="U1178" s="13"/>
      <c r="V1178" s="13"/>
      <c r="W1178" s="13"/>
      <c r="X1178" s="13"/>
      <c r="Y1178" s="13"/>
      <c r="Z1178" s="13"/>
      <c r="AA1178" s="13"/>
      <c r="AB1178" s="13"/>
      <c r="AC1178" s="13"/>
      <c r="AD1178" s="13"/>
      <c r="AE1178" s="13"/>
      <c r="AT1178" s="248" t="s">
        <v>145</v>
      </c>
      <c r="AU1178" s="248" t="s">
        <v>84</v>
      </c>
      <c r="AV1178" s="13" t="s">
        <v>82</v>
      </c>
      <c r="AW1178" s="13" t="s">
        <v>31</v>
      </c>
      <c r="AX1178" s="13" t="s">
        <v>74</v>
      </c>
      <c r="AY1178" s="248" t="s">
        <v>132</v>
      </c>
    </row>
    <row r="1179" s="14" customFormat="1">
      <c r="A1179" s="14"/>
      <c r="B1179" s="249"/>
      <c r="C1179" s="250"/>
      <c r="D1179" s="232" t="s">
        <v>145</v>
      </c>
      <c r="E1179" s="251" t="s">
        <v>1</v>
      </c>
      <c r="F1179" s="252" t="s">
        <v>82</v>
      </c>
      <c r="G1179" s="250"/>
      <c r="H1179" s="253">
        <v>1</v>
      </c>
      <c r="I1179" s="254"/>
      <c r="J1179" s="250"/>
      <c r="K1179" s="250"/>
      <c r="L1179" s="255"/>
      <c r="M1179" s="256"/>
      <c r="N1179" s="257"/>
      <c r="O1179" s="257"/>
      <c r="P1179" s="257"/>
      <c r="Q1179" s="257"/>
      <c r="R1179" s="257"/>
      <c r="S1179" s="257"/>
      <c r="T1179" s="258"/>
      <c r="U1179" s="14"/>
      <c r="V1179" s="14"/>
      <c r="W1179" s="14"/>
      <c r="X1179" s="14"/>
      <c r="Y1179" s="14"/>
      <c r="Z1179" s="14"/>
      <c r="AA1179" s="14"/>
      <c r="AB1179" s="14"/>
      <c r="AC1179" s="14"/>
      <c r="AD1179" s="14"/>
      <c r="AE1179" s="14"/>
      <c r="AT1179" s="259" t="s">
        <v>145</v>
      </c>
      <c r="AU1179" s="259" t="s">
        <v>84</v>
      </c>
      <c r="AV1179" s="14" t="s">
        <v>84</v>
      </c>
      <c r="AW1179" s="14" t="s">
        <v>31</v>
      </c>
      <c r="AX1179" s="14" t="s">
        <v>82</v>
      </c>
      <c r="AY1179" s="259" t="s">
        <v>132</v>
      </c>
    </row>
    <row r="1180" s="12" customFormat="1" ht="22.8" customHeight="1">
      <c r="A1180" s="12"/>
      <c r="B1180" s="203"/>
      <c r="C1180" s="204"/>
      <c r="D1180" s="205" t="s">
        <v>73</v>
      </c>
      <c r="E1180" s="217" t="s">
        <v>690</v>
      </c>
      <c r="F1180" s="217" t="s">
        <v>691</v>
      </c>
      <c r="G1180" s="204"/>
      <c r="H1180" s="204"/>
      <c r="I1180" s="207"/>
      <c r="J1180" s="218">
        <f>BK1180</f>
        <v>0</v>
      </c>
      <c r="K1180" s="204"/>
      <c r="L1180" s="209"/>
      <c r="M1180" s="210"/>
      <c r="N1180" s="211"/>
      <c r="O1180" s="211"/>
      <c r="P1180" s="212">
        <f>SUM(P1181:P1197)</f>
        <v>0</v>
      </c>
      <c r="Q1180" s="211"/>
      <c r="R1180" s="212">
        <f>SUM(R1181:R1197)</f>
        <v>0</v>
      </c>
      <c r="S1180" s="211"/>
      <c r="T1180" s="213">
        <f>SUM(T1181:T1197)</f>
        <v>0</v>
      </c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R1180" s="214" t="s">
        <v>131</v>
      </c>
      <c r="AT1180" s="215" t="s">
        <v>73</v>
      </c>
      <c r="AU1180" s="215" t="s">
        <v>82</v>
      </c>
      <c r="AY1180" s="214" t="s">
        <v>132</v>
      </c>
      <c r="BK1180" s="216">
        <f>SUM(BK1181:BK1197)</f>
        <v>0</v>
      </c>
    </row>
    <row r="1181" s="2" customFormat="1" ht="16.5" customHeight="1">
      <c r="A1181" s="39"/>
      <c r="B1181" s="40"/>
      <c r="C1181" s="219" t="s">
        <v>2626</v>
      </c>
      <c r="D1181" s="219" t="s">
        <v>135</v>
      </c>
      <c r="E1181" s="220" t="s">
        <v>2627</v>
      </c>
      <c r="F1181" s="221" t="s">
        <v>2628</v>
      </c>
      <c r="G1181" s="222" t="s">
        <v>138</v>
      </c>
      <c r="H1181" s="223">
        <v>0.89000000000000001</v>
      </c>
      <c r="I1181" s="224"/>
      <c r="J1181" s="225">
        <f>ROUND(I1181*H1181,2)</f>
        <v>0</v>
      </c>
      <c r="K1181" s="221" t="s">
        <v>139</v>
      </c>
      <c r="L1181" s="45"/>
      <c r="M1181" s="226" t="s">
        <v>1</v>
      </c>
      <c r="N1181" s="227" t="s">
        <v>39</v>
      </c>
      <c r="O1181" s="92"/>
      <c r="P1181" s="228">
        <f>O1181*H1181</f>
        <v>0</v>
      </c>
      <c r="Q1181" s="228">
        <v>0</v>
      </c>
      <c r="R1181" s="228">
        <f>Q1181*H1181</f>
        <v>0</v>
      </c>
      <c r="S1181" s="228">
        <v>0</v>
      </c>
      <c r="T1181" s="229">
        <f>S1181*H1181</f>
        <v>0</v>
      </c>
      <c r="U1181" s="39"/>
      <c r="V1181" s="39"/>
      <c r="W1181" s="39"/>
      <c r="X1181" s="39"/>
      <c r="Y1181" s="39"/>
      <c r="Z1181" s="39"/>
      <c r="AA1181" s="39"/>
      <c r="AB1181" s="39"/>
      <c r="AC1181" s="39"/>
      <c r="AD1181" s="39"/>
      <c r="AE1181" s="39"/>
      <c r="AR1181" s="230" t="s">
        <v>140</v>
      </c>
      <c r="AT1181" s="230" t="s">
        <v>135</v>
      </c>
      <c r="AU1181" s="230" t="s">
        <v>84</v>
      </c>
      <c r="AY1181" s="18" t="s">
        <v>132</v>
      </c>
      <c r="BE1181" s="231">
        <f>IF(N1181="základní",J1181,0)</f>
        <v>0</v>
      </c>
      <c r="BF1181" s="231">
        <f>IF(N1181="snížená",J1181,0)</f>
        <v>0</v>
      </c>
      <c r="BG1181" s="231">
        <f>IF(N1181="zákl. přenesená",J1181,0)</f>
        <v>0</v>
      </c>
      <c r="BH1181" s="231">
        <f>IF(N1181="sníž. přenesená",J1181,0)</f>
        <v>0</v>
      </c>
      <c r="BI1181" s="231">
        <f>IF(N1181="nulová",J1181,0)</f>
        <v>0</v>
      </c>
      <c r="BJ1181" s="18" t="s">
        <v>82</v>
      </c>
      <c r="BK1181" s="231">
        <f>ROUND(I1181*H1181,2)</f>
        <v>0</v>
      </c>
      <c r="BL1181" s="18" t="s">
        <v>140</v>
      </c>
      <c r="BM1181" s="230" t="s">
        <v>2629</v>
      </c>
    </row>
    <row r="1182" s="2" customFormat="1">
      <c r="A1182" s="39"/>
      <c r="B1182" s="40"/>
      <c r="C1182" s="41"/>
      <c r="D1182" s="232" t="s">
        <v>142</v>
      </c>
      <c r="E1182" s="41"/>
      <c r="F1182" s="233" t="s">
        <v>2628</v>
      </c>
      <c r="G1182" s="41"/>
      <c r="H1182" s="41"/>
      <c r="I1182" s="234"/>
      <c r="J1182" s="41"/>
      <c r="K1182" s="41"/>
      <c r="L1182" s="45"/>
      <c r="M1182" s="235"/>
      <c r="N1182" s="236"/>
      <c r="O1182" s="92"/>
      <c r="P1182" s="92"/>
      <c r="Q1182" s="92"/>
      <c r="R1182" s="92"/>
      <c r="S1182" s="92"/>
      <c r="T1182" s="93"/>
      <c r="U1182" s="39"/>
      <c r="V1182" s="39"/>
      <c r="W1182" s="39"/>
      <c r="X1182" s="39"/>
      <c r="Y1182" s="39"/>
      <c r="Z1182" s="39"/>
      <c r="AA1182" s="39"/>
      <c r="AB1182" s="39"/>
      <c r="AC1182" s="39"/>
      <c r="AD1182" s="39"/>
      <c r="AE1182" s="39"/>
      <c r="AT1182" s="18" t="s">
        <v>142</v>
      </c>
      <c r="AU1182" s="18" t="s">
        <v>84</v>
      </c>
    </row>
    <row r="1183" s="2" customFormat="1">
      <c r="A1183" s="39"/>
      <c r="B1183" s="40"/>
      <c r="C1183" s="41"/>
      <c r="D1183" s="237" t="s">
        <v>143</v>
      </c>
      <c r="E1183" s="41"/>
      <c r="F1183" s="238" t="s">
        <v>2630</v>
      </c>
      <c r="G1183" s="41"/>
      <c r="H1183" s="41"/>
      <c r="I1183" s="234"/>
      <c r="J1183" s="41"/>
      <c r="K1183" s="41"/>
      <c r="L1183" s="45"/>
      <c r="M1183" s="235"/>
      <c r="N1183" s="236"/>
      <c r="O1183" s="92"/>
      <c r="P1183" s="92"/>
      <c r="Q1183" s="92"/>
      <c r="R1183" s="92"/>
      <c r="S1183" s="92"/>
      <c r="T1183" s="93"/>
      <c r="U1183" s="39"/>
      <c r="V1183" s="39"/>
      <c r="W1183" s="39"/>
      <c r="X1183" s="39"/>
      <c r="Y1183" s="39"/>
      <c r="Z1183" s="39"/>
      <c r="AA1183" s="39"/>
      <c r="AB1183" s="39"/>
      <c r="AC1183" s="39"/>
      <c r="AD1183" s="39"/>
      <c r="AE1183" s="39"/>
      <c r="AT1183" s="18" t="s">
        <v>143</v>
      </c>
      <c r="AU1183" s="18" t="s">
        <v>84</v>
      </c>
    </row>
    <row r="1184" s="13" customFormat="1">
      <c r="A1184" s="13"/>
      <c r="B1184" s="239"/>
      <c r="C1184" s="240"/>
      <c r="D1184" s="232" t="s">
        <v>145</v>
      </c>
      <c r="E1184" s="241" t="s">
        <v>1</v>
      </c>
      <c r="F1184" s="242" t="s">
        <v>2631</v>
      </c>
      <c r="G1184" s="240"/>
      <c r="H1184" s="241" t="s">
        <v>1</v>
      </c>
      <c r="I1184" s="243"/>
      <c r="J1184" s="240"/>
      <c r="K1184" s="240"/>
      <c r="L1184" s="244"/>
      <c r="M1184" s="245"/>
      <c r="N1184" s="246"/>
      <c r="O1184" s="246"/>
      <c r="P1184" s="246"/>
      <c r="Q1184" s="246"/>
      <c r="R1184" s="246"/>
      <c r="S1184" s="246"/>
      <c r="T1184" s="247"/>
      <c r="U1184" s="13"/>
      <c r="V1184" s="13"/>
      <c r="W1184" s="13"/>
      <c r="X1184" s="13"/>
      <c r="Y1184" s="13"/>
      <c r="Z1184" s="13"/>
      <c r="AA1184" s="13"/>
      <c r="AB1184" s="13"/>
      <c r="AC1184" s="13"/>
      <c r="AD1184" s="13"/>
      <c r="AE1184" s="13"/>
      <c r="AT1184" s="248" t="s">
        <v>145</v>
      </c>
      <c r="AU1184" s="248" t="s">
        <v>84</v>
      </c>
      <c r="AV1184" s="13" t="s">
        <v>82</v>
      </c>
      <c r="AW1184" s="13" t="s">
        <v>31</v>
      </c>
      <c r="AX1184" s="13" t="s">
        <v>74</v>
      </c>
      <c r="AY1184" s="248" t="s">
        <v>132</v>
      </c>
    </row>
    <row r="1185" s="13" customFormat="1">
      <c r="A1185" s="13"/>
      <c r="B1185" s="239"/>
      <c r="C1185" s="240"/>
      <c r="D1185" s="232" t="s">
        <v>145</v>
      </c>
      <c r="E1185" s="241" t="s">
        <v>1</v>
      </c>
      <c r="F1185" s="242" t="s">
        <v>2632</v>
      </c>
      <c r="G1185" s="240"/>
      <c r="H1185" s="241" t="s">
        <v>1</v>
      </c>
      <c r="I1185" s="243"/>
      <c r="J1185" s="240"/>
      <c r="K1185" s="240"/>
      <c r="L1185" s="244"/>
      <c r="M1185" s="245"/>
      <c r="N1185" s="246"/>
      <c r="O1185" s="246"/>
      <c r="P1185" s="246"/>
      <c r="Q1185" s="246"/>
      <c r="R1185" s="246"/>
      <c r="S1185" s="246"/>
      <c r="T1185" s="247"/>
      <c r="U1185" s="13"/>
      <c r="V1185" s="13"/>
      <c r="W1185" s="13"/>
      <c r="X1185" s="13"/>
      <c r="Y1185" s="13"/>
      <c r="Z1185" s="13"/>
      <c r="AA1185" s="13"/>
      <c r="AB1185" s="13"/>
      <c r="AC1185" s="13"/>
      <c r="AD1185" s="13"/>
      <c r="AE1185" s="13"/>
      <c r="AT1185" s="248" t="s">
        <v>145</v>
      </c>
      <c r="AU1185" s="248" t="s">
        <v>84</v>
      </c>
      <c r="AV1185" s="13" t="s">
        <v>82</v>
      </c>
      <c r="AW1185" s="13" t="s">
        <v>31</v>
      </c>
      <c r="AX1185" s="13" t="s">
        <v>74</v>
      </c>
      <c r="AY1185" s="248" t="s">
        <v>132</v>
      </c>
    </row>
    <row r="1186" s="13" customFormat="1">
      <c r="A1186" s="13"/>
      <c r="B1186" s="239"/>
      <c r="C1186" s="240"/>
      <c r="D1186" s="232" t="s">
        <v>145</v>
      </c>
      <c r="E1186" s="241" t="s">
        <v>1</v>
      </c>
      <c r="F1186" s="242" t="s">
        <v>2633</v>
      </c>
      <c r="G1186" s="240"/>
      <c r="H1186" s="241" t="s">
        <v>1</v>
      </c>
      <c r="I1186" s="243"/>
      <c r="J1186" s="240"/>
      <c r="K1186" s="240"/>
      <c r="L1186" s="244"/>
      <c r="M1186" s="245"/>
      <c r="N1186" s="246"/>
      <c r="O1186" s="246"/>
      <c r="P1186" s="246"/>
      <c r="Q1186" s="246"/>
      <c r="R1186" s="246"/>
      <c r="S1186" s="246"/>
      <c r="T1186" s="247"/>
      <c r="U1186" s="13"/>
      <c r="V1186" s="13"/>
      <c r="W1186" s="13"/>
      <c r="X1186" s="13"/>
      <c r="Y1186" s="13"/>
      <c r="Z1186" s="13"/>
      <c r="AA1186" s="13"/>
      <c r="AB1186" s="13"/>
      <c r="AC1186" s="13"/>
      <c r="AD1186" s="13"/>
      <c r="AE1186" s="13"/>
      <c r="AT1186" s="248" t="s">
        <v>145</v>
      </c>
      <c r="AU1186" s="248" t="s">
        <v>84</v>
      </c>
      <c r="AV1186" s="13" t="s">
        <v>82</v>
      </c>
      <c r="AW1186" s="13" t="s">
        <v>31</v>
      </c>
      <c r="AX1186" s="13" t="s">
        <v>74</v>
      </c>
      <c r="AY1186" s="248" t="s">
        <v>132</v>
      </c>
    </row>
    <row r="1187" s="13" customFormat="1">
      <c r="A1187" s="13"/>
      <c r="B1187" s="239"/>
      <c r="C1187" s="240"/>
      <c r="D1187" s="232" t="s">
        <v>145</v>
      </c>
      <c r="E1187" s="241" t="s">
        <v>1</v>
      </c>
      <c r="F1187" s="242" t="s">
        <v>2634</v>
      </c>
      <c r="G1187" s="240"/>
      <c r="H1187" s="241" t="s">
        <v>1</v>
      </c>
      <c r="I1187" s="243"/>
      <c r="J1187" s="240"/>
      <c r="K1187" s="240"/>
      <c r="L1187" s="244"/>
      <c r="M1187" s="245"/>
      <c r="N1187" s="246"/>
      <c r="O1187" s="246"/>
      <c r="P1187" s="246"/>
      <c r="Q1187" s="246"/>
      <c r="R1187" s="246"/>
      <c r="S1187" s="246"/>
      <c r="T1187" s="247"/>
      <c r="U1187" s="13"/>
      <c r="V1187" s="13"/>
      <c r="W1187" s="13"/>
      <c r="X1187" s="13"/>
      <c r="Y1187" s="13"/>
      <c r="Z1187" s="13"/>
      <c r="AA1187" s="13"/>
      <c r="AB1187" s="13"/>
      <c r="AC1187" s="13"/>
      <c r="AD1187" s="13"/>
      <c r="AE1187" s="13"/>
      <c r="AT1187" s="248" t="s">
        <v>145</v>
      </c>
      <c r="AU1187" s="248" t="s">
        <v>84</v>
      </c>
      <c r="AV1187" s="13" t="s">
        <v>82</v>
      </c>
      <c r="AW1187" s="13" t="s">
        <v>31</v>
      </c>
      <c r="AX1187" s="13" t="s">
        <v>74</v>
      </c>
      <c r="AY1187" s="248" t="s">
        <v>132</v>
      </c>
    </row>
    <row r="1188" s="14" customFormat="1">
      <c r="A1188" s="14"/>
      <c r="B1188" s="249"/>
      <c r="C1188" s="250"/>
      <c r="D1188" s="232" t="s">
        <v>145</v>
      </c>
      <c r="E1188" s="251" t="s">
        <v>1</v>
      </c>
      <c r="F1188" s="252" t="s">
        <v>82</v>
      </c>
      <c r="G1188" s="250"/>
      <c r="H1188" s="253">
        <v>1</v>
      </c>
      <c r="I1188" s="254"/>
      <c r="J1188" s="250"/>
      <c r="K1188" s="250"/>
      <c r="L1188" s="255"/>
      <c r="M1188" s="256"/>
      <c r="N1188" s="257"/>
      <c r="O1188" s="257"/>
      <c r="P1188" s="257"/>
      <c r="Q1188" s="257"/>
      <c r="R1188" s="257"/>
      <c r="S1188" s="257"/>
      <c r="T1188" s="258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T1188" s="259" t="s">
        <v>145</v>
      </c>
      <c r="AU1188" s="259" t="s">
        <v>84</v>
      </c>
      <c r="AV1188" s="14" t="s">
        <v>84</v>
      </c>
      <c r="AW1188" s="14" t="s">
        <v>31</v>
      </c>
      <c r="AX1188" s="14" t="s">
        <v>82</v>
      </c>
      <c r="AY1188" s="259" t="s">
        <v>132</v>
      </c>
    </row>
    <row r="1189" s="14" customFormat="1">
      <c r="A1189" s="14"/>
      <c r="B1189" s="249"/>
      <c r="C1189" s="250"/>
      <c r="D1189" s="232" t="s">
        <v>145</v>
      </c>
      <c r="E1189" s="250"/>
      <c r="F1189" s="252" t="s">
        <v>2635</v>
      </c>
      <c r="G1189" s="250"/>
      <c r="H1189" s="253">
        <v>0.89000000000000001</v>
      </c>
      <c r="I1189" s="254"/>
      <c r="J1189" s="250"/>
      <c r="K1189" s="250"/>
      <c r="L1189" s="255"/>
      <c r="M1189" s="256"/>
      <c r="N1189" s="257"/>
      <c r="O1189" s="257"/>
      <c r="P1189" s="257"/>
      <c r="Q1189" s="257"/>
      <c r="R1189" s="257"/>
      <c r="S1189" s="257"/>
      <c r="T1189" s="258"/>
      <c r="U1189" s="14"/>
      <c r="V1189" s="14"/>
      <c r="W1189" s="14"/>
      <c r="X1189" s="14"/>
      <c r="Y1189" s="14"/>
      <c r="Z1189" s="14"/>
      <c r="AA1189" s="14"/>
      <c r="AB1189" s="14"/>
      <c r="AC1189" s="14"/>
      <c r="AD1189" s="14"/>
      <c r="AE1189" s="14"/>
      <c r="AT1189" s="259" t="s">
        <v>145</v>
      </c>
      <c r="AU1189" s="259" t="s">
        <v>84</v>
      </c>
      <c r="AV1189" s="14" t="s">
        <v>84</v>
      </c>
      <c r="AW1189" s="14" t="s">
        <v>4</v>
      </c>
      <c r="AX1189" s="14" t="s">
        <v>82</v>
      </c>
      <c r="AY1189" s="259" t="s">
        <v>132</v>
      </c>
    </row>
    <row r="1190" s="2" customFormat="1" ht="24.15" customHeight="1">
      <c r="A1190" s="39"/>
      <c r="B1190" s="40"/>
      <c r="C1190" s="219" t="s">
        <v>2636</v>
      </c>
      <c r="D1190" s="219" t="s">
        <v>135</v>
      </c>
      <c r="E1190" s="220" t="s">
        <v>2637</v>
      </c>
      <c r="F1190" s="221" t="s">
        <v>2638</v>
      </c>
      <c r="G1190" s="222" t="s">
        <v>138</v>
      </c>
      <c r="H1190" s="223">
        <v>0.89000000000000001</v>
      </c>
      <c r="I1190" s="224"/>
      <c r="J1190" s="225">
        <f>ROUND(I1190*H1190,2)</f>
        <v>0</v>
      </c>
      <c r="K1190" s="221" t="s">
        <v>139</v>
      </c>
      <c r="L1190" s="45"/>
      <c r="M1190" s="226" t="s">
        <v>1</v>
      </c>
      <c r="N1190" s="227" t="s">
        <v>39</v>
      </c>
      <c r="O1190" s="92"/>
      <c r="P1190" s="228">
        <f>O1190*H1190</f>
        <v>0</v>
      </c>
      <c r="Q1190" s="228">
        <v>0</v>
      </c>
      <c r="R1190" s="228">
        <f>Q1190*H1190</f>
        <v>0</v>
      </c>
      <c r="S1190" s="228">
        <v>0</v>
      </c>
      <c r="T1190" s="229">
        <f>S1190*H1190</f>
        <v>0</v>
      </c>
      <c r="U1190" s="39"/>
      <c r="V1190" s="39"/>
      <c r="W1190" s="39"/>
      <c r="X1190" s="39"/>
      <c r="Y1190" s="39"/>
      <c r="Z1190" s="39"/>
      <c r="AA1190" s="39"/>
      <c r="AB1190" s="39"/>
      <c r="AC1190" s="39"/>
      <c r="AD1190" s="39"/>
      <c r="AE1190" s="39"/>
      <c r="AR1190" s="230" t="s">
        <v>140</v>
      </c>
      <c r="AT1190" s="230" t="s">
        <v>135</v>
      </c>
      <c r="AU1190" s="230" t="s">
        <v>84</v>
      </c>
      <c r="AY1190" s="18" t="s">
        <v>132</v>
      </c>
      <c r="BE1190" s="231">
        <f>IF(N1190="základní",J1190,0)</f>
        <v>0</v>
      </c>
      <c r="BF1190" s="231">
        <f>IF(N1190="snížená",J1190,0)</f>
        <v>0</v>
      </c>
      <c r="BG1190" s="231">
        <f>IF(N1190="zákl. přenesená",J1190,0)</f>
        <v>0</v>
      </c>
      <c r="BH1190" s="231">
        <f>IF(N1190="sníž. přenesená",J1190,0)</f>
        <v>0</v>
      </c>
      <c r="BI1190" s="231">
        <f>IF(N1190="nulová",J1190,0)</f>
        <v>0</v>
      </c>
      <c r="BJ1190" s="18" t="s">
        <v>82</v>
      </c>
      <c r="BK1190" s="231">
        <f>ROUND(I1190*H1190,2)</f>
        <v>0</v>
      </c>
      <c r="BL1190" s="18" t="s">
        <v>140</v>
      </c>
      <c r="BM1190" s="230" t="s">
        <v>2639</v>
      </c>
    </row>
    <row r="1191" s="2" customFormat="1">
      <c r="A1191" s="39"/>
      <c r="B1191" s="40"/>
      <c r="C1191" s="41"/>
      <c r="D1191" s="232" t="s">
        <v>142</v>
      </c>
      <c r="E1191" s="41"/>
      <c r="F1191" s="233" t="s">
        <v>2638</v>
      </c>
      <c r="G1191" s="41"/>
      <c r="H1191" s="41"/>
      <c r="I1191" s="234"/>
      <c r="J1191" s="41"/>
      <c r="K1191" s="41"/>
      <c r="L1191" s="45"/>
      <c r="M1191" s="235"/>
      <c r="N1191" s="236"/>
      <c r="O1191" s="92"/>
      <c r="P1191" s="92"/>
      <c r="Q1191" s="92"/>
      <c r="R1191" s="92"/>
      <c r="S1191" s="92"/>
      <c r="T1191" s="93"/>
      <c r="U1191" s="39"/>
      <c r="V1191" s="39"/>
      <c r="W1191" s="39"/>
      <c r="X1191" s="39"/>
      <c r="Y1191" s="39"/>
      <c r="Z1191" s="39"/>
      <c r="AA1191" s="39"/>
      <c r="AB1191" s="39"/>
      <c r="AC1191" s="39"/>
      <c r="AD1191" s="39"/>
      <c r="AE1191" s="39"/>
      <c r="AT1191" s="18" t="s">
        <v>142</v>
      </c>
      <c r="AU1191" s="18" t="s">
        <v>84</v>
      </c>
    </row>
    <row r="1192" s="2" customFormat="1">
      <c r="A1192" s="39"/>
      <c r="B1192" s="40"/>
      <c r="C1192" s="41"/>
      <c r="D1192" s="237" t="s">
        <v>143</v>
      </c>
      <c r="E1192" s="41"/>
      <c r="F1192" s="238" t="s">
        <v>2640</v>
      </c>
      <c r="G1192" s="41"/>
      <c r="H1192" s="41"/>
      <c r="I1192" s="234"/>
      <c r="J1192" s="41"/>
      <c r="K1192" s="41"/>
      <c r="L1192" s="45"/>
      <c r="M1192" s="235"/>
      <c r="N1192" s="236"/>
      <c r="O1192" s="92"/>
      <c r="P1192" s="92"/>
      <c r="Q1192" s="92"/>
      <c r="R1192" s="92"/>
      <c r="S1192" s="92"/>
      <c r="T1192" s="93"/>
      <c r="U1192" s="39"/>
      <c r="V1192" s="39"/>
      <c r="W1192" s="39"/>
      <c r="X1192" s="39"/>
      <c r="Y1192" s="39"/>
      <c r="Z1192" s="39"/>
      <c r="AA1192" s="39"/>
      <c r="AB1192" s="39"/>
      <c r="AC1192" s="39"/>
      <c r="AD1192" s="39"/>
      <c r="AE1192" s="39"/>
      <c r="AT1192" s="18" t="s">
        <v>143</v>
      </c>
      <c r="AU1192" s="18" t="s">
        <v>84</v>
      </c>
    </row>
    <row r="1193" s="13" customFormat="1">
      <c r="A1193" s="13"/>
      <c r="B1193" s="239"/>
      <c r="C1193" s="240"/>
      <c r="D1193" s="232" t="s">
        <v>145</v>
      </c>
      <c r="E1193" s="241" t="s">
        <v>1</v>
      </c>
      <c r="F1193" s="242" t="s">
        <v>2641</v>
      </c>
      <c r="G1193" s="240"/>
      <c r="H1193" s="241" t="s">
        <v>1</v>
      </c>
      <c r="I1193" s="243"/>
      <c r="J1193" s="240"/>
      <c r="K1193" s="240"/>
      <c r="L1193" s="244"/>
      <c r="M1193" s="245"/>
      <c r="N1193" s="246"/>
      <c r="O1193" s="246"/>
      <c r="P1193" s="246"/>
      <c r="Q1193" s="246"/>
      <c r="R1193" s="246"/>
      <c r="S1193" s="246"/>
      <c r="T1193" s="247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  <c r="AE1193" s="13"/>
      <c r="AT1193" s="248" t="s">
        <v>145</v>
      </c>
      <c r="AU1193" s="248" t="s">
        <v>84</v>
      </c>
      <c r="AV1193" s="13" t="s">
        <v>82</v>
      </c>
      <c r="AW1193" s="13" t="s">
        <v>31</v>
      </c>
      <c r="AX1193" s="13" t="s">
        <v>74</v>
      </c>
      <c r="AY1193" s="248" t="s">
        <v>132</v>
      </c>
    </row>
    <row r="1194" s="13" customFormat="1">
      <c r="A1194" s="13"/>
      <c r="B1194" s="239"/>
      <c r="C1194" s="240"/>
      <c r="D1194" s="232" t="s">
        <v>145</v>
      </c>
      <c r="E1194" s="241" t="s">
        <v>1</v>
      </c>
      <c r="F1194" s="242" t="s">
        <v>2642</v>
      </c>
      <c r="G1194" s="240"/>
      <c r="H1194" s="241" t="s">
        <v>1</v>
      </c>
      <c r="I1194" s="243"/>
      <c r="J1194" s="240"/>
      <c r="K1194" s="240"/>
      <c r="L1194" s="244"/>
      <c r="M1194" s="245"/>
      <c r="N1194" s="246"/>
      <c r="O1194" s="246"/>
      <c r="P1194" s="246"/>
      <c r="Q1194" s="246"/>
      <c r="R1194" s="246"/>
      <c r="S1194" s="246"/>
      <c r="T1194" s="247"/>
      <c r="U1194" s="13"/>
      <c r="V1194" s="13"/>
      <c r="W1194" s="13"/>
      <c r="X1194" s="13"/>
      <c r="Y1194" s="13"/>
      <c r="Z1194" s="13"/>
      <c r="AA1194" s="13"/>
      <c r="AB1194" s="13"/>
      <c r="AC1194" s="13"/>
      <c r="AD1194" s="13"/>
      <c r="AE1194" s="13"/>
      <c r="AT1194" s="248" t="s">
        <v>145</v>
      </c>
      <c r="AU1194" s="248" t="s">
        <v>84</v>
      </c>
      <c r="AV1194" s="13" t="s">
        <v>82</v>
      </c>
      <c r="AW1194" s="13" t="s">
        <v>31</v>
      </c>
      <c r="AX1194" s="13" t="s">
        <v>74</v>
      </c>
      <c r="AY1194" s="248" t="s">
        <v>132</v>
      </c>
    </row>
    <row r="1195" s="13" customFormat="1">
      <c r="A1195" s="13"/>
      <c r="B1195" s="239"/>
      <c r="C1195" s="240"/>
      <c r="D1195" s="232" t="s">
        <v>145</v>
      </c>
      <c r="E1195" s="241" t="s">
        <v>1</v>
      </c>
      <c r="F1195" s="242" t="s">
        <v>2643</v>
      </c>
      <c r="G1195" s="240"/>
      <c r="H1195" s="241" t="s">
        <v>1</v>
      </c>
      <c r="I1195" s="243"/>
      <c r="J1195" s="240"/>
      <c r="K1195" s="240"/>
      <c r="L1195" s="244"/>
      <c r="M1195" s="245"/>
      <c r="N1195" s="246"/>
      <c r="O1195" s="246"/>
      <c r="P1195" s="246"/>
      <c r="Q1195" s="246"/>
      <c r="R1195" s="246"/>
      <c r="S1195" s="246"/>
      <c r="T1195" s="247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T1195" s="248" t="s">
        <v>145</v>
      </c>
      <c r="AU1195" s="248" t="s">
        <v>84</v>
      </c>
      <c r="AV1195" s="13" t="s">
        <v>82</v>
      </c>
      <c r="AW1195" s="13" t="s">
        <v>31</v>
      </c>
      <c r="AX1195" s="13" t="s">
        <v>74</v>
      </c>
      <c r="AY1195" s="248" t="s">
        <v>132</v>
      </c>
    </row>
    <row r="1196" s="14" customFormat="1">
      <c r="A1196" s="14"/>
      <c r="B1196" s="249"/>
      <c r="C1196" s="250"/>
      <c r="D1196" s="232" t="s">
        <v>145</v>
      </c>
      <c r="E1196" s="251" t="s">
        <v>1</v>
      </c>
      <c r="F1196" s="252" t="s">
        <v>82</v>
      </c>
      <c r="G1196" s="250"/>
      <c r="H1196" s="253">
        <v>1</v>
      </c>
      <c r="I1196" s="254"/>
      <c r="J1196" s="250"/>
      <c r="K1196" s="250"/>
      <c r="L1196" s="255"/>
      <c r="M1196" s="256"/>
      <c r="N1196" s="257"/>
      <c r="O1196" s="257"/>
      <c r="P1196" s="257"/>
      <c r="Q1196" s="257"/>
      <c r="R1196" s="257"/>
      <c r="S1196" s="257"/>
      <c r="T1196" s="258"/>
      <c r="U1196" s="14"/>
      <c r="V1196" s="14"/>
      <c r="W1196" s="14"/>
      <c r="X1196" s="14"/>
      <c r="Y1196" s="14"/>
      <c r="Z1196" s="14"/>
      <c r="AA1196" s="14"/>
      <c r="AB1196" s="14"/>
      <c r="AC1196" s="14"/>
      <c r="AD1196" s="14"/>
      <c r="AE1196" s="14"/>
      <c r="AT1196" s="259" t="s">
        <v>145</v>
      </c>
      <c r="AU1196" s="259" t="s">
        <v>84</v>
      </c>
      <c r="AV1196" s="14" t="s">
        <v>84</v>
      </c>
      <c r="AW1196" s="14" t="s">
        <v>31</v>
      </c>
      <c r="AX1196" s="14" t="s">
        <v>82</v>
      </c>
      <c r="AY1196" s="259" t="s">
        <v>132</v>
      </c>
    </row>
    <row r="1197" s="14" customFormat="1">
      <c r="A1197" s="14"/>
      <c r="B1197" s="249"/>
      <c r="C1197" s="250"/>
      <c r="D1197" s="232" t="s">
        <v>145</v>
      </c>
      <c r="E1197" s="250"/>
      <c r="F1197" s="252" t="s">
        <v>2635</v>
      </c>
      <c r="G1197" s="250"/>
      <c r="H1197" s="253">
        <v>0.89000000000000001</v>
      </c>
      <c r="I1197" s="254"/>
      <c r="J1197" s="250"/>
      <c r="K1197" s="250"/>
      <c r="L1197" s="255"/>
      <c r="M1197" s="260"/>
      <c r="N1197" s="261"/>
      <c r="O1197" s="261"/>
      <c r="P1197" s="261"/>
      <c r="Q1197" s="261"/>
      <c r="R1197" s="261"/>
      <c r="S1197" s="261"/>
      <c r="T1197" s="262"/>
      <c r="U1197" s="14"/>
      <c r="V1197" s="14"/>
      <c r="W1197" s="14"/>
      <c r="X1197" s="14"/>
      <c r="Y1197" s="14"/>
      <c r="Z1197" s="14"/>
      <c r="AA1197" s="14"/>
      <c r="AB1197" s="14"/>
      <c r="AC1197" s="14"/>
      <c r="AD1197" s="14"/>
      <c r="AE1197" s="14"/>
      <c r="AT1197" s="259" t="s">
        <v>145</v>
      </c>
      <c r="AU1197" s="259" t="s">
        <v>84</v>
      </c>
      <c r="AV1197" s="14" t="s">
        <v>84</v>
      </c>
      <c r="AW1197" s="14" t="s">
        <v>4</v>
      </c>
      <c r="AX1197" s="14" t="s">
        <v>82</v>
      </c>
      <c r="AY1197" s="259" t="s">
        <v>132</v>
      </c>
    </row>
    <row r="1198" s="2" customFormat="1" ht="6.96" customHeight="1">
      <c r="A1198" s="39"/>
      <c r="B1198" s="67"/>
      <c r="C1198" s="68"/>
      <c r="D1198" s="68"/>
      <c r="E1198" s="68"/>
      <c r="F1198" s="68"/>
      <c r="G1198" s="68"/>
      <c r="H1198" s="68"/>
      <c r="I1198" s="68"/>
      <c r="J1198" s="68"/>
      <c r="K1198" s="68"/>
      <c r="L1198" s="45"/>
      <c r="M1198" s="39"/>
      <c r="O1198" s="39"/>
      <c r="P1198" s="39"/>
      <c r="Q1198" s="39"/>
      <c r="R1198" s="39"/>
      <c r="S1198" s="39"/>
      <c r="T1198" s="39"/>
      <c r="U1198" s="39"/>
      <c r="V1198" s="39"/>
      <c r="W1198" s="39"/>
      <c r="X1198" s="39"/>
      <c r="Y1198" s="39"/>
      <c r="Z1198" s="39"/>
      <c r="AA1198" s="39"/>
      <c r="AB1198" s="39"/>
      <c r="AC1198" s="39"/>
      <c r="AD1198" s="39"/>
      <c r="AE1198" s="39"/>
    </row>
  </sheetData>
  <sheetProtection sheet="1" autoFilter="0" formatColumns="0" formatRows="0" objects="1" scenarios="1" spinCount="100000" saltValue="I9nc5+7OD461al2m6/31J+RM9uMRBpAJJdKNjigo+WiNsKDpKzGFuTc+1egM2TMZbKnLjr3TVqzvbpXS5QNdbQ==" hashValue="yj9Z9LnwguObyBElerGSJMLABZDjKofCbge7zriErXdBdYYiFx/lS/RRIeHIqc4Yp1CVMUvR0nsirMtlaEy6ug==" algorithmName="SHA-512" password="CC35"/>
  <autoFilter ref="C131:K1197"/>
  <mergeCells count="9">
    <mergeCell ref="E7:H7"/>
    <mergeCell ref="E9:H9"/>
    <mergeCell ref="E18:H18"/>
    <mergeCell ref="E27:H27"/>
    <mergeCell ref="E85:H85"/>
    <mergeCell ref="E87:H87"/>
    <mergeCell ref="E122:H122"/>
    <mergeCell ref="E124:H124"/>
    <mergeCell ref="L2:V2"/>
  </mergeCells>
  <hyperlinks>
    <hyperlink ref="F137" r:id="rId1" display="https://podminky.urs.cz/item/CS_URS_2023_01/113107325"/>
    <hyperlink ref="F142" r:id="rId2" display="https://podminky.urs.cz/item/CS_URS_2023_01/115101201"/>
    <hyperlink ref="F150" r:id="rId3" display="https://podminky.urs.cz/item/CS_URS_2023_01/115101301"/>
    <hyperlink ref="F158" r:id="rId4" display="https://podminky.urs.cz/item/CS_URS_2023_01/119001401"/>
    <hyperlink ref="F163" r:id="rId5" display="https://podminky.urs.cz/item/CS_URS_2023_01/119001405"/>
    <hyperlink ref="F168" r:id="rId6" display="https://podminky.urs.cz/item/CS_URS_2023_01/119001411"/>
    <hyperlink ref="F173" r:id="rId7" display="https://podminky.urs.cz/item/CS_URS_2023_01/119001421"/>
    <hyperlink ref="F182" r:id="rId8" display="https://podminky.urs.cz/item/CS_URS_2023_01/121103111"/>
    <hyperlink ref="F187" r:id="rId9" display="https://podminky.urs.cz/item/CS_URS_2023_01/131251207"/>
    <hyperlink ref="F195" r:id="rId10" display="https://podminky.urs.cz/item/CS_URS_2023_01/153112112"/>
    <hyperlink ref="F204" r:id="rId11" display="https://podminky.urs.cz/item/CS_URS_2023_01/153112123"/>
    <hyperlink ref="F213" r:id="rId12" display="https://podminky.urs.cz/item/CS_URS_2023_01/153113113"/>
    <hyperlink ref="F217" r:id="rId13" display="https://podminky.urs.cz/item/CS_URS_2023_01/153821112"/>
    <hyperlink ref="F233" r:id="rId14" display="https://podminky.urs.cz/item/CS_URS_2023_01/153822112"/>
    <hyperlink ref="F237" r:id="rId15" display="https://podminky.urs.cz/item/CS_URS_2023_01/153891112"/>
    <hyperlink ref="F245" r:id="rId16" display="https://podminky.urs.cz/item/CS_URS_2023_01/153891121"/>
    <hyperlink ref="F249" r:id="rId17" display="https://podminky.urs.cz/item/CS_URS_2023_01/153891311"/>
    <hyperlink ref="F253" r:id="rId18" display="https://podminky.urs.cz/item/CS_URS_2023_01/171201231"/>
    <hyperlink ref="F259" r:id="rId19" display="https://podminky.urs.cz/item/CS_URS_2023_01/132254207"/>
    <hyperlink ref="F266" r:id="rId20" display="https://podminky.urs.cz/item/CS_URS_2023_01/139001101"/>
    <hyperlink ref="F278" r:id="rId21" display="https://podminky.urs.cz/item/CS_URS_2023_01/151101101"/>
    <hyperlink ref="F286" r:id="rId22" display="https://podminky.urs.cz/item/CS_URS_2023_01/151101102"/>
    <hyperlink ref="F293" r:id="rId23" display="https://podminky.urs.cz/item/CS_URS_2023_01/151101111"/>
    <hyperlink ref="F296" r:id="rId24" display="https://podminky.urs.cz/item/CS_URS_2023_01/151101112"/>
    <hyperlink ref="F299" r:id="rId25" display="https://podminky.urs.cz/item/CS_URS_2023_01/151301102"/>
    <hyperlink ref="F306" r:id="rId26" display="https://podminky.urs.cz/item/CS_URS_2023_01/151301112"/>
    <hyperlink ref="F309" r:id="rId27" display="https://podminky.urs.cz/item/CS_URS_2023_01/162351103"/>
    <hyperlink ref="F314" r:id="rId28" display="https://podminky.urs.cz/item/CS_URS_2023_01/162751117"/>
    <hyperlink ref="F320" r:id="rId29" display="https://podminky.urs.cz/item/CS_URS_2023_01/162751119"/>
    <hyperlink ref="F328" r:id="rId30" display="https://podminky.urs.cz/item/CS_URS_2023_01/167151111"/>
    <hyperlink ref="F333" r:id="rId31" display="https://podminky.urs.cz/item/CS_URS_2023_01/171251201"/>
    <hyperlink ref="F338" r:id="rId32" display="https://podminky.urs.cz/item/CS_URS_2023_01/172153102"/>
    <hyperlink ref="F345" r:id="rId33" display="https://podminky.urs.cz/item/CS_URS_2023_01/174151101"/>
    <hyperlink ref="F369" r:id="rId34" display="https://podminky.urs.cz/item/CS_URS_2023_01/175151101"/>
    <hyperlink ref="F377" r:id="rId35" display="https://podminky.urs.cz/item/CS_URS_2023_01/181351103"/>
    <hyperlink ref="F381" r:id="rId36" display="https://podminky.urs.cz/item/CS_URS_2023_01/181411131"/>
    <hyperlink ref="F389" r:id="rId37" display="https://podminky.urs.cz/item/CS_URS_2023_01/181951111"/>
    <hyperlink ref="F399" r:id="rId38" display="https://podminky.urs.cz/item/CS_URS_2023_01/211971121"/>
    <hyperlink ref="F406" r:id="rId39" display="https://podminky.urs.cz/item/CS_URS_2023_01/212751104"/>
    <hyperlink ref="F411" r:id="rId40" display="https://podminky.urs.cz/item/CS_URS_2023_01/212751106"/>
    <hyperlink ref="F416" r:id="rId41" display="https://podminky.urs.cz/item/CS_URS_2023_01/213141113"/>
    <hyperlink ref="F432" r:id="rId42" display="https://podminky.urs.cz/item/CS_URS_2023_01/224411114"/>
    <hyperlink ref="F436" r:id="rId43" display="https://podminky.urs.cz/item/CS_URS_2023_01/273322611"/>
    <hyperlink ref="F443" r:id="rId44" display="https://podminky.urs.cz/item/CS_URS_2023_01/273351121"/>
    <hyperlink ref="F450" r:id="rId45" display="https://podminky.urs.cz/item/CS_URS_2023_01/273351122"/>
    <hyperlink ref="F453" r:id="rId46" display="https://podminky.urs.cz/item/CS_URS_2023_01/273362021"/>
    <hyperlink ref="F461" r:id="rId47" display="https://podminky.urs.cz/item/CS_URS_2023_01/282603111"/>
    <hyperlink ref="F474" r:id="rId48" display="https://podminky.urs.cz/item/CS_URS_2023_01/359901211"/>
    <hyperlink ref="F487" r:id="rId49" display="https://podminky.urs.cz/item/CS_URS_2023_01/451573111"/>
    <hyperlink ref="F492" r:id="rId50" display="https://podminky.urs.cz/item/CS_URS_2023_01/452112112"/>
    <hyperlink ref="F509" r:id="rId51" display="https://podminky.urs.cz/item/CS_URS_2023_01/452112122"/>
    <hyperlink ref="F518" r:id="rId52" display="https://podminky.urs.cz/item/CS_URS_2023_01/452311171"/>
    <hyperlink ref="F528" r:id="rId53" display="https://podminky.urs.cz/item/CS_URS_2023_01/452313171"/>
    <hyperlink ref="F533" r:id="rId54" display="https://podminky.urs.cz/item/CS_URS_2023_01/452323172"/>
    <hyperlink ref="F538" r:id="rId55" display="https://podminky.urs.cz/item/CS_URS_2023_01/452351101"/>
    <hyperlink ref="F548" r:id="rId56" display="https://podminky.urs.cz/item/CS_URS_2023_01/452353101"/>
    <hyperlink ref="F555" r:id="rId57" display="https://podminky.urs.cz/item/CS_URS_2023_01/452368211"/>
    <hyperlink ref="F561" r:id="rId58" display="https://podminky.urs.cz/item/CS_URS_2023_01/564871011"/>
    <hyperlink ref="F568" r:id="rId59" display="https://podminky.urs.cz/item/CS_URS_2023_01/632451427"/>
    <hyperlink ref="F574" r:id="rId60" display="https://podminky.urs.cz/item/CS_URS_2023_01/871275811"/>
    <hyperlink ref="F583" r:id="rId61" display="https://podminky.urs.cz/item/CS_URS_2023_01/871294301"/>
    <hyperlink ref="F591" r:id="rId62" display="https://podminky.urs.cz/item/CS_URS_2023_01/871310320"/>
    <hyperlink ref="F599" r:id="rId63" display="https://podminky.urs.cz/item/CS_URS_2023_01/871350320"/>
    <hyperlink ref="F608" r:id="rId64" display="https://podminky.urs.cz/item/CS_URS_2023_01/871360320"/>
    <hyperlink ref="F617" r:id="rId65" display="https://podminky.urs.cz/item/CS_URS_2023_01/871360330"/>
    <hyperlink ref="F625" r:id="rId66" display="https://podminky.urs.cz/item/CS_URS_2023_01/871370320"/>
    <hyperlink ref="F633" r:id="rId67" display="https://podminky.urs.cz/item/CS_URS_2023_01/871390320"/>
    <hyperlink ref="F641" r:id="rId68" display="https://podminky.urs.cz/item/CS_URS_2023_01/871390330"/>
    <hyperlink ref="F649" r:id="rId69" display="https://podminky.urs.cz/item/CS_URS_2023_01/871395811"/>
    <hyperlink ref="F654" r:id="rId70" display="https://podminky.urs.cz/item/CS_URS_2023_01/877295201"/>
    <hyperlink ref="F670" r:id="rId71" display="https://podminky.urs.cz/item/CS_URS_2023_01/877295301"/>
    <hyperlink ref="F677" r:id="rId72" display="https://podminky.urs.cz/item/CS_URS_2023_01/877310310"/>
    <hyperlink ref="F701" r:id="rId73" display="https://podminky.urs.cz/item/CS_URS_2023_01/877310320"/>
    <hyperlink ref="F708" r:id="rId74" display="https://podminky.urs.cz/item/CS_URS_2023_01/877350310"/>
    <hyperlink ref="F728" r:id="rId75" display="https://podminky.urs.cz/item/CS_URS_2023_01/877350320"/>
    <hyperlink ref="F735" r:id="rId76" display="https://podminky.urs.cz/item/CS_URS_2023_01/877350330"/>
    <hyperlink ref="F742" r:id="rId77" display="https://podminky.urs.cz/item/CS_URS_2023_01/877360310"/>
    <hyperlink ref="F758" r:id="rId78" display="https://podminky.urs.cz/item/CS_URS_2023_01/877360320"/>
    <hyperlink ref="F770" r:id="rId79" display="https://podminky.urs.cz/item/CS_URS_2023_01/877360330"/>
    <hyperlink ref="F777" r:id="rId80" display="https://podminky.urs.cz/item/CS_URS_2023_01/877370320"/>
    <hyperlink ref="F793" r:id="rId81" display="https://podminky.urs.cz/item/CS_URS_2023_01/877390320"/>
    <hyperlink ref="F805" r:id="rId82" display="https://podminky.urs.cz/item/CS_URS_2023_01/890411851"/>
    <hyperlink ref="F823" r:id="rId83" display="https://podminky.urs.cz/item/CS_URS_2023_01/892271111"/>
    <hyperlink ref="F827" r:id="rId84" display="https://podminky.urs.cz/item/CS_URS_2023_01/892312121"/>
    <hyperlink ref="F831" r:id="rId85" display="https://podminky.urs.cz/item/CS_URS_2023_01/892352121"/>
    <hyperlink ref="F835" r:id="rId86" display="https://podminky.urs.cz/item/CS_URS_2023_01/892362121"/>
    <hyperlink ref="F839" r:id="rId87" display="https://podminky.urs.cz/item/CS_URS_2023_01/892372121"/>
    <hyperlink ref="F843" r:id="rId88" display="https://podminky.urs.cz/item/CS_URS_2023_01/892392121"/>
    <hyperlink ref="F847" r:id="rId89" display="https://podminky.urs.cz/item/CS_URS_2023_01/894411311"/>
    <hyperlink ref="F864" r:id="rId90" display="https://podminky.urs.cz/item/CS_URS_2023_01/894412411"/>
    <hyperlink ref="F873" r:id="rId91" display="https://podminky.urs.cz/item/CS_URS_2023_01/894414111"/>
    <hyperlink ref="F910" r:id="rId92" display="https://podminky.urs.cz/item/CS_URS_2023_01/894414211"/>
    <hyperlink ref="F923" r:id="rId93" display="https://podminky.urs.cz/item/CS_URS_2023_01/894812205"/>
    <hyperlink ref="F932" r:id="rId94" display="https://podminky.urs.cz/item/CS_URS_2023_01/894812231"/>
    <hyperlink ref="F937" r:id="rId95" display="https://podminky.urs.cz/item/CS_URS_2023_01/894812232"/>
    <hyperlink ref="F946" r:id="rId96" display="https://podminky.urs.cz/item/CS_URS_2023_01/894812249"/>
    <hyperlink ref="F949" r:id="rId97" display="https://podminky.urs.cz/item/CS_URS_2023_01/894812251"/>
    <hyperlink ref="F954" r:id="rId98" display="https://podminky.urs.cz/item/CS_URS_2023_01/895941343"/>
    <hyperlink ref="F961" r:id="rId99" display="https://podminky.urs.cz/item/CS_URS_2023_01/895941351"/>
    <hyperlink ref="F968" r:id="rId100" display="https://podminky.urs.cz/item/CS_URS_2023_01/895941362"/>
    <hyperlink ref="F975" r:id="rId101" display="https://podminky.urs.cz/item/CS_URS_2023_01/895941366"/>
    <hyperlink ref="F982" r:id="rId102" display="https://podminky.urs.cz/item/CS_URS_2023_01/899104112"/>
    <hyperlink ref="F989" r:id="rId103" display="https://podminky.urs.cz/item/CS_URS_2023_01/899204112"/>
    <hyperlink ref="F1000" r:id="rId104" display="https://podminky.urs.cz/item/CS_URS_2023_01/899722112"/>
    <hyperlink ref="F1005" r:id="rId105" display="https://podminky.urs.cz/item/CS_URS_2023_01/899910211"/>
    <hyperlink ref="F1071" r:id="rId106" display="https://podminky.urs.cz/item/CS_URS_2023_01/919735112"/>
    <hyperlink ref="F1081" r:id="rId107" display="https://podminky.urs.cz/item/CS_URS_2023_01/919735124"/>
    <hyperlink ref="F1091" r:id="rId108" display="https://podminky.urs.cz/item/CS_URS_2023_01/938908411"/>
    <hyperlink ref="F1096" r:id="rId109" display="https://podminky.urs.cz/item/CS_URS_2023_01/938909311"/>
    <hyperlink ref="F1101" r:id="rId110" display="https://podminky.urs.cz/item/CS_URS_2023_01/977151125"/>
    <hyperlink ref="F1115" r:id="rId111" display="https://podminky.urs.cz/item/CS_URS_2023_01/997221571"/>
    <hyperlink ref="F1121" r:id="rId112" display="https://podminky.urs.cz/item/CS_URS_2023_01/997221579"/>
    <hyperlink ref="F1128" r:id="rId113" display="https://podminky.urs.cz/item/CS_URS_2023_01/997221861"/>
    <hyperlink ref="F1132" r:id="rId114" display="https://podminky.urs.cz/item/CS_URS_2023_01/997013813"/>
    <hyperlink ref="F1137" r:id="rId115" display="https://podminky.urs.cz/item/CS_URS_2023_01/998276101"/>
    <hyperlink ref="F1142" r:id="rId116" display="https://podminky.urs.cz/item/CS_URS_2023_01/711541164"/>
    <hyperlink ref="F1152" r:id="rId117" display="https://podminky.urs.cz/item/CS_URS_2023_01/011114000"/>
    <hyperlink ref="F1158" r:id="rId118" display="https://podminky.urs.cz/item/CS_URS_2023_01/012203000"/>
    <hyperlink ref="F1163" r:id="rId119" display="https://podminky.urs.cz/item/CS_URS_2023_01/012303000"/>
    <hyperlink ref="F1170" r:id="rId120" display="https://podminky.urs.cz/item/CS_URS_2023_01/013244000"/>
    <hyperlink ref="F1177" r:id="rId121" display="https://podminky.urs.cz/item/CS_URS_2023_01/013254000"/>
    <hyperlink ref="F1183" r:id="rId122" display="https://podminky.urs.cz/item/CS_URS_2023_01/094104000"/>
    <hyperlink ref="F1192" r:id="rId123" display="https://podminky.urs.cz/item/CS_URS_2023_01/094104000.r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24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99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84</v>
      </c>
    </row>
    <row r="4" s="1" customFormat="1" ht="24.96" customHeight="1">
      <c r="B4" s="21"/>
      <c r="D4" s="139" t="s">
        <v>109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Tovačov, sídliště Zvolenov - revitalizace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110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43" t="s">
        <v>2644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16. 5. 2023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 xml:space="preserve"> </v>
      </c>
      <c r="F15" s="39"/>
      <c r="G15" s="39"/>
      <c r="H15" s="39"/>
      <c r="I15" s="141" t="s">
        <v>26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27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26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29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30</v>
      </c>
      <c r="F21" s="39"/>
      <c r="G21" s="39"/>
      <c r="H21" s="39"/>
      <c r="I21" s="141" t="s">
        <v>26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32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26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34</v>
      </c>
      <c r="E30" s="39"/>
      <c r="F30" s="39"/>
      <c r="G30" s="39"/>
      <c r="H30" s="39"/>
      <c r="I30" s="39"/>
      <c r="J30" s="152">
        <f>ROUND(J118,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36</v>
      </c>
      <c r="G32" s="39"/>
      <c r="H32" s="39"/>
      <c r="I32" s="153" t="s">
        <v>35</v>
      </c>
      <c r="J32" s="153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38</v>
      </c>
      <c r="E33" s="141" t="s">
        <v>39</v>
      </c>
      <c r="F33" s="155">
        <f>ROUND((SUM(BE118:BE122)),  2)</f>
        <v>0</v>
      </c>
      <c r="G33" s="39"/>
      <c r="H33" s="39"/>
      <c r="I33" s="156">
        <v>0.20999999999999999</v>
      </c>
      <c r="J33" s="155">
        <f>ROUND(((SUM(BE118:BE122))*I33),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40</v>
      </c>
      <c r="F34" s="155">
        <f>ROUND((SUM(BF118:BF122)),  2)</f>
        <v>0</v>
      </c>
      <c r="G34" s="39"/>
      <c r="H34" s="39"/>
      <c r="I34" s="156">
        <v>0.12</v>
      </c>
      <c r="J34" s="155">
        <f>ROUND(((SUM(BF118:BF122))*I34),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41</v>
      </c>
      <c r="F35" s="155">
        <f>ROUND((SUM(BG118:BG122)),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42</v>
      </c>
      <c r="F36" s="155">
        <f>ROUND((SUM(BH118:BH122)),  2)</f>
        <v>0</v>
      </c>
      <c r="G36" s="39"/>
      <c r="H36" s="39"/>
      <c r="I36" s="156">
        <v>0.12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43</v>
      </c>
      <c r="F37" s="155">
        <f>ROUND((SUM(BI118:BI122)),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44</v>
      </c>
      <c r="E39" s="159"/>
      <c r="F39" s="159"/>
      <c r="G39" s="160" t="s">
        <v>45</v>
      </c>
      <c r="H39" s="161" t="s">
        <v>46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47</v>
      </c>
      <c r="E50" s="165"/>
      <c r="F50" s="165"/>
      <c r="G50" s="164" t="s">
        <v>48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49</v>
      </c>
      <c r="E61" s="167"/>
      <c r="F61" s="168" t="s">
        <v>50</v>
      </c>
      <c r="G61" s="166" t="s">
        <v>49</v>
      </c>
      <c r="H61" s="167"/>
      <c r="I61" s="167"/>
      <c r="J61" s="169" t="s">
        <v>50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51</v>
      </c>
      <c r="E65" s="170"/>
      <c r="F65" s="170"/>
      <c r="G65" s="164" t="s">
        <v>52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49</v>
      </c>
      <c r="E76" s="167"/>
      <c r="F76" s="168" t="s">
        <v>50</v>
      </c>
      <c r="G76" s="166" t="s">
        <v>49</v>
      </c>
      <c r="H76" s="167"/>
      <c r="I76" s="167"/>
      <c r="J76" s="169" t="s">
        <v>50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112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Tovačov, sídliště Zvolenov - revitalizace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110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IO-300.2 - Odvodnění - dešťové kanalizace - elektro část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16. 5. 2023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29</v>
      </c>
      <c r="J91" s="37" t="str">
        <f>E21</f>
        <v>Ing. Petr Halouzka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27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113</v>
      </c>
      <c r="D94" s="177"/>
      <c r="E94" s="177"/>
      <c r="F94" s="177"/>
      <c r="G94" s="177"/>
      <c r="H94" s="177"/>
      <c r="I94" s="177"/>
      <c r="J94" s="178" t="s">
        <v>114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115</v>
      </c>
      <c r="D96" s="41"/>
      <c r="E96" s="41"/>
      <c r="F96" s="41"/>
      <c r="G96" s="41"/>
      <c r="H96" s="41"/>
      <c r="I96" s="41"/>
      <c r="J96" s="111">
        <f>J118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116</v>
      </c>
    </row>
    <row r="97" s="9" customFormat="1" ht="24.96" customHeight="1">
      <c r="A97" s="9"/>
      <c r="B97" s="180"/>
      <c r="C97" s="181"/>
      <c r="D97" s="182" t="s">
        <v>2645</v>
      </c>
      <c r="E97" s="183"/>
      <c r="F97" s="183"/>
      <c r="G97" s="183"/>
      <c r="H97" s="183"/>
      <c r="I97" s="183"/>
      <c r="J97" s="184">
        <f>J119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2646</v>
      </c>
      <c r="E98" s="189"/>
      <c r="F98" s="189"/>
      <c r="G98" s="189"/>
      <c r="H98" s="189"/>
      <c r="I98" s="189"/>
      <c r="J98" s="190">
        <f>J120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1.84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6.96" customHeight="1">
      <c r="A100" s="39"/>
      <c r="B100" s="67"/>
      <c r="C100" s="68"/>
      <c r="D100" s="68"/>
      <c r="E100" s="68"/>
      <c r="F100" s="68"/>
      <c r="G100" s="68"/>
      <c r="H100" s="68"/>
      <c r="I100" s="68"/>
      <c r="J100" s="68"/>
      <c r="K100" s="68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4" s="2" customFormat="1" ht="6.96" customHeight="1">
      <c r="A104" s="39"/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5" s="2" customFormat="1" ht="24.96" customHeight="1">
      <c r="A105" s="39"/>
      <c r="B105" s="40"/>
      <c r="C105" s="24" t="s">
        <v>118</v>
      </c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12" customHeight="1">
      <c r="A107" s="39"/>
      <c r="B107" s="40"/>
      <c r="C107" s="33" t="s">
        <v>16</v>
      </c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16.5" customHeight="1">
      <c r="A108" s="39"/>
      <c r="B108" s="40"/>
      <c r="C108" s="41"/>
      <c r="D108" s="41"/>
      <c r="E108" s="175" t="str">
        <f>E7</f>
        <v>Tovačov, sídliště Zvolenov - revitalizace</v>
      </c>
      <c r="F108" s="33"/>
      <c r="G108" s="33"/>
      <c r="H108" s="33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2" customHeight="1">
      <c r="A109" s="39"/>
      <c r="B109" s="40"/>
      <c r="C109" s="33" t="s">
        <v>110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6.5" customHeight="1">
      <c r="A110" s="39"/>
      <c r="B110" s="40"/>
      <c r="C110" s="41"/>
      <c r="D110" s="41"/>
      <c r="E110" s="77" t="str">
        <f>E9</f>
        <v>IO-300.2 - Odvodnění - dešťové kanalizace - elektro část</v>
      </c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6.96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20</v>
      </c>
      <c r="D112" s="41"/>
      <c r="E112" s="41"/>
      <c r="F112" s="28" t="str">
        <f>F12</f>
        <v xml:space="preserve"> </v>
      </c>
      <c r="G112" s="41"/>
      <c r="H112" s="41"/>
      <c r="I112" s="33" t="s">
        <v>22</v>
      </c>
      <c r="J112" s="80" t="str">
        <f>IF(J12="","",J12)</f>
        <v>16. 5. 2023</v>
      </c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5.15" customHeight="1">
      <c r="A114" s="39"/>
      <c r="B114" s="40"/>
      <c r="C114" s="33" t="s">
        <v>24</v>
      </c>
      <c r="D114" s="41"/>
      <c r="E114" s="41"/>
      <c r="F114" s="28" t="str">
        <f>E15</f>
        <v xml:space="preserve"> </v>
      </c>
      <c r="G114" s="41"/>
      <c r="H114" s="41"/>
      <c r="I114" s="33" t="s">
        <v>29</v>
      </c>
      <c r="J114" s="37" t="str">
        <f>E21</f>
        <v>Ing. Petr Halouzka</v>
      </c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5.15" customHeight="1">
      <c r="A115" s="39"/>
      <c r="B115" s="40"/>
      <c r="C115" s="33" t="s">
        <v>27</v>
      </c>
      <c r="D115" s="41"/>
      <c r="E115" s="41"/>
      <c r="F115" s="28" t="str">
        <f>IF(E18="","",E18)</f>
        <v>Vyplň údaj</v>
      </c>
      <c r="G115" s="41"/>
      <c r="H115" s="41"/>
      <c r="I115" s="33" t="s">
        <v>32</v>
      </c>
      <c r="J115" s="37" t="str">
        <f>E24</f>
        <v xml:space="preserve"> 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0.32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11" customFormat="1" ht="29.28" customHeight="1">
      <c r="A117" s="192"/>
      <c r="B117" s="193"/>
      <c r="C117" s="194" t="s">
        <v>119</v>
      </c>
      <c r="D117" s="195" t="s">
        <v>59</v>
      </c>
      <c r="E117" s="195" t="s">
        <v>55</v>
      </c>
      <c r="F117" s="195" t="s">
        <v>56</v>
      </c>
      <c r="G117" s="195" t="s">
        <v>120</v>
      </c>
      <c r="H117" s="195" t="s">
        <v>121</v>
      </c>
      <c r="I117" s="195" t="s">
        <v>122</v>
      </c>
      <c r="J117" s="195" t="s">
        <v>114</v>
      </c>
      <c r="K117" s="196" t="s">
        <v>123</v>
      </c>
      <c r="L117" s="197"/>
      <c r="M117" s="101" t="s">
        <v>1</v>
      </c>
      <c r="N117" s="102" t="s">
        <v>38</v>
      </c>
      <c r="O117" s="102" t="s">
        <v>124</v>
      </c>
      <c r="P117" s="102" t="s">
        <v>125</v>
      </c>
      <c r="Q117" s="102" t="s">
        <v>126</v>
      </c>
      <c r="R117" s="102" t="s">
        <v>127</v>
      </c>
      <c r="S117" s="102" t="s">
        <v>128</v>
      </c>
      <c r="T117" s="103" t="s">
        <v>129</v>
      </c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</row>
    <row r="118" s="2" customFormat="1" ht="22.8" customHeight="1">
      <c r="A118" s="39"/>
      <c r="B118" s="40"/>
      <c r="C118" s="108" t="s">
        <v>130</v>
      </c>
      <c r="D118" s="41"/>
      <c r="E118" s="41"/>
      <c r="F118" s="41"/>
      <c r="G118" s="41"/>
      <c r="H118" s="41"/>
      <c r="I118" s="41"/>
      <c r="J118" s="198">
        <f>BK118</f>
        <v>0</v>
      </c>
      <c r="K118" s="41"/>
      <c r="L118" s="45"/>
      <c r="M118" s="104"/>
      <c r="N118" s="199"/>
      <c r="O118" s="105"/>
      <c r="P118" s="200">
        <f>P119</f>
        <v>0</v>
      </c>
      <c r="Q118" s="105"/>
      <c r="R118" s="200">
        <f>R119</f>
        <v>0</v>
      </c>
      <c r="S118" s="105"/>
      <c r="T118" s="201">
        <f>T119</f>
        <v>0</v>
      </c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T118" s="18" t="s">
        <v>73</v>
      </c>
      <c r="AU118" s="18" t="s">
        <v>116</v>
      </c>
      <c r="BK118" s="202">
        <f>BK119</f>
        <v>0</v>
      </c>
    </row>
    <row r="119" s="12" customFormat="1" ht="25.92" customHeight="1">
      <c r="A119" s="12"/>
      <c r="B119" s="203"/>
      <c r="C119" s="204"/>
      <c r="D119" s="205" t="s">
        <v>73</v>
      </c>
      <c r="E119" s="206" t="s">
        <v>374</v>
      </c>
      <c r="F119" s="206" t="s">
        <v>2647</v>
      </c>
      <c r="G119" s="204"/>
      <c r="H119" s="204"/>
      <c r="I119" s="207"/>
      <c r="J119" s="208">
        <f>BK119</f>
        <v>0</v>
      </c>
      <c r="K119" s="204"/>
      <c r="L119" s="209"/>
      <c r="M119" s="210"/>
      <c r="N119" s="211"/>
      <c r="O119" s="211"/>
      <c r="P119" s="212">
        <f>P120</f>
        <v>0</v>
      </c>
      <c r="Q119" s="211"/>
      <c r="R119" s="212">
        <f>R120</f>
        <v>0</v>
      </c>
      <c r="S119" s="211"/>
      <c r="T119" s="213">
        <f>T120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14" t="s">
        <v>153</v>
      </c>
      <c r="AT119" s="215" t="s">
        <v>73</v>
      </c>
      <c r="AU119" s="215" t="s">
        <v>74</v>
      </c>
      <c r="AY119" s="214" t="s">
        <v>132</v>
      </c>
      <c r="BK119" s="216">
        <f>BK120</f>
        <v>0</v>
      </c>
    </row>
    <row r="120" s="12" customFormat="1" ht="22.8" customHeight="1">
      <c r="A120" s="12"/>
      <c r="B120" s="203"/>
      <c r="C120" s="204"/>
      <c r="D120" s="205" t="s">
        <v>73</v>
      </c>
      <c r="E120" s="217" t="s">
        <v>2648</v>
      </c>
      <c r="F120" s="217" t="s">
        <v>2649</v>
      </c>
      <c r="G120" s="204"/>
      <c r="H120" s="204"/>
      <c r="I120" s="207"/>
      <c r="J120" s="218">
        <f>BK120</f>
        <v>0</v>
      </c>
      <c r="K120" s="204"/>
      <c r="L120" s="209"/>
      <c r="M120" s="210"/>
      <c r="N120" s="211"/>
      <c r="O120" s="211"/>
      <c r="P120" s="212">
        <f>SUM(P121:P122)</f>
        <v>0</v>
      </c>
      <c r="Q120" s="211"/>
      <c r="R120" s="212">
        <f>SUM(R121:R122)</f>
        <v>0</v>
      </c>
      <c r="S120" s="211"/>
      <c r="T120" s="213">
        <f>SUM(T121:T122)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4" t="s">
        <v>153</v>
      </c>
      <c r="AT120" s="215" t="s">
        <v>73</v>
      </c>
      <c r="AU120" s="215" t="s">
        <v>82</v>
      </c>
      <c r="AY120" s="214" t="s">
        <v>132</v>
      </c>
      <c r="BK120" s="216">
        <f>SUM(BK121:BK122)</f>
        <v>0</v>
      </c>
    </row>
    <row r="121" s="2" customFormat="1" ht="24.15" customHeight="1">
      <c r="A121" s="39"/>
      <c r="B121" s="40"/>
      <c r="C121" s="219" t="s">
        <v>82</v>
      </c>
      <c r="D121" s="219" t="s">
        <v>135</v>
      </c>
      <c r="E121" s="220" t="s">
        <v>1110</v>
      </c>
      <c r="F121" s="221" t="s">
        <v>2650</v>
      </c>
      <c r="G121" s="222" t="s">
        <v>138</v>
      </c>
      <c r="H121" s="223">
        <v>1</v>
      </c>
      <c r="I121" s="224"/>
      <c r="J121" s="225">
        <f>ROUND(I121*H121,2)</f>
        <v>0</v>
      </c>
      <c r="K121" s="221" t="s">
        <v>1</v>
      </c>
      <c r="L121" s="45"/>
      <c r="M121" s="226" t="s">
        <v>1</v>
      </c>
      <c r="N121" s="227" t="s">
        <v>39</v>
      </c>
      <c r="O121" s="92"/>
      <c r="P121" s="228">
        <f>O121*H121</f>
        <v>0</v>
      </c>
      <c r="Q121" s="228">
        <v>0</v>
      </c>
      <c r="R121" s="228">
        <f>Q121*H121</f>
        <v>0</v>
      </c>
      <c r="S121" s="228">
        <v>0</v>
      </c>
      <c r="T121" s="229">
        <f>S121*H121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30" t="s">
        <v>2526</v>
      </c>
      <c r="AT121" s="230" t="s">
        <v>135</v>
      </c>
      <c r="AU121" s="230" t="s">
        <v>84</v>
      </c>
      <c r="AY121" s="18" t="s">
        <v>132</v>
      </c>
      <c r="BE121" s="231">
        <f>IF(N121="základní",J121,0)</f>
        <v>0</v>
      </c>
      <c r="BF121" s="231">
        <f>IF(N121="snížená",J121,0)</f>
        <v>0</v>
      </c>
      <c r="BG121" s="231">
        <f>IF(N121="zákl. přenesená",J121,0)</f>
        <v>0</v>
      </c>
      <c r="BH121" s="231">
        <f>IF(N121="sníž. přenesená",J121,0)</f>
        <v>0</v>
      </c>
      <c r="BI121" s="231">
        <f>IF(N121="nulová",J121,0)</f>
        <v>0</v>
      </c>
      <c r="BJ121" s="18" t="s">
        <v>82</v>
      </c>
      <c r="BK121" s="231">
        <f>ROUND(I121*H121,2)</f>
        <v>0</v>
      </c>
      <c r="BL121" s="18" t="s">
        <v>2526</v>
      </c>
      <c r="BM121" s="230" t="s">
        <v>2651</v>
      </c>
    </row>
    <row r="122" s="2" customFormat="1">
      <c r="A122" s="39"/>
      <c r="B122" s="40"/>
      <c r="C122" s="41"/>
      <c r="D122" s="232" t="s">
        <v>142</v>
      </c>
      <c r="E122" s="41"/>
      <c r="F122" s="233" t="s">
        <v>2650</v>
      </c>
      <c r="G122" s="41"/>
      <c r="H122" s="41"/>
      <c r="I122" s="234"/>
      <c r="J122" s="41"/>
      <c r="K122" s="41"/>
      <c r="L122" s="45"/>
      <c r="M122" s="298"/>
      <c r="N122" s="299"/>
      <c r="O122" s="300"/>
      <c r="P122" s="300"/>
      <c r="Q122" s="300"/>
      <c r="R122" s="300"/>
      <c r="S122" s="300"/>
      <c r="T122" s="301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142</v>
      </c>
      <c r="AU122" s="18" t="s">
        <v>84</v>
      </c>
    </row>
    <row r="123" s="2" customFormat="1" ht="6.96" customHeight="1">
      <c r="A123" s="39"/>
      <c r="B123" s="67"/>
      <c r="C123" s="68"/>
      <c r="D123" s="68"/>
      <c r="E123" s="68"/>
      <c r="F123" s="68"/>
      <c r="G123" s="68"/>
      <c r="H123" s="68"/>
      <c r="I123" s="68"/>
      <c r="J123" s="68"/>
      <c r="K123" s="68"/>
      <c r="L123" s="45"/>
      <c r="M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</sheetData>
  <sheetProtection sheet="1" autoFilter="0" formatColumns="0" formatRows="0" objects="1" scenarios="1" spinCount="100000" saltValue="5MCC811j3vSzwKKZv7rcmwnyn7nFQpxcPSukmNOpasXZevwpNSPU0F6m1nbkPVZ5EtnlC82mN7Cy8iJYzRm5BA==" hashValue="wJuFUlEsFjkvR96Fo34sKMLxtCtPSDO9zGT1d52Q6Sj+gioyxzSsSwC4azZv4+ngciZx3iBMFyhUfFBmqWvguw==" algorithmName="SHA-512" password="CC35"/>
  <autoFilter ref="C117:K122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102</v>
      </c>
      <c r="AZ2" s="263" t="s">
        <v>2652</v>
      </c>
      <c r="BA2" s="263" t="s">
        <v>1</v>
      </c>
      <c r="BB2" s="263" t="s">
        <v>160</v>
      </c>
      <c r="BC2" s="263" t="s">
        <v>2653</v>
      </c>
      <c r="BD2" s="263" t="s">
        <v>84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84</v>
      </c>
    </row>
    <row r="4" s="1" customFormat="1" ht="24.96" customHeight="1">
      <c r="B4" s="21"/>
      <c r="D4" s="139" t="s">
        <v>109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Tovačov, sídliště Zvolenov - revitalizace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110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30" customHeight="1">
      <c r="A9" s="39"/>
      <c r="B9" s="45"/>
      <c r="C9" s="39"/>
      <c r="D9" s="39"/>
      <c r="E9" s="143" t="s">
        <v>2654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16. 5. 2023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 xml:space="preserve"> </v>
      </c>
      <c r="F15" s="39"/>
      <c r="G15" s="39"/>
      <c r="H15" s="39"/>
      <c r="I15" s="141" t="s">
        <v>26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27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26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29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30</v>
      </c>
      <c r="F21" s="39"/>
      <c r="G21" s="39"/>
      <c r="H21" s="39"/>
      <c r="I21" s="141" t="s">
        <v>26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32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26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34</v>
      </c>
      <c r="E30" s="39"/>
      <c r="F30" s="39"/>
      <c r="G30" s="39"/>
      <c r="H30" s="39"/>
      <c r="I30" s="39"/>
      <c r="J30" s="152">
        <f>ROUND(J120,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36</v>
      </c>
      <c r="G32" s="39"/>
      <c r="H32" s="39"/>
      <c r="I32" s="153" t="s">
        <v>35</v>
      </c>
      <c r="J32" s="153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38</v>
      </c>
      <c r="E33" s="141" t="s">
        <v>39</v>
      </c>
      <c r="F33" s="155">
        <f>ROUND((SUM(BE120:BE172)),  2)</f>
        <v>0</v>
      </c>
      <c r="G33" s="39"/>
      <c r="H33" s="39"/>
      <c r="I33" s="156">
        <v>0.20999999999999999</v>
      </c>
      <c r="J33" s="155">
        <f>ROUND(((SUM(BE120:BE172))*I33),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40</v>
      </c>
      <c r="F34" s="155">
        <f>ROUND((SUM(BF120:BF172)),  2)</f>
        <v>0</v>
      </c>
      <c r="G34" s="39"/>
      <c r="H34" s="39"/>
      <c r="I34" s="156">
        <v>0.12</v>
      </c>
      <c r="J34" s="155">
        <f>ROUND(((SUM(BF120:BF172))*I34),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41</v>
      </c>
      <c r="F35" s="155">
        <f>ROUND((SUM(BG120:BG172)),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42</v>
      </c>
      <c r="F36" s="155">
        <f>ROUND((SUM(BH120:BH172)),  2)</f>
        <v>0</v>
      </c>
      <c r="G36" s="39"/>
      <c r="H36" s="39"/>
      <c r="I36" s="156">
        <v>0.12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43</v>
      </c>
      <c r="F37" s="155">
        <f>ROUND((SUM(BI120:BI172)),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44</v>
      </c>
      <c r="E39" s="159"/>
      <c r="F39" s="159"/>
      <c r="G39" s="160" t="s">
        <v>45</v>
      </c>
      <c r="H39" s="161" t="s">
        <v>46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47</v>
      </c>
      <c r="E50" s="165"/>
      <c r="F50" s="165"/>
      <c r="G50" s="164" t="s">
        <v>48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49</v>
      </c>
      <c r="E61" s="167"/>
      <c r="F61" s="168" t="s">
        <v>50</v>
      </c>
      <c r="G61" s="166" t="s">
        <v>49</v>
      </c>
      <c r="H61" s="167"/>
      <c r="I61" s="167"/>
      <c r="J61" s="169" t="s">
        <v>50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51</v>
      </c>
      <c r="E65" s="170"/>
      <c r="F65" s="170"/>
      <c r="G65" s="164" t="s">
        <v>52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49</v>
      </c>
      <c r="E76" s="167"/>
      <c r="F76" s="168" t="s">
        <v>50</v>
      </c>
      <c r="G76" s="166" t="s">
        <v>49</v>
      </c>
      <c r="H76" s="167"/>
      <c r="I76" s="167"/>
      <c r="J76" s="169" t="s">
        <v>50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112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Tovačov, sídliště Zvolenov - revitalizace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110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>IO-300.3, 301.2 - Odvodnění - dešťová kanalizace a přípojky - provizorní oprava povrchu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16. 5. 2023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29</v>
      </c>
      <c r="J91" s="37" t="str">
        <f>E21</f>
        <v>Ing. Petr Halouzka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27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113</v>
      </c>
      <c r="D94" s="177"/>
      <c r="E94" s="177"/>
      <c r="F94" s="177"/>
      <c r="G94" s="177"/>
      <c r="H94" s="177"/>
      <c r="I94" s="177"/>
      <c r="J94" s="178" t="s">
        <v>114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115</v>
      </c>
      <c r="D96" s="41"/>
      <c r="E96" s="41"/>
      <c r="F96" s="41"/>
      <c r="G96" s="41"/>
      <c r="H96" s="41"/>
      <c r="I96" s="41"/>
      <c r="J96" s="111">
        <f>J120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116</v>
      </c>
    </row>
    <row r="97" s="9" customFormat="1" ht="24.96" customHeight="1">
      <c r="A97" s="9"/>
      <c r="B97" s="180"/>
      <c r="C97" s="181"/>
      <c r="D97" s="182" t="s">
        <v>209</v>
      </c>
      <c r="E97" s="183"/>
      <c r="F97" s="183"/>
      <c r="G97" s="183"/>
      <c r="H97" s="183"/>
      <c r="I97" s="183"/>
      <c r="J97" s="184">
        <f>J121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210</v>
      </c>
      <c r="E98" s="189"/>
      <c r="F98" s="189"/>
      <c r="G98" s="189"/>
      <c r="H98" s="189"/>
      <c r="I98" s="189"/>
      <c r="J98" s="190">
        <f>J122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212</v>
      </c>
      <c r="E99" s="189"/>
      <c r="F99" s="189"/>
      <c r="G99" s="189"/>
      <c r="H99" s="189"/>
      <c r="I99" s="189"/>
      <c r="J99" s="190">
        <f>J144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215</v>
      </c>
      <c r="E100" s="189"/>
      <c r="F100" s="189"/>
      <c r="G100" s="189"/>
      <c r="H100" s="189"/>
      <c r="I100" s="189"/>
      <c r="J100" s="190">
        <f>J151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9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64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6.96" customHeight="1">
      <c r="A102" s="39"/>
      <c r="B102" s="67"/>
      <c r="C102" s="68"/>
      <c r="D102" s="68"/>
      <c r="E102" s="68"/>
      <c r="F102" s="68"/>
      <c r="G102" s="68"/>
      <c r="H102" s="68"/>
      <c r="I102" s="68"/>
      <c r="J102" s="68"/>
      <c r="K102" s="68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6" s="2" customFormat="1" ht="6.96" customHeight="1">
      <c r="A106" s="39"/>
      <c r="B106" s="69"/>
      <c r="C106" s="70"/>
      <c r="D106" s="70"/>
      <c r="E106" s="70"/>
      <c r="F106" s="70"/>
      <c r="G106" s="70"/>
      <c r="H106" s="70"/>
      <c r="I106" s="70"/>
      <c r="J106" s="70"/>
      <c r="K106" s="70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24.96" customHeight="1">
      <c r="A107" s="39"/>
      <c r="B107" s="40"/>
      <c r="C107" s="24" t="s">
        <v>118</v>
      </c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6.96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2" customHeight="1">
      <c r="A109" s="39"/>
      <c r="B109" s="40"/>
      <c r="C109" s="33" t="s">
        <v>16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6.5" customHeight="1">
      <c r="A110" s="39"/>
      <c r="B110" s="40"/>
      <c r="C110" s="41"/>
      <c r="D110" s="41"/>
      <c r="E110" s="175" t="str">
        <f>E7</f>
        <v>Tovačov, sídliště Zvolenov - revitalizace</v>
      </c>
      <c r="F110" s="33"/>
      <c r="G110" s="33"/>
      <c r="H110" s="33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110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30" customHeight="1">
      <c r="A112" s="39"/>
      <c r="B112" s="40"/>
      <c r="C112" s="41"/>
      <c r="D112" s="41"/>
      <c r="E112" s="77" t="str">
        <f>E9</f>
        <v>IO-300.3, 301.2 - Odvodnění - dešťová kanalizace a přípojky - provizorní oprava povrchu</v>
      </c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20</v>
      </c>
      <c r="D114" s="41"/>
      <c r="E114" s="41"/>
      <c r="F114" s="28" t="str">
        <f>F12</f>
        <v xml:space="preserve"> </v>
      </c>
      <c r="G114" s="41"/>
      <c r="H114" s="41"/>
      <c r="I114" s="33" t="s">
        <v>22</v>
      </c>
      <c r="J114" s="80" t="str">
        <f>IF(J12="","",J12)</f>
        <v>16. 5. 2023</v>
      </c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5.15" customHeight="1">
      <c r="A116" s="39"/>
      <c r="B116" s="40"/>
      <c r="C116" s="33" t="s">
        <v>24</v>
      </c>
      <c r="D116" s="41"/>
      <c r="E116" s="41"/>
      <c r="F116" s="28" t="str">
        <f>E15</f>
        <v xml:space="preserve"> </v>
      </c>
      <c r="G116" s="41"/>
      <c r="H116" s="41"/>
      <c r="I116" s="33" t="s">
        <v>29</v>
      </c>
      <c r="J116" s="37" t="str">
        <f>E21</f>
        <v>Ing. Petr Halouzka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5.15" customHeight="1">
      <c r="A117" s="39"/>
      <c r="B117" s="40"/>
      <c r="C117" s="33" t="s">
        <v>27</v>
      </c>
      <c r="D117" s="41"/>
      <c r="E117" s="41"/>
      <c r="F117" s="28" t="str">
        <f>IF(E18="","",E18)</f>
        <v>Vyplň údaj</v>
      </c>
      <c r="G117" s="41"/>
      <c r="H117" s="41"/>
      <c r="I117" s="33" t="s">
        <v>32</v>
      </c>
      <c r="J117" s="37" t="str">
        <f>E24</f>
        <v xml:space="preserve"> 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0.32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11" customFormat="1" ht="29.28" customHeight="1">
      <c r="A119" s="192"/>
      <c r="B119" s="193"/>
      <c r="C119" s="194" t="s">
        <v>119</v>
      </c>
      <c r="D119" s="195" t="s">
        <v>59</v>
      </c>
      <c r="E119" s="195" t="s">
        <v>55</v>
      </c>
      <c r="F119" s="195" t="s">
        <v>56</v>
      </c>
      <c r="G119" s="195" t="s">
        <v>120</v>
      </c>
      <c r="H119" s="195" t="s">
        <v>121</v>
      </c>
      <c r="I119" s="195" t="s">
        <v>122</v>
      </c>
      <c r="J119" s="195" t="s">
        <v>114</v>
      </c>
      <c r="K119" s="196" t="s">
        <v>123</v>
      </c>
      <c r="L119" s="197"/>
      <c r="M119" s="101" t="s">
        <v>1</v>
      </c>
      <c r="N119" s="102" t="s">
        <v>38</v>
      </c>
      <c r="O119" s="102" t="s">
        <v>124</v>
      </c>
      <c r="P119" s="102" t="s">
        <v>125</v>
      </c>
      <c r="Q119" s="102" t="s">
        <v>126</v>
      </c>
      <c r="R119" s="102" t="s">
        <v>127</v>
      </c>
      <c r="S119" s="102" t="s">
        <v>128</v>
      </c>
      <c r="T119" s="103" t="s">
        <v>129</v>
      </c>
      <c r="U119" s="192"/>
      <c r="V119" s="192"/>
      <c r="W119" s="192"/>
      <c r="X119" s="192"/>
      <c r="Y119" s="192"/>
      <c r="Z119" s="192"/>
      <c r="AA119" s="192"/>
      <c r="AB119" s="192"/>
      <c r="AC119" s="192"/>
      <c r="AD119" s="192"/>
      <c r="AE119" s="192"/>
    </row>
    <row r="120" s="2" customFormat="1" ht="22.8" customHeight="1">
      <c r="A120" s="39"/>
      <c r="B120" s="40"/>
      <c r="C120" s="108" t="s">
        <v>130</v>
      </c>
      <c r="D120" s="41"/>
      <c r="E120" s="41"/>
      <c r="F120" s="41"/>
      <c r="G120" s="41"/>
      <c r="H120" s="41"/>
      <c r="I120" s="41"/>
      <c r="J120" s="198">
        <f>BK120</f>
        <v>0</v>
      </c>
      <c r="K120" s="41"/>
      <c r="L120" s="45"/>
      <c r="M120" s="104"/>
      <c r="N120" s="199"/>
      <c r="O120" s="105"/>
      <c r="P120" s="200">
        <f>P121</f>
        <v>0</v>
      </c>
      <c r="Q120" s="105"/>
      <c r="R120" s="200">
        <f>R121</f>
        <v>879.16899999999998</v>
      </c>
      <c r="S120" s="105"/>
      <c r="T120" s="201">
        <f>T121</f>
        <v>948.12299999999993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T120" s="18" t="s">
        <v>73</v>
      </c>
      <c r="AU120" s="18" t="s">
        <v>116</v>
      </c>
      <c r="BK120" s="202">
        <f>BK121</f>
        <v>0</v>
      </c>
    </row>
    <row r="121" s="12" customFormat="1" ht="25.92" customHeight="1">
      <c r="A121" s="12"/>
      <c r="B121" s="203"/>
      <c r="C121" s="204"/>
      <c r="D121" s="205" t="s">
        <v>73</v>
      </c>
      <c r="E121" s="206" t="s">
        <v>222</v>
      </c>
      <c r="F121" s="206" t="s">
        <v>223</v>
      </c>
      <c r="G121" s="204"/>
      <c r="H121" s="204"/>
      <c r="I121" s="207"/>
      <c r="J121" s="208">
        <f>BK121</f>
        <v>0</v>
      </c>
      <c r="K121" s="204"/>
      <c r="L121" s="209"/>
      <c r="M121" s="210"/>
      <c r="N121" s="211"/>
      <c r="O121" s="211"/>
      <c r="P121" s="212">
        <f>P122+P144+P151</f>
        <v>0</v>
      </c>
      <c r="Q121" s="211"/>
      <c r="R121" s="212">
        <f>R122+R144+R151</f>
        <v>879.16899999999998</v>
      </c>
      <c r="S121" s="211"/>
      <c r="T121" s="213">
        <f>T122+T144+T151</f>
        <v>948.12299999999993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4" t="s">
        <v>82</v>
      </c>
      <c r="AT121" s="215" t="s">
        <v>73</v>
      </c>
      <c r="AU121" s="215" t="s">
        <v>74</v>
      </c>
      <c r="AY121" s="214" t="s">
        <v>132</v>
      </c>
      <c r="BK121" s="216">
        <f>BK122+BK144+BK151</f>
        <v>0</v>
      </c>
    </row>
    <row r="122" s="12" customFormat="1" ht="22.8" customHeight="1">
      <c r="A122" s="12"/>
      <c r="B122" s="203"/>
      <c r="C122" s="204"/>
      <c r="D122" s="205" t="s">
        <v>73</v>
      </c>
      <c r="E122" s="217" t="s">
        <v>82</v>
      </c>
      <c r="F122" s="217" t="s">
        <v>224</v>
      </c>
      <c r="G122" s="204"/>
      <c r="H122" s="204"/>
      <c r="I122" s="207"/>
      <c r="J122" s="218">
        <f>BK122</f>
        <v>0</v>
      </c>
      <c r="K122" s="204"/>
      <c r="L122" s="209"/>
      <c r="M122" s="210"/>
      <c r="N122" s="211"/>
      <c r="O122" s="211"/>
      <c r="P122" s="212">
        <f>SUM(P123:P143)</f>
        <v>0</v>
      </c>
      <c r="Q122" s="211"/>
      <c r="R122" s="212">
        <f>SUM(R123:R143)</f>
        <v>879.16899999999998</v>
      </c>
      <c r="S122" s="211"/>
      <c r="T122" s="213">
        <f>SUM(T123:T143)</f>
        <v>948.12299999999993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4" t="s">
        <v>82</v>
      </c>
      <c r="AT122" s="215" t="s">
        <v>73</v>
      </c>
      <c r="AU122" s="215" t="s">
        <v>82</v>
      </c>
      <c r="AY122" s="214" t="s">
        <v>132</v>
      </c>
      <c r="BK122" s="216">
        <f>SUM(BK123:BK143)</f>
        <v>0</v>
      </c>
    </row>
    <row r="123" s="2" customFormat="1" ht="24.15" customHeight="1">
      <c r="A123" s="39"/>
      <c r="B123" s="40"/>
      <c r="C123" s="219" t="s">
        <v>82</v>
      </c>
      <c r="D123" s="219" t="s">
        <v>135</v>
      </c>
      <c r="E123" s="220" t="s">
        <v>243</v>
      </c>
      <c r="F123" s="221" t="s">
        <v>244</v>
      </c>
      <c r="G123" s="222" t="s">
        <v>160</v>
      </c>
      <c r="H123" s="223">
        <v>1723.8599999999999</v>
      </c>
      <c r="I123" s="224"/>
      <c r="J123" s="225">
        <f>ROUND(I123*H123,2)</f>
        <v>0</v>
      </c>
      <c r="K123" s="221" t="s">
        <v>139</v>
      </c>
      <c r="L123" s="45"/>
      <c r="M123" s="226" t="s">
        <v>1</v>
      </c>
      <c r="N123" s="227" t="s">
        <v>39</v>
      </c>
      <c r="O123" s="92"/>
      <c r="P123" s="228">
        <f>O123*H123</f>
        <v>0</v>
      </c>
      <c r="Q123" s="228">
        <v>0</v>
      </c>
      <c r="R123" s="228">
        <f>Q123*H123</f>
        <v>0</v>
      </c>
      <c r="S123" s="228">
        <v>0.44</v>
      </c>
      <c r="T123" s="229">
        <f>S123*H123</f>
        <v>758.49839999999995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230" t="s">
        <v>227</v>
      </c>
      <c r="AT123" s="230" t="s">
        <v>135</v>
      </c>
      <c r="AU123" s="230" t="s">
        <v>84</v>
      </c>
      <c r="AY123" s="18" t="s">
        <v>132</v>
      </c>
      <c r="BE123" s="231">
        <f>IF(N123="základní",J123,0)</f>
        <v>0</v>
      </c>
      <c r="BF123" s="231">
        <f>IF(N123="snížená",J123,0)</f>
        <v>0</v>
      </c>
      <c r="BG123" s="231">
        <f>IF(N123="zákl. přenesená",J123,0)</f>
        <v>0</v>
      </c>
      <c r="BH123" s="231">
        <f>IF(N123="sníž. přenesená",J123,0)</f>
        <v>0</v>
      </c>
      <c r="BI123" s="231">
        <f>IF(N123="nulová",J123,0)</f>
        <v>0</v>
      </c>
      <c r="BJ123" s="18" t="s">
        <v>82</v>
      </c>
      <c r="BK123" s="231">
        <f>ROUND(I123*H123,2)</f>
        <v>0</v>
      </c>
      <c r="BL123" s="18" t="s">
        <v>227</v>
      </c>
      <c r="BM123" s="230" t="s">
        <v>2655</v>
      </c>
    </row>
    <row r="124" s="2" customFormat="1">
      <c r="A124" s="39"/>
      <c r="B124" s="40"/>
      <c r="C124" s="41"/>
      <c r="D124" s="232" t="s">
        <v>142</v>
      </c>
      <c r="E124" s="41"/>
      <c r="F124" s="233" t="s">
        <v>246</v>
      </c>
      <c r="G124" s="41"/>
      <c r="H124" s="41"/>
      <c r="I124" s="234"/>
      <c r="J124" s="41"/>
      <c r="K124" s="41"/>
      <c r="L124" s="45"/>
      <c r="M124" s="235"/>
      <c r="N124" s="236"/>
      <c r="O124" s="92"/>
      <c r="P124" s="92"/>
      <c r="Q124" s="92"/>
      <c r="R124" s="92"/>
      <c r="S124" s="92"/>
      <c r="T124" s="93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142</v>
      </c>
      <c r="AU124" s="18" t="s">
        <v>84</v>
      </c>
    </row>
    <row r="125" s="2" customFormat="1">
      <c r="A125" s="39"/>
      <c r="B125" s="40"/>
      <c r="C125" s="41"/>
      <c r="D125" s="237" t="s">
        <v>143</v>
      </c>
      <c r="E125" s="41"/>
      <c r="F125" s="238" t="s">
        <v>247</v>
      </c>
      <c r="G125" s="41"/>
      <c r="H125" s="41"/>
      <c r="I125" s="234"/>
      <c r="J125" s="41"/>
      <c r="K125" s="41"/>
      <c r="L125" s="45"/>
      <c r="M125" s="235"/>
      <c r="N125" s="236"/>
      <c r="O125" s="92"/>
      <c r="P125" s="92"/>
      <c r="Q125" s="92"/>
      <c r="R125" s="92"/>
      <c r="S125" s="92"/>
      <c r="T125" s="93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143</v>
      </c>
      <c r="AU125" s="18" t="s">
        <v>84</v>
      </c>
    </row>
    <row r="126" s="14" customFormat="1">
      <c r="A126" s="14"/>
      <c r="B126" s="249"/>
      <c r="C126" s="250"/>
      <c r="D126" s="232" t="s">
        <v>145</v>
      </c>
      <c r="E126" s="251" t="s">
        <v>1</v>
      </c>
      <c r="F126" s="252" t="s">
        <v>2656</v>
      </c>
      <c r="G126" s="250"/>
      <c r="H126" s="253">
        <v>1723.8599999999999</v>
      </c>
      <c r="I126" s="254"/>
      <c r="J126" s="250"/>
      <c r="K126" s="250"/>
      <c r="L126" s="255"/>
      <c r="M126" s="256"/>
      <c r="N126" s="257"/>
      <c r="O126" s="257"/>
      <c r="P126" s="257"/>
      <c r="Q126" s="257"/>
      <c r="R126" s="257"/>
      <c r="S126" s="257"/>
      <c r="T126" s="258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9" t="s">
        <v>145</v>
      </c>
      <c r="AU126" s="259" t="s">
        <v>84</v>
      </c>
      <c r="AV126" s="14" t="s">
        <v>84</v>
      </c>
      <c r="AW126" s="14" t="s">
        <v>31</v>
      </c>
      <c r="AX126" s="14" t="s">
        <v>82</v>
      </c>
      <c r="AY126" s="259" t="s">
        <v>132</v>
      </c>
    </row>
    <row r="127" s="2" customFormat="1" ht="24.15" customHeight="1">
      <c r="A127" s="39"/>
      <c r="B127" s="40"/>
      <c r="C127" s="219" t="s">
        <v>84</v>
      </c>
      <c r="D127" s="219" t="s">
        <v>135</v>
      </c>
      <c r="E127" s="220" t="s">
        <v>259</v>
      </c>
      <c r="F127" s="221" t="s">
        <v>260</v>
      </c>
      <c r="G127" s="222" t="s">
        <v>160</v>
      </c>
      <c r="H127" s="223">
        <v>861.92999999999995</v>
      </c>
      <c r="I127" s="224"/>
      <c r="J127" s="225">
        <f>ROUND(I127*H127,2)</f>
        <v>0</v>
      </c>
      <c r="K127" s="221" t="s">
        <v>139</v>
      </c>
      <c r="L127" s="45"/>
      <c r="M127" s="226" t="s">
        <v>1</v>
      </c>
      <c r="N127" s="227" t="s">
        <v>39</v>
      </c>
      <c r="O127" s="92"/>
      <c r="P127" s="228">
        <f>O127*H127</f>
        <v>0</v>
      </c>
      <c r="Q127" s="228">
        <v>0</v>
      </c>
      <c r="R127" s="228">
        <f>Q127*H127</f>
        <v>0</v>
      </c>
      <c r="S127" s="228">
        <v>0.22</v>
      </c>
      <c r="T127" s="229">
        <f>S127*H127</f>
        <v>189.62459999999999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30" t="s">
        <v>227</v>
      </c>
      <c r="AT127" s="230" t="s">
        <v>135</v>
      </c>
      <c r="AU127" s="230" t="s">
        <v>84</v>
      </c>
      <c r="AY127" s="18" t="s">
        <v>132</v>
      </c>
      <c r="BE127" s="231">
        <f>IF(N127="základní",J127,0)</f>
        <v>0</v>
      </c>
      <c r="BF127" s="231">
        <f>IF(N127="snížená",J127,0)</f>
        <v>0</v>
      </c>
      <c r="BG127" s="231">
        <f>IF(N127="zákl. přenesená",J127,0)</f>
        <v>0</v>
      </c>
      <c r="BH127" s="231">
        <f>IF(N127="sníž. přenesená",J127,0)</f>
        <v>0</v>
      </c>
      <c r="BI127" s="231">
        <f>IF(N127="nulová",J127,0)</f>
        <v>0</v>
      </c>
      <c r="BJ127" s="18" t="s">
        <v>82</v>
      </c>
      <c r="BK127" s="231">
        <f>ROUND(I127*H127,2)</f>
        <v>0</v>
      </c>
      <c r="BL127" s="18" t="s">
        <v>227</v>
      </c>
      <c r="BM127" s="230" t="s">
        <v>2657</v>
      </c>
    </row>
    <row r="128" s="2" customFormat="1">
      <c r="A128" s="39"/>
      <c r="B128" s="40"/>
      <c r="C128" s="41"/>
      <c r="D128" s="232" t="s">
        <v>142</v>
      </c>
      <c r="E128" s="41"/>
      <c r="F128" s="233" t="s">
        <v>262</v>
      </c>
      <c r="G128" s="41"/>
      <c r="H128" s="41"/>
      <c r="I128" s="234"/>
      <c r="J128" s="41"/>
      <c r="K128" s="41"/>
      <c r="L128" s="45"/>
      <c r="M128" s="235"/>
      <c r="N128" s="236"/>
      <c r="O128" s="92"/>
      <c r="P128" s="92"/>
      <c r="Q128" s="92"/>
      <c r="R128" s="92"/>
      <c r="S128" s="92"/>
      <c r="T128" s="93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142</v>
      </c>
      <c r="AU128" s="18" t="s">
        <v>84</v>
      </c>
    </row>
    <row r="129" s="2" customFormat="1">
      <c r="A129" s="39"/>
      <c r="B129" s="40"/>
      <c r="C129" s="41"/>
      <c r="D129" s="237" t="s">
        <v>143</v>
      </c>
      <c r="E129" s="41"/>
      <c r="F129" s="238" t="s">
        <v>263</v>
      </c>
      <c r="G129" s="41"/>
      <c r="H129" s="41"/>
      <c r="I129" s="234"/>
      <c r="J129" s="41"/>
      <c r="K129" s="41"/>
      <c r="L129" s="45"/>
      <c r="M129" s="235"/>
      <c r="N129" s="236"/>
      <c r="O129" s="92"/>
      <c r="P129" s="92"/>
      <c r="Q129" s="92"/>
      <c r="R129" s="92"/>
      <c r="S129" s="92"/>
      <c r="T129" s="93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143</v>
      </c>
      <c r="AU129" s="18" t="s">
        <v>84</v>
      </c>
    </row>
    <row r="130" s="14" customFormat="1">
      <c r="A130" s="14"/>
      <c r="B130" s="249"/>
      <c r="C130" s="250"/>
      <c r="D130" s="232" t="s">
        <v>145</v>
      </c>
      <c r="E130" s="251" t="s">
        <v>1</v>
      </c>
      <c r="F130" s="252" t="s">
        <v>2652</v>
      </c>
      <c r="G130" s="250"/>
      <c r="H130" s="253">
        <v>861.92999999999995</v>
      </c>
      <c r="I130" s="254"/>
      <c r="J130" s="250"/>
      <c r="K130" s="250"/>
      <c r="L130" s="255"/>
      <c r="M130" s="256"/>
      <c r="N130" s="257"/>
      <c r="O130" s="257"/>
      <c r="P130" s="257"/>
      <c r="Q130" s="257"/>
      <c r="R130" s="257"/>
      <c r="S130" s="257"/>
      <c r="T130" s="258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9" t="s">
        <v>145</v>
      </c>
      <c r="AU130" s="259" t="s">
        <v>84</v>
      </c>
      <c r="AV130" s="14" t="s">
        <v>84</v>
      </c>
      <c r="AW130" s="14" t="s">
        <v>31</v>
      </c>
      <c r="AX130" s="14" t="s">
        <v>82</v>
      </c>
      <c r="AY130" s="259" t="s">
        <v>132</v>
      </c>
    </row>
    <row r="131" s="2" customFormat="1" ht="24.15" customHeight="1">
      <c r="A131" s="39"/>
      <c r="B131" s="40"/>
      <c r="C131" s="219" t="s">
        <v>153</v>
      </c>
      <c r="D131" s="219" t="s">
        <v>135</v>
      </c>
      <c r="E131" s="220" t="s">
        <v>347</v>
      </c>
      <c r="F131" s="221" t="s">
        <v>348</v>
      </c>
      <c r="G131" s="222" t="s">
        <v>177</v>
      </c>
      <c r="H131" s="223">
        <v>517.15800000000002</v>
      </c>
      <c r="I131" s="224"/>
      <c r="J131" s="225">
        <f>ROUND(I131*H131,2)</f>
        <v>0</v>
      </c>
      <c r="K131" s="221" t="s">
        <v>139</v>
      </c>
      <c r="L131" s="45"/>
      <c r="M131" s="226" t="s">
        <v>1</v>
      </c>
      <c r="N131" s="227" t="s">
        <v>39</v>
      </c>
      <c r="O131" s="92"/>
      <c r="P131" s="228">
        <f>O131*H131</f>
        <v>0</v>
      </c>
      <c r="Q131" s="228">
        <v>0</v>
      </c>
      <c r="R131" s="228">
        <f>Q131*H131</f>
        <v>0</v>
      </c>
      <c r="S131" s="228">
        <v>0</v>
      </c>
      <c r="T131" s="22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30" t="s">
        <v>227</v>
      </c>
      <c r="AT131" s="230" t="s">
        <v>135</v>
      </c>
      <c r="AU131" s="230" t="s">
        <v>84</v>
      </c>
      <c r="AY131" s="18" t="s">
        <v>132</v>
      </c>
      <c r="BE131" s="231">
        <f>IF(N131="základní",J131,0)</f>
        <v>0</v>
      </c>
      <c r="BF131" s="231">
        <f>IF(N131="snížená",J131,0)</f>
        <v>0</v>
      </c>
      <c r="BG131" s="231">
        <f>IF(N131="zákl. přenesená",J131,0)</f>
        <v>0</v>
      </c>
      <c r="BH131" s="231">
        <f>IF(N131="sníž. přenesená",J131,0)</f>
        <v>0</v>
      </c>
      <c r="BI131" s="231">
        <f>IF(N131="nulová",J131,0)</f>
        <v>0</v>
      </c>
      <c r="BJ131" s="18" t="s">
        <v>82</v>
      </c>
      <c r="BK131" s="231">
        <f>ROUND(I131*H131,2)</f>
        <v>0</v>
      </c>
      <c r="BL131" s="18" t="s">
        <v>227</v>
      </c>
      <c r="BM131" s="230" t="s">
        <v>2658</v>
      </c>
    </row>
    <row r="132" s="2" customFormat="1">
      <c r="A132" s="39"/>
      <c r="B132" s="40"/>
      <c r="C132" s="41"/>
      <c r="D132" s="232" t="s">
        <v>142</v>
      </c>
      <c r="E132" s="41"/>
      <c r="F132" s="233" t="s">
        <v>350</v>
      </c>
      <c r="G132" s="41"/>
      <c r="H132" s="41"/>
      <c r="I132" s="234"/>
      <c r="J132" s="41"/>
      <c r="K132" s="41"/>
      <c r="L132" s="45"/>
      <c r="M132" s="235"/>
      <c r="N132" s="236"/>
      <c r="O132" s="92"/>
      <c r="P132" s="92"/>
      <c r="Q132" s="92"/>
      <c r="R132" s="92"/>
      <c r="S132" s="92"/>
      <c r="T132" s="93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142</v>
      </c>
      <c r="AU132" s="18" t="s">
        <v>84</v>
      </c>
    </row>
    <row r="133" s="2" customFormat="1">
      <c r="A133" s="39"/>
      <c r="B133" s="40"/>
      <c r="C133" s="41"/>
      <c r="D133" s="237" t="s">
        <v>143</v>
      </c>
      <c r="E133" s="41"/>
      <c r="F133" s="238" t="s">
        <v>351</v>
      </c>
      <c r="G133" s="41"/>
      <c r="H133" s="41"/>
      <c r="I133" s="234"/>
      <c r="J133" s="41"/>
      <c r="K133" s="41"/>
      <c r="L133" s="45"/>
      <c r="M133" s="235"/>
      <c r="N133" s="236"/>
      <c r="O133" s="92"/>
      <c r="P133" s="92"/>
      <c r="Q133" s="92"/>
      <c r="R133" s="92"/>
      <c r="S133" s="92"/>
      <c r="T133" s="93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143</v>
      </c>
      <c r="AU133" s="18" t="s">
        <v>84</v>
      </c>
    </row>
    <row r="134" s="13" customFormat="1">
      <c r="A134" s="13"/>
      <c r="B134" s="239"/>
      <c r="C134" s="240"/>
      <c r="D134" s="232" t="s">
        <v>145</v>
      </c>
      <c r="E134" s="241" t="s">
        <v>1</v>
      </c>
      <c r="F134" s="242" t="s">
        <v>1663</v>
      </c>
      <c r="G134" s="240"/>
      <c r="H134" s="241" t="s">
        <v>1</v>
      </c>
      <c r="I134" s="243"/>
      <c r="J134" s="240"/>
      <c r="K134" s="240"/>
      <c r="L134" s="244"/>
      <c r="M134" s="245"/>
      <c r="N134" s="246"/>
      <c r="O134" s="246"/>
      <c r="P134" s="246"/>
      <c r="Q134" s="246"/>
      <c r="R134" s="246"/>
      <c r="S134" s="246"/>
      <c r="T134" s="247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8" t="s">
        <v>145</v>
      </c>
      <c r="AU134" s="248" t="s">
        <v>84</v>
      </c>
      <c r="AV134" s="13" t="s">
        <v>82</v>
      </c>
      <c r="AW134" s="13" t="s">
        <v>31</v>
      </c>
      <c r="AX134" s="13" t="s">
        <v>74</v>
      </c>
      <c r="AY134" s="248" t="s">
        <v>132</v>
      </c>
    </row>
    <row r="135" s="13" customFormat="1">
      <c r="A135" s="13"/>
      <c r="B135" s="239"/>
      <c r="C135" s="240"/>
      <c r="D135" s="232" t="s">
        <v>145</v>
      </c>
      <c r="E135" s="241" t="s">
        <v>1</v>
      </c>
      <c r="F135" s="242" t="s">
        <v>2659</v>
      </c>
      <c r="G135" s="240"/>
      <c r="H135" s="241" t="s">
        <v>1</v>
      </c>
      <c r="I135" s="243"/>
      <c r="J135" s="240"/>
      <c r="K135" s="240"/>
      <c r="L135" s="244"/>
      <c r="M135" s="245"/>
      <c r="N135" s="246"/>
      <c r="O135" s="246"/>
      <c r="P135" s="246"/>
      <c r="Q135" s="246"/>
      <c r="R135" s="246"/>
      <c r="S135" s="246"/>
      <c r="T135" s="247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8" t="s">
        <v>145</v>
      </c>
      <c r="AU135" s="248" t="s">
        <v>84</v>
      </c>
      <c r="AV135" s="13" t="s">
        <v>82</v>
      </c>
      <c r="AW135" s="13" t="s">
        <v>31</v>
      </c>
      <c r="AX135" s="13" t="s">
        <v>74</v>
      </c>
      <c r="AY135" s="248" t="s">
        <v>132</v>
      </c>
    </row>
    <row r="136" s="14" customFormat="1">
      <c r="A136" s="14"/>
      <c r="B136" s="249"/>
      <c r="C136" s="250"/>
      <c r="D136" s="232" t="s">
        <v>145</v>
      </c>
      <c r="E136" s="251" t="s">
        <v>1</v>
      </c>
      <c r="F136" s="252" t="s">
        <v>2660</v>
      </c>
      <c r="G136" s="250"/>
      <c r="H136" s="253">
        <v>776.42999999999995</v>
      </c>
      <c r="I136" s="254"/>
      <c r="J136" s="250"/>
      <c r="K136" s="250"/>
      <c r="L136" s="255"/>
      <c r="M136" s="256"/>
      <c r="N136" s="257"/>
      <c r="O136" s="257"/>
      <c r="P136" s="257"/>
      <c r="Q136" s="257"/>
      <c r="R136" s="257"/>
      <c r="S136" s="257"/>
      <c r="T136" s="258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9" t="s">
        <v>145</v>
      </c>
      <c r="AU136" s="259" t="s">
        <v>84</v>
      </c>
      <c r="AV136" s="14" t="s">
        <v>84</v>
      </c>
      <c r="AW136" s="14" t="s">
        <v>31</v>
      </c>
      <c r="AX136" s="14" t="s">
        <v>74</v>
      </c>
      <c r="AY136" s="259" t="s">
        <v>132</v>
      </c>
    </row>
    <row r="137" s="14" customFormat="1">
      <c r="A137" s="14"/>
      <c r="B137" s="249"/>
      <c r="C137" s="250"/>
      <c r="D137" s="232" t="s">
        <v>145</v>
      </c>
      <c r="E137" s="251" t="s">
        <v>1</v>
      </c>
      <c r="F137" s="252" t="s">
        <v>2661</v>
      </c>
      <c r="G137" s="250"/>
      <c r="H137" s="253">
        <v>85.5</v>
      </c>
      <c r="I137" s="254"/>
      <c r="J137" s="250"/>
      <c r="K137" s="250"/>
      <c r="L137" s="255"/>
      <c r="M137" s="256"/>
      <c r="N137" s="257"/>
      <c r="O137" s="257"/>
      <c r="P137" s="257"/>
      <c r="Q137" s="257"/>
      <c r="R137" s="257"/>
      <c r="S137" s="257"/>
      <c r="T137" s="258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9" t="s">
        <v>145</v>
      </c>
      <c r="AU137" s="259" t="s">
        <v>84</v>
      </c>
      <c r="AV137" s="14" t="s">
        <v>84</v>
      </c>
      <c r="AW137" s="14" t="s">
        <v>31</v>
      </c>
      <c r="AX137" s="14" t="s">
        <v>74</v>
      </c>
      <c r="AY137" s="259" t="s">
        <v>132</v>
      </c>
    </row>
    <row r="138" s="16" customFormat="1">
      <c r="A138" s="16"/>
      <c r="B138" s="286"/>
      <c r="C138" s="287"/>
      <c r="D138" s="232" t="s">
        <v>145</v>
      </c>
      <c r="E138" s="288" t="s">
        <v>2652</v>
      </c>
      <c r="F138" s="289" t="s">
        <v>786</v>
      </c>
      <c r="G138" s="287"/>
      <c r="H138" s="290">
        <v>861.92999999999995</v>
      </c>
      <c r="I138" s="291"/>
      <c r="J138" s="287"/>
      <c r="K138" s="287"/>
      <c r="L138" s="292"/>
      <c r="M138" s="293"/>
      <c r="N138" s="294"/>
      <c r="O138" s="294"/>
      <c r="P138" s="294"/>
      <c r="Q138" s="294"/>
      <c r="R138" s="294"/>
      <c r="S138" s="294"/>
      <c r="T138" s="295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T138" s="296" t="s">
        <v>145</v>
      </c>
      <c r="AU138" s="296" t="s">
        <v>84</v>
      </c>
      <c r="AV138" s="16" t="s">
        <v>153</v>
      </c>
      <c r="AW138" s="16" t="s">
        <v>31</v>
      </c>
      <c r="AX138" s="16" t="s">
        <v>74</v>
      </c>
      <c r="AY138" s="296" t="s">
        <v>132</v>
      </c>
    </row>
    <row r="139" s="14" customFormat="1">
      <c r="A139" s="14"/>
      <c r="B139" s="249"/>
      <c r="C139" s="250"/>
      <c r="D139" s="232" t="s">
        <v>145</v>
      </c>
      <c r="E139" s="251" t="s">
        <v>1</v>
      </c>
      <c r="F139" s="252" t="s">
        <v>2662</v>
      </c>
      <c r="G139" s="250"/>
      <c r="H139" s="253">
        <v>517.15800000000002</v>
      </c>
      <c r="I139" s="254"/>
      <c r="J139" s="250"/>
      <c r="K139" s="250"/>
      <c r="L139" s="255"/>
      <c r="M139" s="256"/>
      <c r="N139" s="257"/>
      <c r="O139" s="257"/>
      <c r="P139" s="257"/>
      <c r="Q139" s="257"/>
      <c r="R139" s="257"/>
      <c r="S139" s="257"/>
      <c r="T139" s="258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9" t="s">
        <v>145</v>
      </c>
      <c r="AU139" s="259" t="s">
        <v>84</v>
      </c>
      <c r="AV139" s="14" t="s">
        <v>84</v>
      </c>
      <c r="AW139" s="14" t="s">
        <v>31</v>
      </c>
      <c r="AX139" s="14" t="s">
        <v>82</v>
      </c>
      <c r="AY139" s="259" t="s">
        <v>132</v>
      </c>
    </row>
    <row r="140" s="2" customFormat="1" ht="16.5" customHeight="1">
      <c r="A140" s="39"/>
      <c r="B140" s="40"/>
      <c r="C140" s="275" t="s">
        <v>227</v>
      </c>
      <c r="D140" s="275" t="s">
        <v>374</v>
      </c>
      <c r="E140" s="276" t="s">
        <v>2663</v>
      </c>
      <c r="F140" s="277" t="s">
        <v>2664</v>
      </c>
      <c r="G140" s="278" t="s">
        <v>333</v>
      </c>
      <c r="H140" s="279">
        <v>879.16899999999998</v>
      </c>
      <c r="I140" s="280"/>
      <c r="J140" s="281">
        <f>ROUND(I140*H140,2)</f>
        <v>0</v>
      </c>
      <c r="K140" s="277" t="s">
        <v>139</v>
      </c>
      <c r="L140" s="282"/>
      <c r="M140" s="283" t="s">
        <v>1</v>
      </c>
      <c r="N140" s="284" t="s">
        <v>39</v>
      </c>
      <c r="O140" s="92"/>
      <c r="P140" s="228">
        <f>O140*H140</f>
        <v>0</v>
      </c>
      <c r="Q140" s="228">
        <v>1</v>
      </c>
      <c r="R140" s="228">
        <f>Q140*H140</f>
        <v>879.16899999999998</v>
      </c>
      <c r="S140" s="228">
        <v>0</v>
      </c>
      <c r="T140" s="22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0" t="s">
        <v>270</v>
      </c>
      <c r="AT140" s="230" t="s">
        <v>374</v>
      </c>
      <c r="AU140" s="230" t="s">
        <v>84</v>
      </c>
      <c r="AY140" s="18" t="s">
        <v>132</v>
      </c>
      <c r="BE140" s="231">
        <f>IF(N140="základní",J140,0)</f>
        <v>0</v>
      </c>
      <c r="BF140" s="231">
        <f>IF(N140="snížená",J140,0)</f>
        <v>0</v>
      </c>
      <c r="BG140" s="231">
        <f>IF(N140="zákl. přenesená",J140,0)</f>
        <v>0</v>
      </c>
      <c r="BH140" s="231">
        <f>IF(N140="sníž. přenesená",J140,0)</f>
        <v>0</v>
      </c>
      <c r="BI140" s="231">
        <f>IF(N140="nulová",J140,0)</f>
        <v>0</v>
      </c>
      <c r="BJ140" s="18" t="s">
        <v>82</v>
      </c>
      <c r="BK140" s="231">
        <f>ROUND(I140*H140,2)</f>
        <v>0</v>
      </c>
      <c r="BL140" s="18" t="s">
        <v>227</v>
      </c>
      <c r="BM140" s="230" t="s">
        <v>2665</v>
      </c>
    </row>
    <row r="141" s="2" customFormat="1">
      <c r="A141" s="39"/>
      <c r="B141" s="40"/>
      <c r="C141" s="41"/>
      <c r="D141" s="232" t="s">
        <v>142</v>
      </c>
      <c r="E141" s="41"/>
      <c r="F141" s="233" t="s">
        <v>2664</v>
      </c>
      <c r="G141" s="41"/>
      <c r="H141" s="41"/>
      <c r="I141" s="234"/>
      <c r="J141" s="41"/>
      <c r="K141" s="41"/>
      <c r="L141" s="45"/>
      <c r="M141" s="235"/>
      <c r="N141" s="236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142</v>
      </c>
      <c r="AU141" s="18" t="s">
        <v>84</v>
      </c>
    </row>
    <row r="142" s="14" customFormat="1">
      <c r="A142" s="14"/>
      <c r="B142" s="249"/>
      <c r="C142" s="250"/>
      <c r="D142" s="232" t="s">
        <v>145</v>
      </c>
      <c r="E142" s="251" t="s">
        <v>1</v>
      </c>
      <c r="F142" s="252" t="s">
        <v>2662</v>
      </c>
      <c r="G142" s="250"/>
      <c r="H142" s="253">
        <v>517.15800000000002</v>
      </c>
      <c r="I142" s="254"/>
      <c r="J142" s="250"/>
      <c r="K142" s="250"/>
      <c r="L142" s="255"/>
      <c r="M142" s="256"/>
      <c r="N142" s="257"/>
      <c r="O142" s="257"/>
      <c r="P142" s="257"/>
      <c r="Q142" s="257"/>
      <c r="R142" s="257"/>
      <c r="S142" s="257"/>
      <c r="T142" s="258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9" t="s">
        <v>145</v>
      </c>
      <c r="AU142" s="259" t="s">
        <v>84</v>
      </c>
      <c r="AV142" s="14" t="s">
        <v>84</v>
      </c>
      <c r="AW142" s="14" t="s">
        <v>31</v>
      </c>
      <c r="AX142" s="14" t="s">
        <v>82</v>
      </c>
      <c r="AY142" s="259" t="s">
        <v>132</v>
      </c>
    </row>
    <row r="143" s="14" customFormat="1">
      <c r="A143" s="14"/>
      <c r="B143" s="249"/>
      <c r="C143" s="250"/>
      <c r="D143" s="232" t="s">
        <v>145</v>
      </c>
      <c r="E143" s="250"/>
      <c r="F143" s="252" t="s">
        <v>2666</v>
      </c>
      <c r="G143" s="250"/>
      <c r="H143" s="253">
        <v>879.16899999999998</v>
      </c>
      <c r="I143" s="254"/>
      <c r="J143" s="250"/>
      <c r="K143" s="250"/>
      <c r="L143" s="255"/>
      <c r="M143" s="256"/>
      <c r="N143" s="257"/>
      <c r="O143" s="257"/>
      <c r="P143" s="257"/>
      <c r="Q143" s="257"/>
      <c r="R143" s="257"/>
      <c r="S143" s="257"/>
      <c r="T143" s="258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9" t="s">
        <v>145</v>
      </c>
      <c r="AU143" s="259" t="s">
        <v>84</v>
      </c>
      <c r="AV143" s="14" t="s">
        <v>84</v>
      </c>
      <c r="AW143" s="14" t="s">
        <v>4</v>
      </c>
      <c r="AX143" s="14" t="s">
        <v>82</v>
      </c>
      <c r="AY143" s="259" t="s">
        <v>132</v>
      </c>
    </row>
    <row r="144" s="12" customFormat="1" ht="22.8" customHeight="1">
      <c r="A144" s="12"/>
      <c r="B144" s="203"/>
      <c r="C144" s="204"/>
      <c r="D144" s="205" t="s">
        <v>73</v>
      </c>
      <c r="E144" s="217" t="s">
        <v>131</v>
      </c>
      <c r="F144" s="217" t="s">
        <v>404</v>
      </c>
      <c r="G144" s="204"/>
      <c r="H144" s="204"/>
      <c r="I144" s="207"/>
      <c r="J144" s="218">
        <f>BK144</f>
        <v>0</v>
      </c>
      <c r="K144" s="204"/>
      <c r="L144" s="209"/>
      <c r="M144" s="210"/>
      <c r="N144" s="211"/>
      <c r="O144" s="211"/>
      <c r="P144" s="212">
        <f>SUM(P145:P150)</f>
        <v>0</v>
      </c>
      <c r="Q144" s="211"/>
      <c r="R144" s="212">
        <f>SUM(R145:R150)</f>
        <v>0</v>
      </c>
      <c r="S144" s="211"/>
      <c r="T144" s="213">
        <f>SUM(T145:T150)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14" t="s">
        <v>82</v>
      </c>
      <c r="AT144" s="215" t="s">
        <v>73</v>
      </c>
      <c r="AU144" s="215" t="s">
        <v>82</v>
      </c>
      <c r="AY144" s="214" t="s">
        <v>132</v>
      </c>
      <c r="BK144" s="216">
        <f>SUM(BK145:BK150)</f>
        <v>0</v>
      </c>
    </row>
    <row r="145" s="2" customFormat="1" ht="24.15" customHeight="1">
      <c r="A145" s="39"/>
      <c r="B145" s="40"/>
      <c r="C145" s="219" t="s">
        <v>131</v>
      </c>
      <c r="D145" s="219" t="s">
        <v>135</v>
      </c>
      <c r="E145" s="220" t="s">
        <v>2667</v>
      </c>
      <c r="F145" s="221" t="s">
        <v>2668</v>
      </c>
      <c r="G145" s="222" t="s">
        <v>160</v>
      </c>
      <c r="H145" s="223">
        <v>861.92999999999995</v>
      </c>
      <c r="I145" s="224"/>
      <c r="J145" s="225">
        <f>ROUND(I145*H145,2)</f>
        <v>0</v>
      </c>
      <c r="K145" s="221" t="s">
        <v>139</v>
      </c>
      <c r="L145" s="45"/>
      <c r="M145" s="226" t="s">
        <v>1</v>
      </c>
      <c r="N145" s="227" t="s">
        <v>39</v>
      </c>
      <c r="O145" s="92"/>
      <c r="P145" s="228">
        <f>O145*H145</f>
        <v>0</v>
      </c>
      <c r="Q145" s="228">
        <v>0</v>
      </c>
      <c r="R145" s="228">
        <f>Q145*H145</f>
        <v>0</v>
      </c>
      <c r="S145" s="228">
        <v>0</v>
      </c>
      <c r="T145" s="22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0" t="s">
        <v>227</v>
      </c>
      <c r="AT145" s="230" t="s">
        <v>135</v>
      </c>
      <c r="AU145" s="230" t="s">
        <v>84</v>
      </c>
      <c r="AY145" s="18" t="s">
        <v>132</v>
      </c>
      <c r="BE145" s="231">
        <f>IF(N145="základní",J145,0)</f>
        <v>0</v>
      </c>
      <c r="BF145" s="231">
        <f>IF(N145="snížená",J145,0)</f>
        <v>0</v>
      </c>
      <c r="BG145" s="231">
        <f>IF(N145="zákl. přenesená",J145,0)</f>
        <v>0</v>
      </c>
      <c r="BH145" s="231">
        <f>IF(N145="sníž. přenesená",J145,0)</f>
        <v>0</v>
      </c>
      <c r="BI145" s="231">
        <f>IF(N145="nulová",J145,0)</f>
        <v>0</v>
      </c>
      <c r="BJ145" s="18" t="s">
        <v>82</v>
      </c>
      <c r="BK145" s="231">
        <f>ROUND(I145*H145,2)</f>
        <v>0</v>
      </c>
      <c r="BL145" s="18" t="s">
        <v>227</v>
      </c>
      <c r="BM145" s="230" t="s">
        <v>2669</v>
      </c>
    </row>
    <row r="146" s="2" customFormat="1">
      <c r="A146" s="39"/>
      <c r="B146" s="40"/>
      <c r="C146" s="41"/>
      <c r="D146" s="232" t="s">
        <v>142</v>
      </c>
      <c r="E146" s="41"/>
      <c r="F146" s="233" t="s">
        <v>2670</v>
      </c>
      <c r="G146" s="41"/>
      <c r="H146" s="41"/>
      <c r="I146" s="234"/>
      <c r="J146" s="41"/>
      <c r="K146" s="41"/>
      <c r="L146" s="45"/>
      <c r="M146" s="235"/>
      <c r="N146" s="236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142</v>
      </c>
      <c r="AU146" s="18" t="s">
        <v>84</v>
      </c>
    </row>
    <row r="147" s="2" customFormat="1">
      <c r="A147" s="39"/>
      <c r="B147" s="40"/>
      <c r="C147" s="41"/>
      <c r="D147" s="237" t="s">
        <v>143</v>
      </c>
      <c r="E147" s="41"/>
      <c r="F147" s="238" t="s">
        <v>2671</v>
      </c>
      <c r="G147" s="41"/>
      <c r="H147" s="41"/>
      <c r="I147" s="234"/>
      <c r="J147" s="41"/>
      <c r="K147" s="41"/>
      <c r="L147" s="45"/>
      <c r="M147" s="235"/>
      <c r="N147" s="236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143</v>
      </c>
      <c r="AU147" s="18" t="s">
        <v>84</v>
      </c>
    </row>
    <row r="148" s="13" customFormat="1">
      <c r="A148" s="13"/>
      <c r="B148" s="239"/>
      <c r="C148" s="240"/>
      <c r="D148" s="232" t="s">
        <v>145</v>
      </c>
      <c r="E148" s="241" t="s">
        <v>1</v>
      </c>
      <c r="F148" s="242" t="s">
        <v>1592</v>
      </c>
      <c r="G148" s="240"/>
      <c r="H148" s="241" t="s">
        <v>1</v>
      </c>
      <c r="I148" s="243"/>
      <c r="J148" s="240"/>
      <c r="K148" s="240"/>
      <c r="L148" s="244"/>
      <c r="M148" s="245"/>
      <c r="N148" s="246"/>
      <c r="O148" s="246"/>
      <c r="P148" s="246"/>
      <c r="Q148" s="246"/>
      <c r="R148" s="246"/>
      <c r="S148" s="246"/>
      <c r="T148" s="247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8" t="s">
        <v>145</v>
      </c>
      <c r="AU148" s="248" t="s">
        <v>84</v>
      </c>
      <c r="AV148" s="13" t="s">
        <v>82</v>
      </c>
      <c r="AW148" s="13" t="s">
        <v>31</v>
      </c>
      <c r="AX148" s="13" t="s">
        <v>74</v>
      </c>
      <c r="AY148" s="248" t="s">
        <v>132</v>
      </c>
    </row>
    <row r="149" s="13" customFormat="1">
      <c r="A149" s="13"/>
      <c r="B149" s="239"/>
      <c r="C149" s="240"/>
      <c r="D149" s="232" t="s">
        <v>145</v>
      </c>
      <c r="E149" s="241" t="s">
        <v>1</v>
      </c>
      <c r="F149" s="242" t="s">
        <v>2672</v>
      </c>
      <c r="G149" s="240"/>
      <c r="H149" s="241" t="s">
        <v>1</v>
      </c>
      <c r="I149" s="243"/>
      <c r="J149" s="240"/>
      <c r="K149" s="240"/>
      <c r="L149" s="244"/>
      <c r="M149" s="245"/>
      <c r="N149" s="246"/>
      <c r="O149" s="246"/>
      <c r="P149" s="246"/>
      <c r="Q149" s="246"/>
      <c r="R149" s="246"/>
      <c r="S149" s="246"/>
      <c r="T149" s="247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8" t="s">
        <v>145</v>
      </c>
      <c r="AU149" s="248" t="s">
        <v>84</v>
      </c>
      <c r="AV149" s="13" t="s">
        <v>82</v>
      </c>
      <c r="AW149" s="13" t="s">
        <v>31</v>
      </c>
      <c r="AX149" s="13" t="s">
        <v>74</v>
      </c>
      <c r="AY149" s="248" t="s">
        <v>132</v>
      </c>
    </row>
    <row r="150" s="14" customFormat="1">
      <c r="A150" s="14"/>
      <c r="B150" s="249"/>
      <c r="C150" s="250"/>
      <c r="D150" s="232" t="s">
        <v>145</v>
      </c>
      <c r="E150" s="251" t="s">
        <v>1</v>
      </c>
      <c r="F150" s="252" t="s">
        <v>2652</v>
      </c>
      <c r="G150" s="250"/>
      <c r="H150" s="253">
        <v>861.92999999999995</v>
      </c>
      <c r="I150" s="254"/>
      <c r="J150" s="250"/>
      <c r="K150" s="250"/>
      <c r="L150" s="255"/>
      <c r="M150" s="256"/>
      <c r="N150" s="257"/>
      <c r="O150" s="257"/>
      <c r="P150" s="257"/>
      <c r="Q150" s="257"/>
      <c r="R150" s="257"/>
      <c r="S150" s="257"/>
      <c r="T150" s="258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9" t="s">
        <v>145</v>
      </c>
      <c r="AU150" s="259" t="s">
        <v>84</v>
      </c>
      <c r="AV150" s="14" t="s">
        <v>84</v>
      </c>
      <c r="AW150" s="14" t="s">
        <v>31</v>
      </c>
      <c r="AX150" s="14" t="s">
        <v>82</v>
      </c>
      <c r="AY150" s="259" t="s">
        <v>132</v>
      </c>
    </row>
    <row r="151" s="12" customFormat="1" ht="22.8" customHeight="1">
      <c r="A151" s="12"/>
      <c r="B151" s="203"/>
      <c r="C151" s="204"/>
      <c r="D151" s="205" t="s">
        <v>73</v>
      </c>
      <c r="E151" s="217" t="s">
        <v>584</v>
      </c>
      <c r="F151" s="217" t="s">
        <v>585</v>
      </c>
      <c r="G151" s="204"/>
      <c r="H151" s="204"/>
      <c r="I151" s="207"/>
      <c r="J151" s="218">
        <f>BK151</f>
        <v>0</v>
      </c>
      <c r="K151" s="204"/>
      <c r="L151" s="209"/>
      <c r="M151" s="210"/>
      <c r="N151" s="211"/>
      <c r="O151" s="211"/>
      <c r="P151" s="212">
        <f>SUM(P152:P172)</f>
        <v>0</v>
      </c>
      <c r="Q151" s="211"/>
      <c r="R151" s="212">
        <f>SUM(R152:R172)</f>
        <v>0</v>
      </c>
      <c r="S151" s="211"/>
      <c r="T151" s="213">
        <f>SUM(T152:T172)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14" t="s">
        <v>82</v>
      </c>
      <c r="AT151" s="215" t="s">
        <v>73</v>
      </c>
      <c r="AU151" s="215" t="s">
        <v>82</v>
      </c>
      <c r="AY151" s="214" t="s">
        <v>132</v>
      </c>
      <c r="BK151" s="216">
        <f>SUM(BK152:BK172)</f>
        <v>0</v>
      </c>
    </row>
    <row r="152" s="2" customFormat="1" ht="16.5" customHeight="1">
      <c r="A152" s="39"/>
      <c r="B152" s="40"/>
      <c r="C152" s="219" t="s">
        <v>258</v>
      </c>
      <c r="D152" s="219" t="s">
        <v>135</v>
      </c>
      <c r="E152" s="220" t="s">
        <v>587</v>
      </c>
      <c r="F152" s="221" t="s">
        <v>588</v>
      </c>
      <c r="G152" s="222" t="s">
        <v>333</v>
      </c>
      <c r="H152" s="223">
        <v>1068.7940000000001</v>
      </c>
      <c r="I152" s="224"/>
      <c r="J152" s="225">
        <f>ROUND(I152*H152,2)</f>
        <v>0</v>
      </c>
      <c r="K152" s="221" t="s">
        <v>139</v>
      </c>
      <c r="L152" s="45"/>
      <c r="M152" s="226" t="s">
        <v>1</v>
      </c>
      <c r="N152" s="227" t="s">
        <v>39</v>
      </c>
      <c r="O152" s="92"/>
      <c r="P152" s="228">
        <f>O152*H152</f>
        <v>0</v>
      </c>
      <c r="Q152" s="228">
        <v>0</v>
      </c>
      <c r="R152" s="228">
        <f>Q152*H152</f>
        <v>0</v>
      </c>
      <c r="S152" s="228">
        <v>0</v>
      </c>
      <c r="T152" s="22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30" t="s">
        <v>227</v>
      </c>
      <c r="AT152" s="230" t="s">
        <v>135</v>
      </c>
      <c r="AU152" s="230" t="s">
        <v>84</v>
      </c>
      <c r="AY152" s="18" t="s">
        <v>132</v>
      </c>
      <c r="BE152" s="231">
        <f>IF(N152="základní",J152,0)</f>
        <v>0</v>
      </c>
      <c r="BF152" s="231">
        <f>IF(N152="snížená",J152,0)</f>
        <v>0</v>
      </c>
      <c r="BG152" s="231">
        <f>IF(N152="zákl. přenesená",J152,0)</f>
        <v>0</v>
      </c>
      <c r="BH152" s="231">
        <f>IF(N152="sníž. přenesená",J152,0)</f>
        <v>0</v>
      </c>
      <c r="BI152" s="231">
        <f>IF(N152="nulová",J152,0)</f>
        <v>0</v>
      </c>
      <c r="BJ152" s="18" t="s">
        <v>82</v>
      </c>
      <c r="BK152" s="231">
        <f>ROUND(I152*H152,2)</f>
        <v>0</v>
      </c>
      <c r="BL152" s="18" t="s">
        <v>227</v>
      </c>
      <c r="BM152" s="230" t="s">
        <v>2673</v>
      </c>
    </row>
    <row r="153" s="2" customFormat="1">
      <c r="A153" s="39"/>
      <c r="B153" s="40"/>
      <c r="C153" s="41"/>
      <c r="D153" s="232" t="s">
        <v>142</v>
      </c>
      <c r="E153" s="41"/>
      <c r="F153" s="233" t="s">
        <v>590</v>
      </c>
      <c r="G153" s="41"/>
      <c r="H153" s="41"/>
      <c r="I153" s="234"/>
      <c r="J153" s="41"/>
      <c r="K153" s="41"/>
      <c r="L153" s="45"/>
      <c r="M153" s="235"/>
      <c r="N153" s="236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142</v>
      </c>
      <c r="AU153" s="18" t="s">
        <v>84</v>
      </c>
    </row>
    <row r="154" s="2" customFormat="1">
      <c r="A154" s="39"/>
      <c r="B154" s="40"/>
      <c r="C154" s="41"/>
      <c r="D154" s="237" t="s">
        <v>143</v>
      </c>
      <c r="E154" s="41"/>
      <c r="F154" s="238" t="s">
        <v>591</v>
      </c>
      <c r="G154" s="41"/>
      <c r="H154" s="41"/>
      <c r="I154" s="234"/>
      <c r="J154" s="41"/>
      <c r="K154" s="41"/>
      <c r="L154" s="45"/>
      <c r="M154" s="235"/>
      <c r="N154" s="236"/>
      <c r="O154" s="92"/>
      <c r="P154" s="92"/>
      <c r="Q154" s="92"/>
      <c r="R154" s="92"/>
      <c r="S154" s="92"/>
      <c r="T154" s="93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143</v>
      </c>
      <c r="AU154" s="18" t="s">
        <v>84</v>
      </c>
    </row>
    <row r="155" s="14" customFormat="1">
      <c r="A155" s="14"/>
      <c r="B155" s="249"/>
      <c r="C155" s="250"/>
      <c r="D155" s="232" t="s">
        <v>145</v>
      </c>
      <c r="E155" s="251" t="s">
        <v>1</v>
      </c>
      <c r="F155" s="252" t="s">
        <v>2674</v>
      </c>
      <c r="G155" s="250"/>
      <c r="H155" s="253">
        <v>189.625</v>
      </c>
      <c r="I155" s="254"/>
      <c r="J155" s="250"/>
      <c r="K155" s="250"/>
      <c r="L155" s="255"/>
      <c r="M155" s="256"/>
      <c r="N155" s="257"/>
      <c r="O155" s="257"/>
      <c r="P155" s="257"/>
      <c r="Q155" s="257"/>
      <c r="R155" s="257"/>
      <c r="S155" s="257"/>
      <c r="T155" s="258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9" t="s">
        <v>145</v>
      </c>
      <c r="AU155" s="259" t="s">
        <v>84</v>
      </c>
      <c r="AV155" s="14" t="s">
        <v>84</v>
      </c>
      <c r="AW155" s="14" t="s">
        <v>31</v>
      </c>
      <c r="AX155" s="14" t="s">
        <v>74</v>
      </c>
      <c r="AY155" s="259" t="s">
        <v>132</v>
      </c>
    </row>
    <row r="156" s="14" customFormat="1">
      <c r="A156" s="14"/>
      <c r="B156" s="249"/>
      <c r="C156" s="250"/>
      <c r="D156" s="232" t="s">
        <v>145</v>
      </c>
      <c r="E156" s="251" t="s">
        <v>1</v>
      </c>
      <c r="F156" s="252" t="s">
        <v>2675</v>
      </c>
      <c r="G156" s="250"/>
      <c r="H156" s="253">
        <v>879.16899999999998</v>
      </c>
      <c r="I156" s="254"/>
      <c r="J156" s="250"/>
      <c r="K156" s="250"/>
      <c r="L156" s="255"/>
      <c r="M156" s="256"/>
      <c r="N156" s="257"/>
      <c r="O156" s="257"/>
      <c r="P156" s="257"/>
      <c r="Q156" s="257"/>
      <c r="R156" s="257"/>
      <c r="S156" s="257"/>
      <c r="T156" s="258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9" t="s">
        <v>145</v>
      </c>
      <c r="AU156" s="259" t="s">
        <v>84</v>
      </c>
      <c r="AV156" s="14" t="s">
        <v>84</v>
      </c>
      <c r="AW156" s="14" t="s">
        <v>31</v>
      </c>
      <c r="AX156" s="14" t="s">
        <v>74</v>
      </c>
      <c r="AY156" s="259" t="s">
        <v>132</v>
      </c>
    </row>
    <row r="157" s="15" customFormat="1">
      <c r="A157" s="15"/>
      <c r="B157" s="264"/>
      <c r="C157" s="265"/>
      <c r="D157" s="232" t="s">
        <v>145</v>
      </c>
      <c r="E157" s="266" t="s">
        <v>1</v>
      </c>
      <c r="F157" s="267" t="s">
        <v>251</v>
      </c>
      <c r="G157" s="265"/>
      <c r="H157" s="268">
        <v>1068.7939999999999</v>
      </c>
      <c r="I157" s="269"/>
      <c r="J157" s="265"/>
      <c r="K157" s="265"/>
      <c r="L157" s="270"/>
      <c r="M157" s="271"/>
      <c r="N157" s="272"/>
      <c r="O157" s="272"/>
      <c r="P157" s="272"/>
      <c r="Q157" s="272"/>
      <c r="R157" s="272"/>
      <c r="S157" s="272"/>
      <c r="T157" s="273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T157" s="274" t="s">
        <v>145</v>
      </c>
      <c r="AU157" s="274" t="s">
        <v>84</v>
      </c>
      <c r="AV157" s="15" t="s">
        <v>227</v>
      </c>
      <c r="AW157" s="15" t="s">
        <v>31</v>
      </c>
      <c r="AX157" s="15" t="s">
        <v>82</v>
      </c>
      <c r="AY157" s="274" t="s">
        <v>132</v>
      </c>
    </row>
    <row r="158" s="2" customFormat="1" ht="24.15" customHeight="1">
      <c r="A158" s="39"/>
      <c r="B158" s="40"/>
      <c r="C158" s="219" t="s">
        <v>264</v>
      </c>
      <c r="D158" s="219" t="s">
        <v>135</v>
      </c>
      <c r="E158" s="220" t="s">
        <v>598</v>
      </c>
      <c r="F158" s="221" t="s">
        <v>599</v>
      </c>
      <c r="G158" s="222" t="s">
        <v>333</v>
      </c>
      <c r="H158" s="223">
        <v>17100.704000000002</v>
      </c>
      <c r="I158" s="224"/>
      <c r="J158" s="225">
        <f>ROUND(I158*H158,2)</f>
        <v>0</v>
      </c>
      <c r="K158" s="221" t="s">
        <v>139</v>
      </c>
      <c r="L158" s="45"/>
      <c r="M158" s="226" t="s">
        <v>1</v>
      </c>
      <c r="N158" s="227" t="s">
        <v>39</v>
      </c>
      <c r="O158" s="92"/>
      <c r="P158" s="228">
        <f>O158*H158</f>
        <v>0</v>
      </c>
      <c r="Q158" s="228">
        <v>0</v>
      </c>
      <c r="R158" s="228">
        <f>Q158*H158</f>
        <v>0</v>
      </c>
      <c r="S158" s="228">
        <v>0</v>
      </c>
      <c r="T158" s="22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30" t="s">
        <v>227</v>
      </c>
      <c r="AT158" s="230" t="s">
        <v>135</v>
      </c>
      <c r="AU158" s="230" t="s">
        <v>84</v>
      </c>
      <c r="AY158" s="18" t="s">
        <v>132</v>
      </c>
      <c r="BE158" s="231">
        <f>IF(N158="základní",J158,0)</f>
        <v>0</v>
      </c>
      <c r="BF158" s="231">
        <f>IF(N158="snížená",J158,0)</f>
        <v>0</v>
      </c>
      <c r="BG158" s="231">
        <f>IF(N158="zákl. přenesená",J158,0)</f>
        <v>0</v>
      </c>
      <c r="BH158" s="231">
        <f>IF(N158="sníž. přenesená",J158,0)</f>
        <v>0</v>
      </c>
      <c r="BI158" s="231">
        <f>IF(N158="nulová",J158,0)</f>
        <v>0</v>
      </c>
      <c r="BJ158" s="18" t="s">
        <v>82</v>
      </c>
      <c r="BK158" s="231">
        <f>ROUND(I158*H158,2)</f>
        <v>0</v>
      </c>
      <c r="BL158" s="18" t="s">
        <v>227</v>
      </c>
      <c r="BM158" s="230" t="s">
        <v>2676</v>
      </c>
    </row>
    <row r="159" s="2" customFormat="1">
      <c r="A159" s="39"/>
      <c r="B159" s="40"/>
      <c r="C159" s="41"/>
      <c r="D159" s="232" t="s">
        <v>142</v>
      </c>
      <c r="E159" s="41"/>
      <c r="F159" s="233" t="s">
        <v>601</v>
      </c>
      <c r="G159" s="41"/>
      <c r="H159" s="41"/>
      <c r="I159" s="234"/>
      <c r="J159" s="41"/>
      <c r="K159" s="41"/>
      <c r="L159" s="45"/>
      <c r="M159" s="235"/>
      <c r="N159" s="236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142</v>
      </c>
      <c r="AU159" s="18" t="s">
        <v>84</v>
      </c>
    </row>
    <row r="160" s="2" customFormat="1">
      <c r="A160" s="39"/>
      <c r="B160" s="40"/>
      <c r="C160" s="41"/>
      <c r="D160" s="237" t="s">
        <v>143</v>
      </c>
      <c r="E160" s="41"/>
      <c r="F160" s="238" t="s">
        <v>602</v>
      </c>
      <c r="G160" s="41"/>
      <c r="H160" s="41"/>
      <c r="I160" s="234"/>
      <c r="J160" s="41"/>
      <c r="K160" s="41"/>
      <c r="L160" s="45"/>
      <c r="M160" s="235"/>
      <c r="N160" s="236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143</v>
      </c>
      <c r="AU160" s="18" t="s">
        <v>84</v>
      </c>
    </row>
    <row r="161" s="14" customFormat="1">
      <c r="A161" s="14"/>
      <c r="B161" s="249"/>
      <c r="C161" s="250"/>
      <c r="D161" s="232" t="s">
        <v>145</v>
      </c>
      <c r="E161" s="251" t="s">
        <v>1</v>
      </c>
      <c r="F161" s="252" t="s">
        <v>2674</v>
      </c>
      <c r="G161" s="250"/>
      <c r="H161" s="253">
        <v>189.625</v>
      </c>
      <c r="I161" s="254"/>
      <c r="J161" s="250"/>
      <c r="K161" s="250"/>
      <c r="L161" s="255"/>
      <c r="M161" s="256"/>
      <c r="N161" s="257"/>
      <c r="O161" s="257"/>
      <c r="P161" s="257"/>
      <c r="Q161" s="257"/>
      <c r="R161" s="257"/>
      <c r="S161" s="257"/>
      <c r="T161" s="258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9" t="s">
        <v>145</v>
      </c>
      <c r="AU161" s="259" t="s">
        <v>84</v>
      </c>
      <c r="AV161" s="14" t="s">
        <v>84</v>
      </c>
      <c r="AW161" s="14" t="s">
        <v>31</v>
      </c>
      <c r="AX161" s="14" t="s">
        <v>74</v>
      </c>
      <c r="AY161" s="259" t="s">
        <v>132</v>
      </c>
    </row>
    <row r="162" s="14" customFormat="1">
      <c r="A162" s="14"/>
      <c r="B162" s="249"/>
      <c r="C162" s="250"/>
      <c r="D162" s="232" t="s">
        <v>145</v>
      </c>
      <c r="E162" s="251" t="s">
        <v>1</v>
      </c>
      <c r="F162" s="252" t="s">
        <v>2675</v>
      </c>
      <c r="G162" s="250"/>
      <c r="H162" s="253">
        <v>879.16899999999998</v>
      </c>
      <c r="I162" s="254"/>
      <c r="J162" s="250"/>
      <c r="K162" s="250"/>
      <c r="L162" s="255"/>
      <c r="M162" s="256"/>
      <c r="N162" s="257"/>
      <c r="O162" s="257"/>
      <c r="P162" s="257"/>
      <c r="Q162" s="257"/>
      <c r="R162" s="257"/>
      <c r="S162" s="257"/>
      <c r="T162" s="258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9" t="s">
        <v>145</v>
      </c>
      <c r="AU162" s="259" t="s">
        <v>84</v>
      </c>
      <c r="AV162" s="14" t="s">
        <v>84</v>
      </c>
      <c r="AW162" s="14" t="s">
        <v>31</v>
      </c>
      <c r="AX162" s="14" t="s">
        <v>74</v>
      </c>
      <c r="AY162" s="259" t="s">
        <v>132</v>
      </c>
    </row>
    <row r="163" s="15" customFormat="1">
      <c r="A163" s="15"/>
      <c r="B163" s="264"/>
      <c r="C163" s="265"/>
      <c r="D163" s="232" t="s">
        <v>145</v>
      </c>
      <c r="E163" s="266" t="s">
        <v>1</v>
      </c>
      <c r="F163" s="267" t="s">
        <v>251</v>
      </c>
      <c r="G163" s="265"/>
      <c r="H163" s="268">
        <v>1068.7939999999999</v>
      </c>
      <c r="I163" s="269"/>
      <c r="J163" s="265"/>
      <c r="K163" s="265"/>
      <c r="L163" s="270"/>
      <c r="M163" s="271"/>
      <c r="N163" s="272"/>
      <c r="O163" s="272"/>
      <c r="P163" s="272"/>
      <c r="Q163" s="272"/>
      <c r="R163" s="272"/>
      <c r="S163" s="272"/>
      <c r="T163" s="273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74" t="s">
        <v>145</v>
      </c>
      <c r="AU163" s="274" t="s">
        <v>84</v>
      </c>
      <c r="AV163" s="15" t="s">
        <v>227</v>
      </c>
      <c r="AW163" s="15" t="s">
        <v>31</v>
      </c>
      <c r="AX163" s="15" t="s">
        <v>82</v>
      </c>
      <c r="AY163" s="274" t="s">
        <v>132</v>
      </c>
    </row>
    <row r="164" s="14" customFormat="1">
      <c r="A164" s="14"/>
      <c r="B164" s="249"/>
      <c r="C164" s="250"/>
      <c r="D164" s="232" t="s">
        <v>145</v>
      </c>
      <c r="E164" s="250"/>
      <c r="F164" s="252" t="s">
        <v>2677</v>
      </c>
      <c r="G164" s="250"/>
      <c r="H164" s="253">
        <v>17100.704000000002</v>
      </c>
      <c r="I164" s="254"/>
      <c r="J164" s="250"/>
      <c r="K164" s="250"/>
      <c r="L164" s="255"/>
      <c r="M164" s="256"/>
      <c r="N164" s="257"/>
      <c r="O164" s="257"/>
      <c r="P164" s="257"/>
      <c r="Q164" s="257"/>
      <c r="R164" s="257"/>
      <c r="S164" s="257"/>
      <c r="T164" s="258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9" t="s">
        <v>145</v>
      </c>
      <c r="AU164" s="259" t="s">
        <v>84</v>
      </c>
      <c r="AV164" s="14" t="s">
        <v>84</v>
      </c>
      <c r="AW164" s="14" t="s">
        <v>4</v>
      </c>
      <c r="AX164" s="14" t="s">
        <v>82</v>
      </c>
      <c r="AY164" s="259" t="s">
        <v>132</v>
      </c>
    </row>
    <row r="165" s="2" customFormat="1" ht="37.8" customHeight="1">
      <c r="A165" s="39"/>
      <c r="B165" s="40"/>
      <c r="C165" s="219" t="s">
        <v>270</v>
      </c>
      <c r="D165" s="219" t="s">
        <v>135</v>
      </c>
      <c r="E165" s="220" t="s">
        <v>606</v>
      </c>
      <c r="F165" s="221" t="s">
        <v>607</v>
      </c>
      <c r="G165" s="222" t="s">
        <v>333</v>
      </c>
      <c r="H165" s="223">
        <v>879.16899999999998</v>
      </c>
      <c r="I165" s="224"/>
      <c r="J165" s="225">
        <f>ROUND(I165*H165,2)</f>
        <v>0</v>
      </c>
      <c r="K165" s="221" t="s">
        <v>139</v>
      </c>
      <c r="L165" s="45"/>
      <c r="M165" s="226" t="s">
        <v>1</v>
      </c>
      <c r="N165" s="227" t="s">
        <v>39</v>
      </c>
      <c r="O165" s="92"/>
      <c r="P165" s="228">
        <f>O165*H165</f>
        <v>0</v>
      </c>
      <c r="Q165" s="228">
        <v>0</v>
      </c>
      <c r="R165" s="228">
        <f>Q165*H165</f>
        <v>0</v>
      </c>
      <c r="S165" s="228">
        <v>0</v>
      </c>
      <c r="T165" s="22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30" t="s">
        <v>227</v>
      </c>
      <c r="AT165" s="230" t="s">
        <v>135</v>
      </c>
      <c r="AU165" s="230" t="s">
        <v>84</v>
      </c>
      <c r="AY165" s="18" t="s">
        <v>132</v>
      </c>
      <c r="BE165" s="231">
        <f>IF(N165="základní",J165,0)</f>
        <v>0</v>
      </c>
      <c r="BF165" s="231">
        <f>IF(N165="snížená",J165,0)</f>
        <v>0</v>
      </c>
      <c r="BG165" s="231">
        <f>IF(N165="zákl. přenesená",J165,0)</f>
        <v>0</v>
      </c>
      <c r="BH165" s="231">
        <f>IF(N165="sníž. přenesená",J165,0)</f>
        <v>0</v>
      </c>
      <c r="BI165" s="231">
        <f>IF(N165="nulová",J165,0)</f>
        <v>0</v>
      </c>
      <c r="BJ165" s="18" t="s">
        <v>82</v>
      </c>
      <c r="BK165" s="231">
        <f>ROUND(I165*H165,2)</f>
        <v>0</v>
      </c>
      <c r="BL165" s="18" t="s">
        <v>227</v>
      </c>
      <c r="BM165" s="230" t="s">
        <v>2678</v>
      </c>
    </row>
    <row r="166" s="2" customFormat="1">
      <c r="A166" s="39"/>
      <c r="B166" s="40"/>
      <c r="C166" s="41"/>
      <c r="D166" s="232" t="s">
        <v>142</v>
      </c>
      <c r="E166" s="41"/>
      <c r="F166" s="233" t="s">
        <v>609</v>
      </c>
      <c r="G166" s="41"/>
      <c r="H166" s="41"/>
      <c r="I166" s="234"/>
      <c r="J166" s="41"/>
      <c r="K166" s="41"/>
      <c r="L166" s="45"/>
      <c r="M166" s="235"/>
      <c r="N166" s="236"/>
      <c r="O166" s="92"/>
      <c r="P166" s="92"/>
      <c r="Q166" s="92"/>
      <c r="R166" s="92"/>
      <c r="S166" s="92"/>
      <c r="T166" s="93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142</v>
      </c>
      <c r="AU166" s="18" t="s">
        <v>84</v>
      </c>
    </row>
    <row r="167" s="2" customFormat="1">
      <c r="A167" s="39"/>
      <c r="B167" s="40"/>
      <c r="C167" s="41"/>
      <c r="D167" s="237" t="s">
        <v>143</v>
      </c>
      <c r="E167" s="41"/>
      <c r="F167" s="238" t="s">
        <v>610</v>
      </c>
      <c r="G167" s="41"/>
      <c r="H167" s="41"/>
      <c r="I167" s="234"/>
      <c r="J167" s="41"/>
      <c r="K167" s="41"/>
      <c r="L167" s="45"/>
      <c r="M167" s="235"/>
      <c r="N167" s="236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143</v>
      </c>
      <c r="AU167" s="18" t="s">
        <v>84</v>
      </c>
    </row>
    <row r="168" s="14" customFormat="1">
      <c r="A168" s="14"/>
      <c r="B168" s="249"/>
      <c r="C168" s="250"/>
      <c r="D168" s="232" t="s">
        <v>145</v>
      </c>
      <c r="E168" s="251" t="s">
        <v>1</v>
      </c>
      <c r="F168" s="252" t="s">
        <v>2675</v>
      </c>
      <c r="G168" s="250"/>
      <c r="H168" s="253">
        <v>879.16899999999998</v>
      </c>
      <c r="I168" s="254"/>
      <c r="J168" s="250"/>
      <c r="K168" s="250"/>
      <c r="L168" s="255"/>
      <c r="M168" s="256"/>
      <c r="N168" s="257"/>
      <c r="O168" s="257"/>
      <c r="P168" s="257"/>
      <c r="Q168" s="257"/>
      <c r="R168" s="257"/>
      <c r="S168" s="257"/>
      <c r="T168" s="258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9" t="s">
        <v>145</v>
      </c>
      <c r="AU168" s="259" t="s">
        <v>84</v>
      </c>
      <c r="AV168" s="14" t="s">
        <v>84</v>
      </c>
      <c r="AW168" s="14" t="s">
        <v>31</v>
      </c>
      <c r="AX168" s="14" t="s">
        <v>82</v>
      </c>
      <c r="AY168" s="259" t="s">
        <v>132</v>
      </c>
    </row>
    <row r="169" s="2" customFormat="1" ht="44.25" customHeight="1">
      <c r="A169" s="39"/>
      <c r="B169" s="40"/>
      <c r="C169" s="219" t="s">
        <v>277</v>
      </c>
      <c r="D169" s="219" t="s">
        <v>135</v>
      </c>
      <c r="E169" s="220" t="s">
        <v>617</v>
      </c>
      <c r="F169" s="221" t="s">
        <v>618</v>
      </c>
      <c r="G169" s="222" t="s">
        <v>333</v>
      </c>
      <c r="H169" s="223">
        <v>189.625</v>
      </c>
      <c r="I169" s="224"/>
      <c r="J169" s="225">
        <f>ROUND(I169*H169,2)</f>
        <v>0</v>
      </c>
      <c r="K169" s="221" t="s">
        <v>139</v>
      </c>
      <c r="L169" s="45"/>
      <c r="M169" s="226" t="s">
        <v>1</v>
      </c>
      <c r="N169" s="227" t="s">
        <v>39</v>
      </c>
      <c r="O169" s="92"/>
      <c r="P169" s="228">
        <f>O169*H169</f>
        <v>0</v>
      </c>
      <c r="Q169" s="228">
        <v>0</v>
      </c>
      <c r="R169" s="228">
        <f>Q169*H169</f>
        <v>0</v>
      </c>
      <c r="S169" s="228">
        <v>0</v>
      </c>
      <c r="T169" s="229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30" t="s">
        <v>227</v>
      </c>
      <c r="AT169" s="230" t="s">
        <v>135</v>
      </c>
      <c r="AU169" s="230" t="s">
        <v>84</v>
      </c>
      <c r="AY169" s="18" t="s">
        <v>132</v>
      </c>
      <c r="BE169" s="231">
        <f>IF(N169="základní",J169,0)</f>
        <v>0</v>
      </c>
      <c r="BF169" s="231">
        <f>IF(N169="snížená",J169,0)</f>
        <v>0</v>
      </c>
      <c r="BG169" s="231">
        <f>IF(N169="zákl. přenesená",J169,0)</f>
        <v>0</v>
      </c>
      <c r="BH169" s="231">
        <f>IF(N169="sníž. přenesená",J169,0)</f>
        <v>0</v>
      </c>
      <c r="BI169" s="231">
        <f>IF(N169="nulová",J169,0)</f>
        <v>0</v>
      </c>
      <c r="BJ169" s="18" t="s">
        <v>82</v>
      </c>
      <c r="BK169" s="231">
        <f>ROUND(I169*H169,2)</f>
        <v>0</v>
      </c>
      <c r="BL169" s="18" t="s">
        <v>227</v>
      </c>
      <c r="BM169" s="230" t="s">
        <v>2679</v>
      </c>
    </row>
    <row r="170" s="2" customFormat="1">
      <c r="A170" s="39"/>
      <c r="B170" s="40"/>
      <c r="C170" s="41"/>
      <c r="D170" s="232" t="s">
        <v>142</v>
      </c>
      <c r="E170" s="41"/>
      <c r="F170" s="233" t="s">
        <v>618</v>
      </c>
      <c r="G170" s="41"/>
      <c r="H170" s="41"/>
      <c r="I170" s="234"/>
      <c r="J170" s="41"/>
      <c r="K170" s="41"/>
      <c r="L170" s="45"/>
      <c r="M170" s="235"/>
      <c r="N170" s="236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142</v>
      </c>
      <c r="AU170" s="18" t="s">
        <v>84</v>
      </c>
    </row>
    <row r="171" s="2" customFormat="1">
      <c r="A171" s="39"/>
      <c r="B171" s="40"/>
      <c r="C171" s="41"/>
      <c r="D171" s="237" t="s">
        <v>143</v>
      </c>
      <c r="E171" s="41"/>
      <c r="F171" s="238" t="s">
        <v>620</v>
      </c>
      <c r="G171" s="41"/>
      <c r="H171" s="41"/>
      <c r="I171" s="234"/>
      <c r="J171" s="41"/>
      <c r="K171" s="41"/>
      <c r="L171" s="45"/>
      <c r="M171" s="235"/>
      <c r="N171" s="236"/>
      <c r="O171" s="92"/>
      <c r="P171" s="92"/>
      <c r="Q171" s="92"/>
      <c r="R171" s="92"/>
      <c r="S171" s="92"/>
      <c r="T171" s="93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143</v>
      </c>
      <c r="AU171" s="18" t="s">
        <v>84</v>
      </c>
    </row>
    <row r="172" s="14" customFormat="1">
      <c r="A172" s="14"/>
      <c r="B172" s="249"/>
      <c r="C172" s="250"/>
      <c r="D172" s="232" t="s">
        <v>145</v>
      </c>
      <c r="E172" s="251" t="s">
        <v>1</v>
      </c>
      <c r="F172" s="252" t="s">
        <v>2674</v>
      </c>
      <c r="G172" s="250"/>
      <c r="H172" s="253">
        <v>189.625</v>
      </c>
      <c r="I172" s="254"/>
      <c r="J172" s="250"/>
      <c r="K172" s="250"/>
      <c r="L172" s="255"/>
      <c r="M172" s="260"/>
      <c r="N172" s="261"/>
      <c r="O172" s="261"/>
      <c r="P172" s="261"/>
      <c r="Q172" s="261"/>
      <c r="R172" s="261"/>
      <c r="S172" s="261"/>
      <c r="T172" s="26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9" t="s">
        <v>145</v>
      </c>
      <c r="AU172" s="259" t="s">
        <v>84</v>
      </c>
      <c r="AV172" s="14" t="s">
        <v>84</v>
      </c>
      <c r="AW172" s="14" t="s">
        <v>31</v>
      </c>
      <c r="AX172" s="14" t="s">
        <v>82</v>
      </c>
      <c r="AY172" s="259" t="s">
        <v>132</v>
      </c>
    </row>
    <row r="173" s="2" customFormat="1" ht="6.96" customHeight="1">
      <c r="A173" s="39"/>
      <c r="B173" s="67"/>
      <c r="C173" s="68"/>
      <c r="D173" s="68"/>
      <c r="E173" s="68"/>
      <c r="F173" s="68"/>
      <c r="G173" s="68"/>
      <c r="H173" s="68"/>
      <c r="I173" s="68"/>
      <c r="J173" s="68"/>
      <c r="K173" s="68"/>
      <c r="L173" s="45"/>
      <c r="M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</row>
  </sheetData>
  <sheetProtection sheet="1" autoFilter="0" formatColumns="0" formatRows="0" objects="1" scenarios="1" spinCount="100000" saltValue="80iMX6Fx9vsfGDCSouHUJBk2RqtPuU6lPyJYBo5ns6+eYwuBK8hsJ54PQLbpHKMQ8LayX9lWDKaD31WiSkUgIQ==" hashValue="4jiy/qxYApcrEB++xs48pf4BLGRK2tO7SxSKk1g1Eb4dI8twVhLsDvIFeHi19vJF5YVKOmTWUOhmF3iGJrKn3Q==" algorithmName="SHA-512" password="CC35"/>
  <autoFilter ref="C119:K172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hyperlinks>
    <hyperlink ref="F125" r:id="rId1" display="https://podminky.urs.cz/item/CS_URS_2023_01/113107223"/>
    <hyperlink ref="F129" r:id="rId2" display="https://podminky.urs.cz/item/CS_URS_2023_01/113107242"/>
    <hyperlink ref="F133" r:id="rId3" display="https://podminky.urs.cz/item/CS_URS_2023_01/174151101"/>
    <hyperlink ref="F147" r:id="rId4" display="https://podminky.urs.cz/item/CS_URS_2023_01/564931412"/>
    <hyperlink ref="F154" r:id="rId5" display="https://podminky.urs.cz/item/CS_URS_2023_01/997221571"/>
    <hyperlink ref="F160" r:id="rId6" display="https://podminky.urs.cz/item/CS_URS_2023_01/997221579"/>
    <hyperlink ref="F167" r:id="rId7" display="https://podminky.urs.cz/item/CS_URS_2023_01/997221861"/>
    <hyperlink ref="F171" r:id="rId8" display="https://podminky.urs.cz/item/CS_URS_2023_01/997221875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9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105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84</v>
      </c>
    </row>
    <row r="4" s="1" customFormat="1" ht="24.96" customHeight="1">
      <c r="B4" s="21"/>
      <c r="D4" s="139" t="s">
        <v>109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Tovačov, sídliště Zvolenov - revitalizace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110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43" t="s">
        <v>2680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16. 5. 2023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 xml:space="preserve"> </v>
      </c>
      <c r="F15" s="39"/>
      <c r="G15" s="39"/>
      <c r="H15" s="39"/>
      <c r="I15" s="141" t="s">
        <v>26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27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26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29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30</v>
      </c>
      <c r="F21" s="39"/>
      <c r="G21" s="39"/>
      <c r="H21" s="39"/>
      <c r="I21" s="141" t="s">
        <v>26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32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26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34</v>
      </c>
      <c r="E30" s="39"/>
      <c r="F30" s="39"/>
      <c r="G30" s="39"/>
      <c r="H30" s="39"/>
      <c r="I30" s="39"/>
      <c r="J30" s="152">
        <f>ROUND(J118,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36</v>
      </c>
      <c r="G32" s="39"/>
      <c r="H32" s="39"/>
      <c r="I32" s="153" t="s">
        <v>35</v>
      </c>
      <c r="J32" s="153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38</v>
      </c>
      <c r="E33" s="141" t="s">
        <v>39</v>
      </c>
      <c r="F33" s="155">
        <f>ROUND((SUM(BE118:BE122)),  2)</f>
        <v>0</v>
      </c>
      <c r="G33" s="39"/>
      <c r="H33" s="39"/>
      <c r="I33" s="156">
        <v>0.20999999999999999</v>
      </c>
      <c r="J33" s="155">
        <f>ROUND(((SUM(BE118:BE122))*I33),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40</v>
      </c>
      <c r="F34" s="155">
        <f>ROUND((SUM(BF118:BF122)),  2)</f>
        <v>0</v>
      </c>
      <c r="G34" s="39"/>
      <c r="H34" s="39"/>
      <c r="I34" s="156">
        <v>0.12</v>
      </c>
      <c r="J34" s="155">
        <f>ROUND(((SUM(BF118:BF122))*I34),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41</v>
      </c>
      <c r="F35" s="155">
        <f>ROUND((SUM(BG118:BG122)),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42</v>
      </c>
      <c r="F36" s="155">
        <f>ROUND((SUM(BH118:BH122)),  2)</f>
        <v>0</v>
      </c>
      <c r="G36" s="39"/>
      <c r="H36" s="39"/>
      <c r="I36" s="156">
        <v>0.12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43</v>
      </c>
      <c r="F37" s="155">
        <f>ROUND((SUM(BI118:BI122)),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44</v>
      </c>
      <c r="E39" s="159"/>
      <c r="F39" s="159"/>
      <c r="G39" s="160" t="s">
        <v>45</v>
      </c>
      <c r="H39" s="161" t="s">
        <v>46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47</v>
      </c>
      <c r="E50" s="165"/>
      <c r="F50" s="165"/>
      <c r="G50" s="164" t="s">
        <v>48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49</v>
      </c>
      <c r="E61" s="167"/>
      <c r="F61" s="168" t="s">
        <v>50</v>
      </c>
      <c r="G61" s="166" t="s">
        <v>49</v>
      </c>
      <c r="H61" s="167"/>
      <c r="I61" s="167"/>
      <c r="J61" s="169" t="s">
        <v>50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51</v>
      </c>
      <c r="E65" s="170"/>
      <c r="F65" s="170"/>
      <c r="G65" s="164" t="s">
        <v>52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49</v>
      </c>
      <c r="E76" s="167"/>
      <c r="F76" s="168" t="s">
        <v>50</v>
      </c>
      <c r="G76" s="166" t="s">
        <v>49</v>
      </c>
      <c r="H76" s="167"/>
      <c r="I76" s="167"/>
      <c r="J76" s="169" t="s">
        <v>50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112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Tovačov, sídliště Zvolenov - revitalizace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110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IO-400 - Veřejné osvětlení, přeložka VO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16. 5. 2023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29</v>
      </c>
      <c r="J91" s="37" t="str">
        <f>E21</f>
        <v>Ing. Petr Halouzka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27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113</v>
      </c>
      <c r="D94" s="177"/>
      <c r="E94" s="177"/>
      <c r="F94" s="177"/>
      <c r="G94" s="177"/>
      <c r="H94" s="177"/>
      <c r="I94" s="177"/>
      <c r="J94" s="178" t="s">
        <v>114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115</v>
      </c>
      <c r="D96" s="41"/>
      <c r="E96" s="41"/>
      <c r="F96" s="41"/>
      <c r="G96" s="41"/>
      <c r="H96" s="41"/>
      <c r="I96" s="41"/>
      <c r="J96" s="111">
        <f>J118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116</v>
      </c>
    </row>
    <row r="97" s="9" customFormat="1" ht="24.96" customHeight="1">
      <c r="A97" s="9"/>
      <c r="B97" s="180"/>
      <c r="C97" s="181"/>
      <c r="D97" s="182" t="s">
        <v>2645</v>
      </c>
      <c r="E97" s="183"/>
      <c r="F97" s="183"/>
      <c r="G97" s="183"/>
      <c r="H97" s="183"/>
      <c r="I97" s="183"/>
      <c r="J97" s="184">
        <f>J119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2646</v>
      </c>
      <c r="E98" s="189"/>
      <c r="F98" s="189"/>
      <c r="G98" s="189"/>
      <c r="H98" s="189"/>
      <c r="I98" s="189"/>
      <c r="J98" s="190">
        <f>J120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1.84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6.96" customHeight="1">
      <c r="A100" s="39"/>
      <c r="B100" s="67"/>
      <c r="C100" s="68"/>
      <c r="D100" s="68"/>
      <c r="E100" s="68"/>
      <c r="F100" s="68"/>
      <c r="G100" s="68"/>
      <c r="H100" s="68"/>
      <c r="I100" s="68"/>
      <c r="J100" s="68"/>
      <c r="K100" s="68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4" s="2" customFormat="1" ht="6.96" customHeight="1">
      <c r="A104" s="39"/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5" s="2" customFormat="1" ht="24.96" customHeight="1">
      <c r="A105" s="39"/>
      <c r="B105" s="40"/>
      <c r="C105" s="24" t="s">
        <v>118</v>
      </c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12" customHeight="1">
      <c r="A107" s="39"/>
      <c r="B107" s="40"/>
      <c r="C107" s="33" t="s">
        <v>16</v>
      </c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16.5" customHeight="1">
      <c r="A108" s="39"/>
      <c r="B108" s="40"/>
      <c r="C108" s="41"/>
      <c r="D108" s="41"/>
      <c r="E108" s="175" t="str">
        <f>E7</f>
        <v>Tovačov, sídliště Zvolenov - revitalizace</v>
      </c>
      <c r="F108" s="33"/>
      <c r="G108" s="33"/>
      <c r="H108" s="33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2" customHeight="1">
      <c r="A109" s="39"/>
      <c r="B109" s="40"/>
      <c r="C109" s="33" t="s">
        <v>110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6.5" customHeight="1">
      <c r="A110" s="39"/>
      <c r="B110" s="40"/>
      <c r="C110" s="41"/>
      <c r="D110" s="41"/>
      <c r="E110" s="77" t="str">
        <f>E9</f>
        <v>IO-400 - Veřejné osvětlení, přeložka VO</v>
      </c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6.96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20</v>
      </c>
      <c r="D112" s="41"/>
      <c r="E112" s="41"/>
      <c r="F112" s="28" t="str">
        <f>F12</f>
        <v xml:space="preserve"> </v>
      </c>
      <c r="G112" s="41"/>
      <c r="H112" s="41"/>
      <c r="I112" s="33" t="s">
        <v>22</v>
      </c>
      <c r="J112" s="80" t="str">
        <f>IF(J12="","",J12)</f>
        <v>16. 5. 2023</v>
      </c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5.15" customHeight="1">
      <c r="A114" s="39"/>
      <c r="B114" s="40"/>
      <c r="C114" s="33" t="s">
        <v>24</v>
      </c>
      <c r="D114" s="41"/>
      <c r="E114" s="41"/>
      <c r="F114" s="28" t="str">
        <f>E15</f>
        <v xml:space="preserve"> </v>
      </c>
      <c r="G114" s="41"/>
      <c r="H114" s="41"/>
      <c r="I114" s="33" t="s">
        <v>29</v>
      </c>
      <c r="J114" s="37" t="str">
        <f>E21</f>
        <v>Ing. Petr Halouzka</v>
      </c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5.15" customHeight="1">
      <c r="A115" s="39"/>
      <c r="B115" s="40"/>
      <c r="C115" s="33" t="s">
        <v>27</v>
      </c>
      <c r="D115" s="41"/>
      <c r="E115" s="41"/>
      <c r="F115" s="28" t="str">
        <f>IF(E18="","",E18)</f>
        <v>Vyplň údaj</v>
      </c>
      <c r="G115" s="41"/>
      <c r="H115" s="41"/>
      <c r="I115" s="33" t="s">
        <v>32</v>
      </c>
      <c r="J115" s="37" t="str">
        <f>E24</f>
        <v xml:space="preserve"> 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0.32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11" customFormat="1" ht="29.28" customHeight="1">
      <c r="A117" s="192"/>
      <c r="B117" s="193"/>
      <c r="C117" s="194" t="s">
        <v>119</v>
      </c>
      <c r="D117" s="195" t="s">
        <v>59</v>
      </c>
      <c r="E117" s="195" t="s">
        <v>55</v>
      </c>
      <c r="F117" s="195" t="s">
        <v>56</v>
      </c>
      <c r="G117" s="195" t="s">
        <v>120</v>
      </c>
      <c r="H117" s="195" t="s">
        <v>121</v>
      </c>
      <c r="I117" s="195" t="s">
        <v>122</v>
      </c>
      <c r="J117" s="195" t="s">
        <v>114</v>
      </c>
      <c r="K117" s="196" t="s">
        <v>123</v>
      </c>
      <c r="L117" s="197"/>
      <c r="M117" s="101" t="s">
        <v>1</v>
      </c>
      <c r="N117" s="102" t="s">
        <v>38</v>
      </c>
      <c r="O117" s="102" t="s">
        <v>124</v>
      </c>
      <c r="P117" s="102" t="s">
        <v>125</v>
      </c>
      <c r="Q117" s="102" t="s">
        <v>126</v>
      </c>
      <c r="R117" s="102" t="s">
        <v>127</v>
      </c>
      <c r="S117" s="102" t="s">
        <v>128</v>
      </c>
      <c r="T117" s="103" t="s">
        <v>129</v>
      </c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</row>
    <row r="118" s="2" customFormat="1" ht="22.8" customHeight="1">
      <c r="A118" s="39"/>
      <c r="B118" s="40"/>
      <c r="C118" s="108" t="s">
        <v>130</v>
      </c>
      <c r="D118" s="41"/>
      <c r="E118" s="41"/>
      <c r="F118" s="41"/>
      <c r="G118" s="41"/>
      <c r="H118" s="41"/>
      <c r="I118" s="41"/>
      <c r="J118" s="198">
        <f>BK118</f>
        <v>0</v>
      </c>
      <c r="K118" s="41"/>
      <c r="L118" s="45"/>
      <c r="M118" s="104"/>
      <c r="N118" s="199"/>
      <c r="O118" s="105"/>
      <c r="P118" s="200">
        <f>P119</f>
        <v>0</v>
      </c>
      <c r="Q118" s="105"/>
      <c r="R118" s="200">
        <f>R119</f>
        <v>0</v>
      </c>
      <c r="S118" s="105"/>
      <c r="T118" s="201">
        <f>T119</f>
        <v>0</v>
      </c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T118" s="18" t="s">
        <v>73</v>
      </c>
      <c r="AU118" s="18" t="s">
        <v>116</v>
      </c>
      <c r="BK118" s="202">
        <f>BK119</f>
        <v>0</v>
      </c>
    </row>
    <row r="119" s="12" customFormat="1" ht="25.92" customHeight="1">
      <c r="A119" s="12"/>
      <c r="B119" s="203"/>
      <c r="C119" s="204"/>
      <c r="D119" s="205" t="s">
        <v>73</v>
      </c>
      <c r="E119" s="206" t="s">
        <v>374</v>
      </c>
      <c r="F119" s="206" t="s">
        <v>2647</v>
      </c>
      <c r="G119" s="204"/>
      <c r="H119" s="204"/>
      <c r="I119" s="207"/>
      <c r="J119" s="208">
        <f>BK119</f>
        <v>0</v>
      </c>
      <c r="K119" s="204"/>
      <c r="L119" s="209"/>
      <c r="M119" s="210"/>
      <c r="N119" s="211"/>
      <c r="O119" s="211"/>
      <c r="P119" s="212">
        <f>P120</f>
        <v>0</v>
      </c>
      <c r="Q119" s="211"/>
      <c r="R119" s="212">
        <f>R120</f>
        <v>0</v>
      </c>
      <c r="S119" s="211"/>
      <c r="T119" s="213">
        <f>T120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14" t="s">
        <v>153</v>
      </c>
      <c r="AT119" s="215" t="s">
        <v>73</v>
      </c>
      <c r="AU119" s="215" t="s">
        <v>74</v>
      </c>
      <c r="AY119" s="214" t="s">
        <v>132</v>
      </c>
      <c r="BK119" s="216">
        <f>BK120</f>
        <v>0</v>
      </c>
    </row>
    <row r="120" s="12" customFormat="1" ht="22.8" customHeight="1">
      <c r="A120" s="12"/>
      <c r="B120" s="203"/>
      <c r="C120" s="204"/>
      <c r="D120" s="205" t="s">
        <v>73</v>
      </c>
      <c r="E120" s="217" t="s">
        <v>2648</v>
      </c>
      <c r="F120" s="217" t="s">
        <v>2649</v>
      </c>
      <c r="G120" s="204"/>
      <c r="H120" s="204"/>
      <c r="I120" s="207"/>
      <c r="J120" s="218">
        <f>BK120</f>
        <v>0</v>
      </c>
      <c r="K120" s="204"/>
      <c r="L120" s="209"/>
      <c r="M120" s="210"/>
      <c r="N120" s="211"/>
      <c r="O120" s="211"/>
      <c r="P120" s="212">
        <f>SUM(P121:P122)</f>
        <v>0</v>
      </c>
      <c r="Q120" s="211"/>
      <c r="R120" s="212">
        <f>SUM(R121:R122)</f>
        <v>0</v>
      </c>
      <c r="S120" s="211"/>
      <c r="T120" s="213">
        <f>SUM(T121:T122)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4" t="s">
        <v>153</v>
      </c>
      <c r="AT120" s="215" t="s">
        <v>73</v>
      </c>
      <c r="AU120" s="215" t="s">
        <v>82</v>
      </c>
      <c r="AY120" s="214" t="s">
        <v>132</v>
      </c>
      <c r="BK120" s="216">
        <f>SUM(BK121:BK122)</f>
        <v>0</v>
      </c>
    </row>
    <row r="121" s="2" customFormat="1" ht="24.15" customHeight="1">
      <c r="A121" s="39"/>
      <c r="B121" s="40"/>
      <c r="C121" s="219" t="s">
        <v>82</v>
      </c>
      <c r="D121" s="219" t="s">
        <v>135</v>
      </c>
      <c r="E121" s="220" t="s">
        <v>1110</v>
      </c>
      <c r="F121" s="221" t="s">
        <v>2681</v>
      </c>
      <c r="G121" s="222" t="s">
        <v>138</v>
      </c>
      <c r="H121" s="223">
        <v>1</v>
      </c>
      <c r="I121" s="224"/>
      <c r="J121" s="225">
        <f>ROUND(I121*H121,2)</f>
        <v>0</v>
      </c>
      <c r="K121" s="221" t="s">
        <v>1</v>
      </c>
      <c r="L121" s="45"/>
      <c r="M121" s="226" t="s">
        <v>1</v>
      </c>
      <c r="N121" s="227" t="s">
        <v>39</v>
      </c>
      <c r="O121" s="92"/>
      <c r="P121" s="228">
        <f>O121*H121</f>
        <v>0</v>
      </c>
      <c r="Q121" s="228">
        <v>0</v>
      </c>
      <c r="R121" s="228">
        <f>Q121*H121</f>
        <v>0</v>
      </c>
      <c r="S121" s="228">
        <v>0</v>
      </c>
      <c r="T121" s="229">
        <f>S121*H121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30" t="s">
        <v>2526</v>
      </c>
      <c r="AT121" s="230" t="s">
        <v>135</v>
      </c>
      <c r="AU121" s="230" t="s">
        <v>84</v>
      </c>
      <c r="AY121" s="18" t="s">
        <v>132</v>
      </c>
      <c r="BE121" s="231">
        <f>IF(N121="základní",J121,0)</f>
        <v>0</v>
      </c>
      <c r="BF121" s="231">
        <f>IF(N121="snížená",J121,0)</f>
        <v>0</v>
      </c>
      <c r="BG121" s="231">
        <f>IF(N121="zákl. přenesená",J121,0)</f>
        <v>0</v>
      </c>
      <c r="BH121" s="231">
        <f>IF(N121="sníž. přenesená",J121,0)</f>
        <v>0</v>
      </c>
      <c r="BI121" s="231">
        <f>IF(N121="nulová",J121,0)</f>
        <v>0</v>
      </c>
      <c r="BJ121" s="18" t="s">
        <v>82</v>
      </c>
      <c r="BK121" s="231">
        <f>ROUND(I121*H121,2)</f>
        <v>0</v>
      </c>
      <c r="BL121" s="18" t="s">
        <v>2526</v>
      </c>
      <c r="BM121" s="230" t="s">
        <v>2682</v>
      </c>
    </row>
    <row r="122" s="2" customFormat="1">
      <c r="A122" s="39"/>
      <c r="B122" s="40"/>
      <c r="C122" s="41"/>
      <c r="D122" s="232" t="s">
        <v>142</v>
      </c>
      <c r="E122" s="41"/>
      <c r="F122" s="233" t="s">
        <v>2681</v>
      </c>
      <c r="G122" s="41"/>
      <c r="H122" s="41"/>
      <c r="I122" s="234"/>
      <c r="J122" s="41"/>
      <c r="K122" s="41"/>
      <c r="L122" s="45"/>
      <c r="M122" s="298"/>
      <c r="N122" s="299"/>
      <c r="O122" s="300"/>
      <c r="P122" s="300"/>
      <c r="Q122" s="300"/>
      <c r="R122" s="300"/>
      <c r="S122" s="300"/>
      <c r="T122" s="301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142</v>
      </c>
      <c r="AU122" s="18" t="s">
        <v>84</v>
      </c>
    </row>
    <row r="123" s="2" customFormat="1" ht="6.96" customHeight="1">
      <c r="A123" s="39"/>
      <c r="B123" s="67"/>
      <c r="C123" s="68"/>
      <c r="D123" s="68"/>
      <c r="E123" s="68"/>
      <c r="F123" s="68"/>
      <c r="G123" s="68"/>
      <c r="H123" s="68"/>
      <c r="I123" s="68"/>
      <c r="J123" s="68"/>
      <c r="K123" s="68"/>
      <c r="L123" s="45"/>
      <c r="M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</sheetData>
  <sheetProtection sheet="1" autoFilter="0" formatColumns="0" formatRows="0" objects="1" scenarios="1" spinCount="100000" saltValue="EoVsIttDoTKGE0kt/4iP2Z00o0Lv8uNJgV9vfYVYhC62cKdj2OSoOO1T5Ym5wfiZKdcYn+NLxuyler/y8mp0ww==" hashValue="5f9u0BP3cSFMAm3RR6P6F7IdGGCC/3gNAEcdEE0wdMfuEeruvR+bYR6FAlEx5IBEN44/X5aKfYbfKB1thrZkrg==" algorithmName="SHA-512" password="CC35"/>
  <autoFilter ref="C117:K122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108</v>
      </c>
      <c r="AZ2" s="263" t="s">
        <v>715</v>
      </c>
      <c r="BA2" s="263" t="s">
        <v>1</v>
      </c>
      <c r="BB2" s="263" t="s">
        <v>160</v>
      </c>
      <c r="BC2" s="263" t="s">
        <v>2683</v>
      </c>
      <c r="BD2" s="263" t="s">
        <v>84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84</v>
      </c>
      <c r="AZ3" s="263" t="s">
        <v>1428</v>
      </c>
      <c r="BA3" s="263" t="s">
        <v>1</v>
      </c>
      <c r="BB3" s="263" t="s">
        <v>177</v>
      </c>
      <c r="BC3" s="263" t="s">
        <v>2684</v>
      </c>
      <c r="BD3" s="263" t="s">
        <v>84</v>
      </c>
    </row>
    <row r="4" s="1" customFormat="1" ht="24.96" customHeight="1">
      <c r="B4" s="21"/>
      <c r="D4" s="139" t="s">
        <v>109</v>
      </c>
      <c r="L4" s="21"/>
      <c r="M4" s="140" t="s">
        <v>10</v>
      </c>
      <c r="AT4" s="18" t="s">
        <v>4</v>
      </c>
      <c r="AZ4" s="263" t="s">
        <v>201</v>
      </c>
      <c r="BA4" s="263" t="s">
        <v>1</v>
      </c>
      <c r="BB4" s="263" t="s">
        <v>160</v>
      </c>
      <c r="BC4" s="263" t="s">
        <v>2685</v>
      </c>
      <c r="BD4" s="263" t="s">
        <v>84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Tovačov, sídliště Zvolenov - revitalizace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110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43" t="s">
        <v>2686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16. 5. 2023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 xml:space="preserve"> </v>
      </c>
      <c r="F15" s="39"/>
      <c r="G15" s="39"/>
      <c r="H15" s="39"/>
      <c r="I15" s="141" t="s">
        <v>26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27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26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29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30</v>
      </c>
      <c r="F21" s="39"/>
      <c r="G21" s="39"/>
      <c r="H21" s="39"/>
      <c r="I21" s="141" t="s">
        <v>26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32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26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34</v>
      </c>
      <c r="E30" s="39"/>
      <c r="F30" s="39"/>
      <c r="G30" s="39"/>
      <c r="H30" s="39"/>
      <c r="I30" s="39"/>
      <c r="J30" s="152">
        <f>ROUND(J128,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36</v>
      </c>
      <c r="G32" s="39"/>
      <c r="H32" s="39"/>
      <c r="I32" s="153" t="s">
        <v>35</v>
      </c>
      <c r="J32" s="153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38</v>
      </c>
      <c r="E33" s="141" t="s">
        <v>39</v>
      </c>
      <c r="F33" s="155">
        <f>ROUND((SUM(BE128:BE365)),  2)</f>
        <v>0</v>
      </c>
      <c r="G33" s="39"/>
      <c r="H33" s="39"/>
      <c r="I33" s="156">
        <v>0.20999999999999999</v>
      </c>
      <c r="J33" s="155">
        <f>ROUND(((SUM(BE128:BE365))*I33),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40</v>
      </c>
      <c r="F34" s="155">
        <f>ROUND((SUM(BF128:BF365)),  2)</f>
        <v>0</v>
      </c>
      <c r="G34" s="39"/>
      <c r="H34" s="39"/>
      <c r="I34" s="156">
        <v>0.12</v>
      </c>
      <c r="J34" s="155">
        <f>ROUND(((SUM(BF128:BF365))*I34),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41</v>
      </c>
      <c r="F35" s="155">
        <f>ROUND((SUM(BG128:BG365)),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42</v>
      </c>
      <c r="F36" s="155">
        <f>ROUND((SUM(BH128:BH365)),  2)</f>
        <v>0</v>
      </c>
      <c r="G36" s="39"/>
      <c r="H36" s="39"/>
      <c r="I36" s="156">
        <v>0.12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43</v>
      </c>
      <c r="F37" s="155">
        <f>ROUND((SUM(BI128:BI365)),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44</v>
      </c>
      <c r="E39" s="159"/>
      <c r="F39" s="159"/>
      <c r="G39" s="160" t="s">
        <v>45</v>
      </c>
      <c r="H39" s="161" t="s">
        <v>46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47</v>
      </c>
      <c r="E50" s="165"/>
      <c r="F50" s="165"/>
      <c r="G50" s="164" t="s">
        <v>48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49</v>
      </c>
      <c r="E61" s="167"/>
      <c r="F61" s="168" t="s">
        <v>50</v>
      </c>
      <c r="G61" s="166" t="s">
        <v>49</v>
      </c>
      <c r="H61" s="167"/>
      <c r="I61" s="167"/>
      <c r="J61" s="169" t="s">
        <v>50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51</v>
      </c>
      <c r="E65" s="170"/>
      <c r="F65" s="170"/>
      <c r="G65" s="164" t="s">
        <v>52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49</v>
      </c>
      <c r="E76" s="167"/>
      <c r="F76" s="168" t="s">
        <v>50</v>
      </c>
      <c r="G76" s="166" t="s">
        <v>49</v>
      </c>
      <c r="H76" s="167"/>
      <c r="I76" s="167"/>
      <c r="J76" s="169" t="s">
        <v>50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112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Tovačov, sídliště Zvolenov - revitalizace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110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IO-700 - Kontejnerová stání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16. 5. 2023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29</v>
      </c>
      <c r="J91" s="37" t="str">
        <f>E21</f>
        <v>Ing. Petr Halouzka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27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113</v>
      </c>
      <c r="D94" s="177"/>
      <c r="E94" s="177"/>
      <c r="F94" s="177"/>
      <c r="G94" s="177"/>
      <c r="H94" s="177"/>
      <c r="I94" s="177"/>
      <c r="J94" s="178" t="s">
        <v>114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115</v>
      </c>
      <c r="D96" s="41"/>
      <c r="E96" s="41"/>
      <c r="F96" s="41"/>
      <c r="G96" s="41"/>
      <c r="H96" s="41"/>
      <c r="I96" s="41"/>
      <c r="J96" s="111">
        <f>J128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116</v>
      </c>
    </row>
    <row r="97" s="9" customFormat="1" ht="24.96" customHeight="1">
      <c r="A97" s="9"/>
      <c r="B97" s="180"/>
      <c r="C97" s="181"/>
      <c r="D97" s="182" t="s">
        <v>209</v>
      </c>
      <c r="E97" s="183"/>
      <c r="F97" s="183"/>
      <c r="G97" s="183"/>
      <c r="H97" s="183"/>
      <c r="I97" s="183"/>
      <c r="J97" s="184">
        <f>J129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210</v>
      </c>
      <c r="E98" s="189"/>
      <c r="F98" s="189"/>
      <c r="G98" s="189"/>
      <c r="H98" s="189"/>
      <c r="I98" s="189"/>
      <c r="J98" s="190">
        <f>J130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211</v>
      </c>
      <c r="E99" s="189"/>
      <c r="F99" s="189"/>
      <c r="G99" s="189"/>
      <c r="H99" s="189"/>
      <c r="I99" s="189"/>
      <c r="J99" s="190">
        <f>J196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1446</v>
      </c>
      <c r="E100" s="189"/>
      <c r="F100" s="189"/>
      <c r="G100" s="189"/>
      <c r="H100" s="189"/>
      <c r="I100" s="189"/>
      <c r="J100" s="190">
        <f>J240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6"/>
      <c r="C101" s="187"/>
      <c r="D101" s="188" t="s">
        <v>212</v>
      </c>
      <c r="E101" s="189"/>
      <c r="F101" s="189"/>
      <c r="G101" s="189"/>
      <c r="H101" s="189"/>
      <c r="I101" s="189"/>
      <c r="J101" s="190">
        <f>J257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6"/>
      <c r="C102" s="187"/>
      <c r="D102" s="188" t="s">
        <v>214</v>
      </c>
      <c r="E102" s="189"/>
      <c r="F102" s="189"/>
      <c r="G102" s="189"/>
      <c r="H102" s="189"/>
      <c r="I102" s="189"/>
      <c r="J102" s="190">
        <f>J278</f>
        <v>0</v>
      </c>
      <c r="K102" s="187"/>
      <c r="L102" s="19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6"/>
      <c r="C103" s="187"/>
      <c r="D103" s="188" t="s">
        <v>216</v>
      </c>
      <c r="E103" s="189"/>
      <c r="F103" s="189"/>
      <c r="G103" s="189"/>
      <c r="H103" s="189"/>
      <c r="I103" s="189"/>
      <c r="J103" s="190">
        <f>J298</f>
        <v>0</v>
      </c>
      <c r="K103" s="187"/>
      <c r="L103" s="19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80"/>
      <c r="C104" s="181"/>
      <c r="D104" s="182" t="s">
        <v>739</v>
      </c>
      <c r="E104" s="183"/>
      <c r="F104" s="183"/>
      <c r="G104" s="183"/>
      <c r="H104" s="183"/>
      <c r="I104" s="183"/>
      <c r="J104" s="184">
        <f>J302</f>
        <v>0</v>
      </c>
      <c r="K104" s="181"/>
      <c r="L104" s="185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86"/>
      <c r="C105" s="187"/>
      <c r="D105" s="188" t="s">
        <v>1448</v>
      </c>
      <c r="E105" s="189"/>
      <c r="F105" s="189"/>
      <c r="G105" s="189"/>
      <c r="H105" s="189"/>
      <c r="I105" s="189"/>
      <c r="J105" s="190">
        <f>J303</f>
        <v>0</v>
      </c>
      <c r="K105" s="187"/>
      <c r="L105" s="19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6"/>
      <c r="C106" s="187"/>
      <c r="D106" s="188" t="s">
        <v>740</v>
      </c>
      <c r="E106" s="189"/>
      <c r="F106" s="189"/>
      <c r="G106" s="189"/>
      <c r="H106" s="189"/>
      <c r="I106" s="189"/>
      <c r="J106" s="190">
        <f>J317</f>
        <v>0</v>
      </c>
      <c r="K106" s="187"/>
      <c r="L106" s="19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4.96" customHeight="1">
      <c r="A107" s="9"/>
      <c r="B107" s="180"/>
      <c r="C107" s="181"/>
      <c r="D107" s="182" t="s">
        <v>111</v>
      </c>
      <c r="E107" s="183"/>
      <c r="F107" s="183"/>
      <c r="G107" s="183"/>
      <c r="H107" s="183"/>
      <c r="I107" s="183"/>
      <c r="J107" s="184">
        <f>J354</f>
        <v>0</v>
      </c>
      <c r="K107" s="181"/>
      <c r="L107" s="185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10" customFormat="1" ht="19.92" customHeight="1">
      <c r="A108" s="10"/>
      <c r="B108" s="186"/>
      <c r="C108" s="187"/>
      <c r="D108" s="188" t="s">
        <v>117</v>
      </c>
      <c r="E108" s="189"/>
      <c r="F108" s="189"/>
      <c r="G108" s="189"/>
      <c r="H108" s="189"/>
      <c r="I108" s="189"/>
      <c r="J108" s="190">
        <f>J355</f>
        <v>0</v>
      </c>
      <c r="K108" s="187"/>
      <c r="L108" s="19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2" customFormat="1" ht="21.84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67"/>
      <c r="C110" s="68"/>
      <c r="D110" s="68"/>
      <c r="E110" s="68"/>
      <c r="F110" s="68"/>
      <c r="G110" s="68"/>
      <c r="H110" s="68"/>
      <c r="I110" s="68"/>
      <c r="J110" s="68"/>
      <c r="K110" s="68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4" s="2" customFormat="1" ht="6.96" customHeight="1">
      <c r="A114" s="39"/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4.96" customHeight="1">
      <c r="A115" s="39"/>
      <c r="B115" s="40"/>
      <c r="C115" s="24" t="s">
        <v>118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16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6.5" customHeight="1">
      <c r="A118" s="39"/>
      <c r="B118" s="40"/>
      <c r="C118" s="41"/>
      <c r="D118" s="41"/>
      <c r="E118" s="175" t="str">
        <f>E7</f>
        <v>Tovačov, sídliště Zvolenov - revitalizace</v>
      </c>
      <c r="F118" s="33"/>
      <c r="G118" s="33"/>
      <c r="H118" s="33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110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77" t="str">
        <f>E9</f>
        <v>IO-700 - Kontejnerová stání</v>
      </c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6.96" customHeight="1">
      <c r="A121" s="39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2" customHeight="1">
      <c r="A122" s="39"/>
      <c r="B122" s="40"/>
      <c r="C122" s="33" t="s">
        <v>20</v>
      </c>
      <c r="D122" s="41"/>
      <c r="E122" s="41"/>
      <c r="F122" s="28" t="str">
        <f>F12</f>
        <v xml:space="preserve"> </v>
      </c>
      <c r="G122" s="41"/>
      <c r="H122" s="41"/>
      <c r="I122" s="33" t="s">
        <v>22</v>
      </c>
      <c r="J122" s="80" t="str">
        <f>IF(J12="","",J12)</f>
        <v>16. 5. 2023</v>
      </c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6.96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24</v>
      </c>
      <c r="D124" s="41"/>
      <c r="E124" s="41"/>
      <c r="F124" s="28" t="str">
        <f>E15</f>
        <v xml:space="preserve"> </v>
      </c>
      <c r="G124" s="41"/>
      <c r="H124" s="41"/>
      <c r="I124" s="33" t="s">
        <v>29</v>
      </c>
      <c r="J124" s="37" t="str">
        <f>E21</f>
        <v>Ing. Petr Halouzka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5.15" customHeight="1">
      <c r="A125" s="39"/>
      <c r="B125" s="40"/>
      <c r="C125" s="33" t="s">
        <v>27</v>
      </c>
      <c r="D125" s="41"/>
      <c r="E125" s="41"/>
      <c r="F125" s="28" t="str">
        <f>IF(E18="","",E18)</f>
        <v>Vyplň údaj</v>
      </c>
      <c r="G125" s="41"/>
      <c r="H125" s="41"/>
      <c r="I125" s="33" t="s">
        <v>32</v>
      </c>
      <c r="J125" s="37" t="str">
        <f>E24</f>
        <v xml:space="preserve"> 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0.32" customHeight="1">
      <c r="A126" s="39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11" customFormat="1" ht="29.28" customHeight="1">
      <c r="A127" s="192"/>
      <c r="B127" s="193"/>
      <c r="C127" s="194" t="s">
        <v>119</v>
      </c>
      <c r="D127" s="195" t="s">
        <v>59</v>
      </c>
      <c r="E127" s="195" t="s">
        <v>55</v>
      </c>
      <c r="F127" s="195" t="s">
        <v>56</v>
      </c>
      <c r="G127" s="195" t="s">
        <v>120</v>
      </c>
      <c r="H127" s="195" t="s">
        <v>121</v>
      </c>
      <c r="I127" s="195" t="s">
        <v>122</v>
      </c>
      <c r="J127" s="195" t="s">
        <v>114</v>
      </c>
      <c r="K127" s="196" t="s">
        <v>123</v>
      </c>
      <c r="L127" s="197"/>
      <c r="M127" s="101" t="s">
        <v>1</v>
      </c>
      <c r="N127" s="102" t="s">
        <v>38</v>
      </c>
      <c r="O127" s="102" t="s">
        <v>124</v>
      </c>
      <c r="P127" s="102" t="s">
        <v>125</v>
      </c>
      <c r="Q127" s="102" t="s">
        <v>126</v>
      </c>
      <c r="R127" s="102" t="s">
        <v>127</v>
      </c>
      <c r="S127" s="102" t="s">
        <v>128</v>
      </c>
      <c r="T127" s="103" t="s">
        <v>129</v>
      </c>
      <c r="U127" s="192"/>
      <c r="V127" s="192"/>
      <c r="W127" s="192"/>
      <c r="X127" s="192"/>
      <c r="Y127" s="192"/>
      <c r="Z127" s="192"/>
      <c r="AA127" s="192"/>
      <c r="AB127" s="192"/>
      <c r="AC127" s="192"/>
      <c r="AD127" s="192"/>
      <c r="AE127" s="192"/>
    </row>
    <row r="128" s="2" customFormat="1" ht="22.8" customHeight="1">
      <c r="A128" s="39"/>
      <c r="B128" s="40"/>
      <c r="C128" s="108" t="s">
        <v>130</v>
      </c>
      <c r="D128" s="41"/>
      <c r="E128" s="41"/>
      <c r="F128" s="41"/>
      <c r="G128" s="41"/>
      <c r="H128" s="41"/>
      <c r="I128" s="41"/>
      <c r="J128" s="198">
        <f>BK128</f>
        <v>0</v>
      </c>
      <c r="K128" s="41"/>
      <c r="L128" s="45"/>
      <c r="M128" s="104"/>
      <c r="N128" s="199"/>
      <c r="O128" s="105"/>
      <c r="P128" s="200">
        <f>P129+P302+P354</f>
        <v>0</v>
      </c>
      <c r="Q128" s="105"/>
      <c r="R128" s="200">
        <f>R129+R302+R354</f>
        <v>133.67680971999999</v>
      </c>
      <c r="S128" s="105"/>
      <c r="T128" s="201">
        <f>T129+T302+T354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73</v>
      </c>
      <c r="AU128" s="18" t="s">
        <v>116</v>
      </c>
      <c r="BK128" s="202">
        <f>BK129+BK302+BK354</f>
        <v>0</v>
      </c>
    </row>
    <row r="129" s="12" customFormat="1" ht="25.92" customHeight="1">
      <c r="A129" s="12"/>
      <c r="B129" s="203"/>
      <c r="C129" s="204"/>
      <c r="D129" s="205" t="s">
        <v>73</v>
      </c>
      <c r="E129" s="206" t="s">
        <v>222</v>
      </c>
      <c r="F129" s="206" t="s">
        <v>223</v>
      </c>
      <c r="G129" s="204"/>
      <c r="H129" s="204"/>
      <c r="I129" s="207"/>
      <c r="J129" s="208">
        <f>BK129</f>
        <v>0</v>
      </c>
      <c r="K129" s="204"/>
      <c r="L129" s="209"/>
      <c r="M129" s="210"/>
      <c r="N129" s="211"/>
      <c r="O129" s="211"/>
      <c r="P129" s="212">
        <f>P130+P196+P240+P257+P278+P298</f>
        <v>0</v>
      </c>
      <c r="Q129" s="211"/>
      <c r="R129" s="212">
        <f>R130+R196+R240+R257+R278+R298</f>
        <v>133.65532972</v>
      </c>
      <c r="S129" s="211"/>
      <c r="T129" s="213">
        <f>T130+T196+T240+T257+T278+T298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4" t="s">
        <v>82</v>
      </c>
      <c r="AT129" s="215" t="s">
        <v>73</v>
      </c>
      <c r="AU129" s="215" t="s">
        <v>74</v>
      </c>
      <c r="AY129" s="214" t="s">
        <v>132</v>
      </c>
      <c r="BK129" s="216">
        <f>BK130+BK196+BK240+BK257+BK278+BK298</f>
        <v>0</v>
      </c>
    </row>
    <row r="130" s="12" customFormat="1" ht="22.8" customHeight="1">
      <c r="A130" s="12"/>
      <c r="B130" s="203"/>
      <c r="C130" s="204"/>
      <c r="D130" s="205" t="s">
        <v>73</v>
      </c>
      <c r="E130" s="217" t="s">
        <v>82</v>
      </c>
      <c r="F130" s="217" t="s">
        <v>224</v>
      </c>
      <c r="G130" s="204"/>
      <c r="H130" s="204"/>
      <c r="I130" s="207"/>
      <c r="J130" s="218">
        <f>BK130</f>
        <v>0</v>
      </c>
      <c r="K130" s="204"/>
      <c r="L130" s="209"/>
      <c r="M130" s="210"/>
      <c r="N130" s="211"/>
      <c r="O130" s="211"/>
      <c r="P130" s="212">
        <f>SUM(P131:P195)</f>
        <v>0</v>
      </c>
      <c r="Q130" s="211"/>
      <c r="R130" s="212">
        <f>SUM(R131:R195)</f>
        <v>0.00048999999999999998</v>
      </c>
      <c r="S130" s="211"/>
      <c r="T130" s="213">
        <f>SUM(T131:T195)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4" t="s">
        <v>82</v>
      </c>
      <c r="AT130" s="215" t="s">
        <v>73</v>
      </c>
      <c r="AU130" s="215" t="s">
        <v>82</v>
      </c>
      <c r="AY130" s="214" t="s">
        <v>132</v>
      </c>
      <c r="BK130" s="216">
        <f>SUM(BK131:BK195)</f>
        <v>0</v>
      </c>
    </row>
    <row r="131" s="2" customFormat="1" ht="24.15" customHeight="1">
      <c r="A131" s="39"/>
      <c r="B131" s="40"/>
      <c r="C131" s="219" t="s">
        <v>82</v>
      </c>
      <c r="D131" s="219" t="s">
        <v>135</v>
      </c>
      <c r="E131" s="220" t="s">
        <v>2687</v>
      </c>
      <c r="F131" s="221" t="s">
        <v>2688</v>
      </c>
      <c r="G131" s="222" t="s">
        <v>177</v>
      </c>
      <c r="H131" s="223">
        <v>1.5</v>
      </c>
      <c r="I131" s="224"/>
      <c r="J131" s="225">
        <f>ROUND(I131*H131,2)</f>
        <v>0</v>
      </c>
      <c r="K131" s="221" t="s">
        <v>139</v>
      </c>
      <c r="L131" s="45"/>
      <c r="M131" s="226" t="s">
        <v>1</v>
      </c>
      <c r="N131" s="227" t="s">
        <v>39</v>
      </c>
      <c r="O131" s="92"/>
      <c r="P131" s="228">
        <f>O131*H131</f>
        <v>0</v>
      </c>
      <c r="Q131" s="228">
        <v>0</v>
      </c>
      <c r="R131" s="228">
        <f>Q131*H131</f>
        <v>0</v>
      </c>
      <c r="S131" s="228">
        <v>0</v>
      </c>
      <c r="T131" s="22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30" t="s">
        <v>227</v>
      </c>
      <c r="AT131" s="230" t="s">
        <v>135</v>
      </c>
      <c r="AU131" s="230" t="s">
        <v>84</v>
      </c>
      <c r="AY131" s="18" t="s">
        <v>132</v>
      </c>
      <c r="BE131" s="231">
        <f>IF(N131="základní",J131,0)</f>
        <v>0</v>
      </c>
      <c r="BF131" s="231">
        <f>IF(N131="snížená",J131,0)</f>
        <v>0</v>
      </c>
      <c r="BG131" s="231">
        <f>IF(N131="zákl. přenesená",J131,0)</f>
        <v>0</v>
      </c>
      <c r="BH131" s="231">
        <f>IF(N131="sníž. přenesená",J131,0)</f>
        <v>0</v>
      </c>
      <c r="BI131" s="231">
        <f>IF(N131="nulová",J131,0)</f>
        <v>0</v>
      </c>
      <c r="BJ131" s="18" t="s">
        <v>82</v>
      </c>
      <c r="BK131" s="231">
        <f>ROUND(I131*H131,2)</f>
        <v>0</v>
      </c>
      <c r="BL131" s="18" t="s">
        <v>227</v>
      </c>
      <c r="BM131" s="230" t="s">
        <v>2689</v>
      </c>
    </row>
    <row r="132" s="2" customFormat="1">
      <c r="A132" s="39"/>
      <c r="B132" s="40"/>
      <c r="C132" s="41"/>
      <c r="D132" s="232" t="s">
        <v>142</v>
      </c>
      <c r="E132" s="41"/>
      <c r="F132" s="233" t="s">
        <v>2690</v>
      </c>
      <c r="G132" s="41"/>
      <c r="H132" s="41"/>
      <c r="I132" s="234"/>
      <c r="J132" s="41"/>
      <c r="K132" s="41"/>
      <c r="L132" s="45"/>
      <c r="M132" s="235"/>
      <c r="N132" s="236"/>
      <c r="O132" s="92"/>
      <c r="P132" s="92"/>
      <c r="Q132" s="92"/>
      <c r="R132" s="92"/>
      <c r="S132" s="92"/>
      <c r="T132" s="93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142</v>
      </c>
      <c r="AU132" s="18" t="s">
        <v>84</v>
      </c>
    </row>
    <row r="133" s="2" customFormat="1">
      <c r="A133" s="39"/>
      <c r="B133" s="40"/>
      <c r="C133" s="41"/>
      <c r="D133" s="237" t="s">
        <v>143</v>
      </c>
      <c r="E133" s="41"/>
      <c r="F133" s="238" t="s">
        <v>2691</v>
      </c>
      <c r="G133" s="41"/>
      <c r="H133" s="41"/>
      <c r="I133" s="234"/>
      <c r="J133" s="41"/>
      <c r="K133" s="41"/>
      <c r="L133" s="45"/>
      <c r="M133" s="235"/>
      <c r="N133" s="236"/>
      <c r="O133" s="92"/>
      <c r="P133" s="92"/>
      <c r="Q133" s="92"/>
      <c r="R133" s="92"/>
      <c r="S133" s="92"/>
      <c r="T133" s="93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143</v>
      </c>
      <c r="AU133" s="18" t="s">
        <v>84</v>
      </c>
    </row>
    <row r="134" s="13" customFormat="1">
      <c r="A134" s="13"/>
      <c r="B134" s="239"/>
      <c r="C134" s="240"/>
      <c r="D134" s="232" t="s">
        <v>145</v>
      </c>
      <c r="E134" s="241" t="s">
        <v>1</v>
      </c>
      <c r="F134" s="242" t="s">
        <v>2692</v>
      </c>
      <c r="G134" s="240"/>
      <c r="H134" s="241" t="s">
        <v>1</v>
      </c>
      <c r="I134" s="243"/>
      <c r="J134" s="240"/>
      <c r="K134" s="240"/>
      <c r="L134" s="244"/>
      <c r="M134" s="245"/>
      <c r="N134" s="246"/>
      <c r="O134" s="246"/>
      <c r="P134" s="246"/>
      <c r="Q134" s="246"/>
      <c r="R134" s="246"/>
      <c r="S134" s="246"/>
      <c r="T134" s="247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8" t="s">
        <v>145</v>
      </c>
      <c r="AU134" s="248" t="s">
        <v>84</v>
      </c>
      <c r="AV134" s="13" t="s">
        <v>82</v>
      </c>
      <c r="AW134" s="13" t="s">
        <v>31</v>
      </c>
      <c r="AX134" s="13" t="s">
        <v>74</v>
      </c>
      <c r="AY134" s="248" t="s">
        <v>132</v>
      </c>
    </row>
    <row r="135" s="14" customFormat="1">
      <c r="A135" s="14"/>
      <c r="B135" s="249"/>
      <c r="C135" s="250"/>
      <c r="D135" s="232" t="s">
        <v>145</v>
      </c>
      <c r="E135" s="251" t="s">
        <v>1428</v>
      </c>
      <c r="F135" s="252" t="s">
        <v>2693</v>
      </c>
      <c r="G135" s="250"/>
      <c r="H135" s="253">
        <v>1.5</v>
      </c>
      <c r="I135" s="254"/>
      <c r="J135" s="250"/>
      <c r="K135" s="250"/>
      <c r="L135" s="255"/>
      <c r="M135" s="256"/>
      <c r="N135" s="257"/>
      <c r="O135" s="257"/>
      <c r="P135" s="257"/>
      <c r="Q135" s="257"/>
      <c r="R135" s="257"/>
      <c r="S135" s="257"/>
      <c r="T135" s="258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9" t="s">
        <v>145</v>
      </c>
      <c r="AU135" s="259" t="s">
        <v>84</v>
      </c>
      <c r="AV135" s="14" t="s">
        <v>84</v>
      </c>
      <c r="AW135" s="14" t="s">
        <v>31</v>
      </c>
      <c r="AX135" s="14" t="s">
        <v>82</v>
      </c>
      <c r="AY135" s="259" t="s">
        <v>132</v>
      </c>
    </row>
    <row r="136" s="2" customFormat="1" ht="33" customHeight="1">
      <c r="A136" s="39"/>
      <c r="B136" s="40"/>
      <c r="C136" s="219" t="s">
        <v>84</v>
      </c>
      <c r="D136" s="219" t="s">
        <v>135</v>
      </c>
      <c r="E136" s="220" t="s">
        <v>286</v>
      </c>
      <c r="F136" s="221" t="s">
        <v>287</v>
      </c>
      <c r="G136" s="222" t="s">
        <v>177</v>
      </c>
      <c r="H136" s="223">
        <v>38.600000000000001</v>
      </c>
      <c r="I136" s="224"/>
      <c r="J136" s="225">
        <f>ROUND(I136*H136,2)</f>
        <v>0</v>
      </c>
      <c r="K136" s="221" t="s">
        <v>139</v>
      </c>
      <c r="L136" s="45"/>
      <c r="M136" s="226" t="s">
        <v>1</v>
      </c>
      <c r="N136" s="227" t="s">
        <v>39</v>
      </c>
      <c r="O136" s="92"/>
      <c r="P136" s="228">
        <f>O136*H136</f>
        <v>0</v>
      </c>
      <c r="Q136" s="228">
        <v>0</v>
      </c>
      <c r="R136" s="228">
        <f>Q136*H136</f>
        <v>0</v>
      </c>
      <c r="S136" s="228">
        <v>0</v>
      </c>
      <c r="T136" s="22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30" t="s">
        <v>227</v>
      </c>
      <c r="AT136" s="230" t="s">
        <v>135</v>
      </c>
      <c r="AU136" s="230" t="s">
        <v>84</v>
      </c>
      <c r="AY136" s="18" t="s">
        <v>132</v>
      </c>
      <c r="BE136" s="231">
        <f>IF(N136="základní",J136,0)</f>
        <v>0</v>
      </c>
      <c r="BF136" s="231">
        <f>IF(N136="snížená",J136,0)</f>
        <v>0</v>
      </c>
      <c r="BG136" s="231">
        <f>IF(N136="zákl. přenesená",J136,0)</f>
        <v>0</v>
      </c>
      <c r="BH136" s="231">
        <f>IF(N136="sníž. přenesená",J136,0)</f>
        <v>0</v>
      </c>
      <c r="BI136" s="231">
        <f>IF(N136="nulová",J136,0)</f>
        <v>0</v>
      </c>
      <c r="BJ136" s="18" t="s">
        <v>82</v>
      </c>
      <c r="BK136" s="231">
        <f>ROUND(I136*H136,2)</f>
        <v>0</v>
      </c>
      <c r="BL136" s="18" t="s">
        <v>227</v>
      </c>
      <c r="BM136" s="230" t="s">
        <v>2694</v>
      </c>
    </row>
    <row r="137" s="2" customFormat="1">
      <c r="A137" s="39"/>
      <c r="B137" s="40"/>
      <c r="C137" s="41"/>
      <c r="D137" s="232" t="s">
        <v>142</v>
      </c>
      <c r="E137" s="41"/>
      <c r="F137" s="233" t="s">
        <v>289</v>
      </c>
      <c r="G137" s="41"/>
      <c r="H137" s="41"/>
      <c r="I137" s="234"/>
      <c r="J137" s="41"/>
      <c r="K137" s="41"/>
      <c r="L137" s="45"/>
      <c r="M137" s="235"/>
      <c r="N137" s="236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142</v>
      </c>
      <c r="AU137" s="18" t="s">
        <v>84</v>
      </c>
    </row>
    <row r="138" s="2" customFormat="1">
      <c r="A138" s="39"/>
      <c r="B138" s="40"/>
      <c r="C138" s="41"/>
      <c r="D138" s="237" t="s">
        <v>143</v>
      </c>
      <c r="E138" s="41"/>
      <c r="F138" s="238" t="s">
        <v>290</v>
      </c>
      <c r="G138" s="41"/>
      <c r="H138" s="41"/>
      <c r="I138" s="234"/>
      <c r="J138" s="41"/>
      <c r="K138" s="41"/>
      <c r="L138" s="45"/>
      <c r="M138" s="235"/>
      <c r="N138" s="236"/>
      <c r="O138" s="92"/>
      <c r="P138" s="92"/>
      <c r="Q138" s="92"/>
      <c r="R138" s="92"/>
      <c r="S138" s="92"/>
      <c r="T138" s="93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143</v>
      </c>
      <c r="AU138" s="18" t="s">
        <v>84</v>
      </c>
    </row>
    <row r="139" s="13" customFormat="1">
      <c r="A139" s="13"/>
      <c r="B139" s="239"/>
      <c r="C139" s="240"/>
      <c r="D139" s="232" t="s">
        <v>145</v>
      </c>
      <c r="E139" s="241" t="s">
        <v>1</v>
      </c>
      <c r="F139" s="242" t="s">
        <v>2692</v>
      </c>
      <c r="G139" s="240"/>
      <c r="H139" s="241" t="s">
        <v>1</v>
      </c>
      <c r="I139" s="243"/>
      <c r="J139" s="240"/>
      <c r="K139" s="240"/>
      <c r="L139" s="244"/>
      <c r="M139" s="245"/>
      <c r="N139" s="246"/>
      <c r="O139" s="246"/>
      <c r="P139" s="246"/>
      <c r="Q139" s="246"/>
      <c r="R139" s="246"/>
      <c r="S139" s="246"/>
      <c r="T139" s="247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8" t="s">
        <v>145</v>
      </c>
      <c r="AU139" s="248" t="s">
        <v>84</v>
      </c>
      <c r="AV139" s="13" t="s">
        <v>82</v>
      </c>
      <c r="AW139" s="13" t="s">
        <v>31</v>
      </c>
      <c r="AX139" s="13" t="s">
        <v>74</v>
      </c>
      <c r="AY139" s="248" t="s">
        <v>132</v>
      </c>
    </row>
    <row r="140" s="14" customFormat="1">
      <c r="A140" s="14"/>
      <c r="B140" s="249"/>
      <c r="C140" s="250"/>
      <c r="D140" s="232" t="s">
        <v>145</v>
      </c>
      <c r="E140" s="251" t="s">
        <v>1</v>
      </c>
      <c r="F140" s="252" t="s">
        <v>2695</v>
      </c>
      <c r="G140" s="250"/>
      <c r="H140" s="253">
        <v>9.4000000000000004</v>
      </c>
      <c r="I140" s="254"/>
      <c r="J140" s="250"/>
      <c r="K140" s="250"/>
      <c r="L140" s="255"/>
      <c r="M140" s="256"/>
      <c r="N140" s="257"/>
      <c r="O140" s="257"/>
      <c r="P140" s="257"/>
      <c r="Q140" s="257"/>
      <c r="R140" s="257"/>
      <c r="S140" s="257"/>
      <c r="T140" s="258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9" t="s">
        <v>145</v>
      </c>
      <c r="AU140" s="259" t="s">
        <v>84</v>
      </c>
      <c r="AV140" s="14" t="s">
        <v>84</v>
      </c>
      <c r="AW140" s="14" t="s">
        <v>31</v>
      </c>
      <c r="AX140" s="14" t="s">
        <v>74</v>
      </c>
      <c r="AY140" s="259" t="s">
        <v>132</v>
      </c>
    </row>
    <row r="141" s="14" customFormat="1">
      <c r="A141" s="14"/>
      <c r="B141" s="249"/>
      <c r="C141" s="250"/>
      <c r="D141" s="232" t="s">
        <v>145</v>
      </c>
      <c r="E141" s="251" t="s">
        <v>1</v>
      </c>
      <c r="F141" s="252" t="s">
        <v>2696</v>
      </c>
      <c r="G141" s="250"/>
      <c r="H141" s="253">
        <v>10.6</v>
      </c>
      <c r="I141" s="254"/>
      <c r="J141" s="250"/>
      <c r="K141" s="250"/>
      <c r="L141" s="255"/>
      <c r="M141" s="256"/>
      <c r="N141" s="257"/>
      <c r="O141" s="257"/>
      <c r="P141" s="257"/>
      <c r="Q141" s="257"/>
      <c r="R141" s="257"/>
      <c r="S141" s="257"/>
      <c r="T141" s="258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9" t="s">
        <v>145</v>
      </c>
      <c r="AU141" s="259" t="s">
        <v>84</v>
      </c>
      <c r="AV141" s="14" t="s">
        <v>84</v>
      </c>
      <c r="AW141" s="14" t="s">
        <v>31</v>
      </c>
      <c r="AX141" s="14" t="s">
        <v>74</v>
      </c>
      <c r="AY141" s="259" t="s">
        <v>132</v>
      </c>
    </row>
    <row r="142" s="14" customFormat="1">
      <c r="A142" s="14"/>
      <c r="B142" s="249"/>
      <c r="C142" s="250"/>
      <c r="D142" s="232" t="s">
        <v>145</v>
      </c>
      <c r="E142" s="251" t="s">
        <v>1</v>
      </c>
      <c r="F142" s="252" t="s">
        <v>2697</v>
      </c>
      <c r="G142" s="250"/>
      <c r="H142" s="253">
        <v>10.6</v>
      </c>
      <c r="I142" s="254"/>
      <c r="J142" s="250"/>
      <c r="K142" s="250"/>
      <c r="L142" s="255"/>
      <c r="M142" s="256"/>
      <c r="N142" s="257"/>
      <c r="O142" s="257"/>
      <c r="P142" s="257"/>
      <c r="Q142" s="257"/>
      <c r="R142" s="257"/>
      <c r="S142" s="257"/>
      <c r="T142" s="258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9" t="s">
        <v>145</v>
      </c>
      <c r="AU142" s="259" t="s">
        <v>84</v>
      </c>
      <c r="AV142" s="14" t="s">
        <v>84</v>
      </c>
      <c r="AW142" s="14" t="s">
        <v>31</v>
      </c>
      <c r="AX142" s="14" t="s">
        <v>74</v>
      </c>
      <c r="AY142" s="259" t="s">
        <v>132</v>
      </c>
    </row>
    <row r="143" s="14" customFormat="1">
      <c r="A143" s="14"/>
      <c r="B143" s="249"/>
      <c r="C143" s="250"/>
      <c r="D143" s="232" t="s">
        <v>145</v>
      </c>
      <c r="E143" s="251" t="s">
        <v>1</v>
      </c>
      <c r="F143" s="252" t="s">
        <v>2698</v>
      </c>
      <c r="G143" s="250"/>
      <c r="H143" s="253">
        <v>8</v>
      </c>
      <c r="I143" s="254"/>
      <c r="J143" s="250"/>
      <c r="K143" s="250"/>
      <c r="L143" s="255"/>
      <c r="M143" s="256"/>
      <c r="N143" s="257"/>
      <c r="O143" s="257"/>
      <c r="P143" s="257"/>
      <c r="Q143" s="257"/>
      <c r="R143" s="257"/>
      <c r="S143" s="257"/>
      <c r="T143" s="258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9" t="s">
        <v>145</v>
      </c>
      <c r="AU143" s="259" t="s">
        <v>84</v>
      </c>
      <c r="AV143" s="14" t="s">
        <v>84</v>
      </c>
      <c r="AW143" s="14" t="s">
        <v>31</v>
      </c>
      <c r="AX143" s="14" t="s">
        <v>74</v>
      </c>
      <c r="AY143" s="259" t="s">
        <v>132</v>
      </c>
    </row>
    <row r="144" s="15" customFormat="1">
      <c r="A144" s="15"/>
      <c r="B144" s="264"/>
      <c r="C144" s="265"/>
      <c r="D144" s="232" t="s">
        <v>145</v>
      </c>
      <c r="E144" s="266" t="s">
        <v>1</v>
      </c>
      <c r="F144" s="267" t="s">
        <v>251</v>
      </c>
      <c r="G144" s="265"/>
      <c r="H144" s="268">
        <v>38.600000000000001</v>
      </c>
      <c r="I144" s="269"/>
      <c r="J144" s="265"/>
      <c r="K144" s="265"/>
      <c r="L144" s="270"/>
      <c r="M144" s="271"/>
      <c r="N144" s="272"/>
      <c r="O144" s="272"/>
      <c r="P144" s="272"/>
      <c r="Q144" s="272"/>
      <c r="R144" s="272"/>
      <c r="S144" s="272"/>
      <c r="T144" s="273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74" t="s">
        <v>145</v>
      </c>
      <c r="AU144" s="274" t="s">
        <v>84</v>
      </c>
      <c r="AV144" s="15" t="s">
        <v>227</v>
      </c>
      <c r="AW144" s="15" t="s">
        <v>31</v>
      </c>
      <c r="AX144" s="15" t="s">
        <v>82</v>
      </c>
      <c r="AY144" s="274" t="s">
        <v>132</v>
      </c>
    </row>
    <row r="145" s="2" customFormat="1" ht="37.8" customHeight="1">
      <c r="A145" s="39"/>
      <c r="B145" s="40"/>
      <c r="C145" s="219" t="s">
        <v>153</v>
      </c>
      <c r="D145" s="219" t="s">
        <v>135</v>
      </c>
      <c r="E145" s="220" t="s">
        <v>293</v>
      </c>
      <c r="F145" s="221" t="s">
        <v>294</v>
      </c>
      <c r="G145" s="222" t="s">
        <v>177</v>
      </c>
      <c r="H145" s="223">
        <v>3.9180000000000001</v>
      </c>
      <c r="I145" s="224"/>
      <c r="J145" s="225">
        <f>ROUND(I145*H145,2)</f>
        <v>0</v>
      </c>
      <c r="K145" s="221" t="s">
        <v>139</v>
      </c>
      <c r="L145" s="45"/>
      <c r="M145" s="226" t="s">
        <v>1</v>
      </c>
      <c r="N145" s="227" t="s">
        <v>39</v>
      </c>
      <c r="O145" s="92"/>
      <c r="P145" s="228">
        <f>O145*H145</f>
        <v>0</v>
      </c>
      <c r="Q145" s="228">
        <v>0</v>
      </c>
      <c r="R145" s="228">
        <f>Q145*H145</f>
        <v>0</v>
      </c>
      <c r="S145" s="228">
        <v>0</v>
      </c>
      <c r="T145" s="22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0" t="s">
        <v>227</v>
      </c>
      <c r="AT145" s="230" t="s">
        <v>135</v>
      </c>
      <c r="AU145" s="230" t="s">
        <v>84</v>
      </c>
      <c r="AY145" s="18" t="s">
        <v>132</v>
      </c>
      <c r="BE145" s="231">
        <f>IF(N145="základní",J145,0)</f>
        <v>0</v>
      </c>
      <c r="BF145" s="231">
        <f>IF(N145="snížená",J145,0)</f>
        <v>0</v>
      </c>
      <c r="BG145" s="231">
        <f>IF(N145="zákl. přenesená",J145,0)</f>
        <v>0</v>
      </c>
      <c r="BH145" s="231">
        <f>IF(N145="sníž. přenesená",J145,0)</f>
        <v>0</v>
      </c>
      <c r="BI145" s="231">
        <f>IF(N145="nulová",J145,0)</f>
        <v>0</v>
      </c>
      <c r="BJ145" s="18" t="s">
        <v>82</v>
      </c>
      <c r="BK145" s="231">
        <f>ROUND(I145*H145,2)</f>
        <v>0</v>
      </c>
      <c r="BL145" s="18" t="s">
        <v>227</v>
      </c>
      <c r="BM145" s="230" t="s">
        <v>2699</v>
      </c>
    </row>
    <row r="146" s="2" customFormat="1">
      <c r="A146" s="39"/>
      <c r="B146" s="40"/>
      <c r="C146" s="41"/>
      <c r="D146" s="232" t="s">
        <v>142</v>
      </c>
      <c r="E146" s="41"/>
      <c r="F146" s="233" t="s">
        <v>296</v>
      </c>
      <c r="G146" s="41"/>
      <c r="H146" s="41"/>
      <c r="I146" s="234"/>
      <c r="J146" s="41"/>
      <c r="K146" s="41"/>
      <c r="L146" s="45"/>
      <c r="M146" s="235"/>
      <c r="N146" s="236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142</v>
      </c>
      <c r="AU146" s="18" t="s">
        <v>84</v>
      </c>
    </row>
    <row r="147" s="2" customFormat="1">
      <c r="A147" s="39"/>
      <c r="B147" s="40"/>
      <c r="C147" s="41"/>
      <c r="D147" s="237" t="s">
        <v>143</v>
      </c>
      <c r="E147" s="41"/>
      <c r="F147" s="238" t="s">
        <v>297</v>
      </c>
      <c r="G147" s="41"/>
      <c r="H147" s="41"/>
      <c r="I147" s="234"/>
      <c r="J147" s="41"/>
      <c r="K147" s="41"/>
      <c r="L147" s="45"/>
      <c r="M147" s="235"/>
      <c r="N147" s="236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143</v>
      </c>
      <c r="AU147" s="18" t="s">
        <v>84</v>
      </c>
    </row>
    <row r="148" s="13" customFormat="1">
      <c r="A148" s="13"/>
      <c r="B148" s="239"/>
      <c r="C148" s="240"/>
      <c r="D148" s="232" t="s">
        <v>145</v>
      </c>
      <c r="E148" s="241" t="s">
        <v>1</v>
      </c>
      <c r="F148" s="242" t="s">
        <v>2700</v>
      </c>
      <c r="G148" s="240"/>
      <c r="H148" s="241" t="s">
        <v>1</v>
      </c>
      <c r="I148" s="243"/>
      <c r="J148" s="240"/>
      <c r="K148" s="240"/>
      <c r="L148" s="244"/>
      <c r="M148" s="245"/>
      <c r="N148" s="246"/>
      <c r="O148" s="246"/>
      <c r="P148" s="246"/>
      <c r="Q148" s="246"/>
      <c r="R148" s="246"/>
      <c r="S148" s="246"/>
      <c r="T148" s="247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8" t="s">
        <v>145</v>
      </c>
      <c r="AU148" s="248" t="s">
        <v>84</v>
      </c>
      <c r="AV148" s="13" t="s">
        <v>82</v>
      </c>
      <c r="AW148" s="13" t="s">
        <v>31</v>
      </c>
      <c r="AX148" s="13" t="s">
        <v>74</v>
      </c>
      <c r="AY148" s="248" t="s">
        <v>132</v>
      </c>
    </row>
    <row r="149" s="14" customFormat="1">
      <c r="A149" s="14"/>
      <c r="B149" s="249"/>
      <c r="C149" s="250"/>
      <c r="D149" s="232" t="s">
        <v>145</v>
      </c>
      <c r="E149" s="251" t="s">
        <v>1</v>
      </c>
      <c r="F149" s="252" t="s">
        <v>2701</v>
      </c>
      <c r="G149" s="250"/>
      <c r="H149" s="253">
        <v>3.9180000000000001</v>
      </c>
      <c r="I149" s="254"/>
      <c r="J149" s="250"/>
      <c r="K149" s="250"/>
      <c r="L149" s="255"/>
      <c r="M149" s="256"/>
      <c r="N149" s="257"/>
      <c r="O149" s="257"/>
      <c r="P149" s="257"/>
      <c r="Q149" s="257"/>
      <c r="R149" s="257"/>
      <c r="S149" s="257"/>
      <c r="T149" s="258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9" t="s">
        <v>145</v>
      </c>
      <c r="AU149" s="259" t="s">
        <v>84</v>
      </c>
      <c r="AV149" s="14" t="s">
        <v>84</v>
      </c>
      <c r="AW149" s="14" t="s">
        <v>31</v>
      </c>
      <c r="AX149" s="14" t="s">
        <v>82</v>
      </c>
      <c r="AY149" s="259" t="s">
        <v>132</v>
      </c>
    </row>
    <row r="150" s="2" customFormat="1" ht="37.8" customHeight="1">
      <c r="A150" s="39"/>
      <c r="B150" s="40"/>
      <c r="C150" s="219" t="s">
        <v>227</v>
      </c>
      <c r="D150" s="219" t="s">
        <v>135</v>
      </c>
      <c r="E150" s="220" t="s">
        <v>300</v>
      </c>
      <c r="F150" s="221" t="s">
        <v>301</v>
      </c>
      <c r="G150" s="222" t="s">
        <v>177</v>
      </c>
      <c r="H150" s="223">
        <v>1.5</v>
      </c>
      <c r="I150" s="224"/>
      <c r="J150" s="225">
        <f>ROUND(I150*H150,2)</f>
        <v>0</v>
      </c>
      <c r="K150" s="221" t="s">
        <v>139</v>
      </c>
      <c r="L150" s="45"/>
      <c r="M150" s="226" t="s">
        <v>1</v>
      </c>
      <c r="N150" s="227" t="s">
        <v>39</v>
      </c>
      <c r="O150" s="92"/>
      <c r="P150" s="228">
        <f>O150*H150</f>
        <v>0</v>
      </c>
      <c r="Q150" s="228">
        <v>0</v>
      </c>
      <c r="R150" s="228">
        <f>Q150*H150</f>
        <v>0</v>
      </c>
      <c r="S150" s="228">
        <v>0</v>
      </c>
      <c r="T150" s="22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30" t="s">
        <v>227</v>
      </c>
      <c r="AT150" s="230" t="s">
        <v>135</v>
      </c>
      <c r="AU150" s="230" t="s">
        <v>84</v>
      </c>
      <c r="AY150" s="18" t="s">
        <v>132</v>
      </c>
      <c r="BE150" s="231">
        <f>IF(N150="základní",J150,0)</f>
        <v>0</v>
      </c>
      <c r="BF150" s="231">
        <f>IF(N150="snížená",J150,0)</f>
        <v>0</v>
      </c>
      <c r="BG150" s="231">
        <f>IF(N150="zákl. přenesená",J150,0)</f>
        <v>0</v>
      </c>
      <c r="BH150" s="231">
        <f>IF(N150="sníž. přenesená",J150,0)</f>
        <v>0</v>
      </c>
      <c r="BI150" s="231">
        <f>IF(N150="nulová",J150,0)</f>
        <v>0</v>
      </c>
      <c r="BJ150" s="18" t="s">
        <v>82</v>
      </c>
      <c r="BK150" s="231">
        <f>ROUND(I150*H150,2)</f>
        <v>0</v>
      </c>
      <c r="BL150" s="18" t="s">
        <v>227</v>
      </c>
      <c r="BM150" s="230" t="s">
        <v>2702</v>
      </c>
    </row>
    <row r="151" s="2" customFormat="1">
      <c r="A151" s="39"/>
      <c r="B151" s="40"/>
      <c r="C151" s="41"/>
      <c r="D151" s="232" t="s">
        <v>142</v>
      </c>
      <c r="E151" s="41"/>
      <c r="F151" s="233" t="s">
        <v>303</v>
      </c>
      <c r="G151" s="41"/>
      <c r="H151" s="41"/>
      <c r="I151" s="234"/>
      <c r="J151" s="41"/>
      <c r="K151" s="41"/>
      <c r="L151" s="45"/>
      <c r="M151" s="235"/>
      <c r="N151" s="236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142</v>
      </c>
      <c r="AU151" s="18" t="s">
        <v>84</v>
      </c>
    </row>
    <row r="152" s="2" customFormat="1">
      <c r="A152" s="39"/>
      <c r="B152" s="40"/>
      <c r="C152" s="41"/>
      <c r="D152" s="237" t="s">
        <v>143</v>
      </c>
      <c r="E152" s="41"/>
      <c r="F152" s="238" t="s">
        <v>304</v>
      </c>
      <c r="G152" s="41"/>
      <c r="H152" s="41"/>
      <c r="I152" s="234"/>
      <c r="J152" s="41"/>
      <c r="K152" s="41"/>
      <c r="L152" s="45"/>
      <c r="M152" s="235"/>
      <c r="N152" s="236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143</v>
      </c>
      <c r="AU152" s="18" t="s">
        <v>84</v>
      </c>
    </row>
    <row r="153" s="14" customFormat="1">
      <c r="A153" s="14"/>
      <c r="B153" s="249"/>
      <c r="C153" s="250"/>
      <c r="D153" s="232" t="s">
        <v>145</v>
      </c>
      <c r="E153" s="251" t="s">
        <v>1</v>
      </c>
      <c r="F153" s="252" t="s">
        <v>1428</v>
      </c>
      <c r="G153" s="250"/>
      <c r="H153" s="253">
        <v>1.5</v>
      </c>
      <c r="I153" s="254"/>
      <c r="J153" s="250"/>
      <c r="K153" s="250"/>
      <c r="L153" s="255"/>
      <c r="M153" s="256"/>
      <c r="N153" s="257"/>
      <c r="O153" s="257"/>
      <c r="P153" s="257"/>
      <c r="Q153" s="257"/>
      <c r="R153" s="257"/>
      <c r="S153" s="257"/>
      <c r="T153" s="258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9" t="s">
        <v>145</v>
      </c>
      <c r="AU153" s="259" t="s">
        <v>84</v>
      </c>
      <c r="AV153" s="14" t="s">
        <v>84</v>
      </c>
      <c r="AW153" s="14" t="s">
        <v>31</v>
      </c>
      <c r="AX153" s="14" t="s">
        <v>82</v>
      </c>
      <c r="AY153" s="259" t="s">
        <v>132</v>
      </c>
    </row>
    <row r="154" s="2" customFormat="1" ht="37.8" customHeight="1">
      <c r="A154" s="39"/>
      <c r="B154" s="40"/>
      <c r="C154" s="219" t="s">
        <v>131</v>
      </c>
      <c r="D154" s="219" t="s">
        <v>135</v>
      </c>
      <c r="E154" s="220" t="s">
        <v>308</v>
      </c>
      <c r="F154" s="221" t="s">
        <v>309</v>
      </c>
      <c r="G154" s="222" t="s">
        <v>177</v>
      </c>
      <c r="H154" s="223">
        <v>9</v>
      </c>
      <c r="I154" s="224"/>
      <c r="J154" s="225">
        <f>ROUND(I154*H154,2)</f>
        <v>0</v>
      </c>
      <c r="K154" s="221" t="s">
        <v>139</v>
      </c>
      <c r="L154" s="45"/>
      <c r="M154" s="226" t="s">
        <v>1</v>
      </c>
      <c r="N154" s="227" t="s">
        <v>39</v>
      </c>
      <c r="O154" s="92"/>
      <c r="P154" s="228">
        <f>O154*H154</f>
        <v>0</v>
      </c>
      <c r="Q154" s="228">
        <v>0</v>
      </c>
      <c r="R154" s="228">
        <f>Q154*H154</f>
        <v>0</v>
      </c>
      <c r="S154" s="228">
        <v>0</v>
      </c>
      <c r="T154" s="22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0" t="s">
        <v>227</v>
      </c>
      <c r="AT154" s="230" t="s">
        <v>135</v>
      </c>
      <c r="AU154" s="230" t="s">
        <v>84</v>
      </c>
      <c r="AY154" s="18" t="s">
        <v>132</v>
      </c>
      <c r="BE154" s="231">
        <f>IF(N154="základní",J154,0)</f>
        <v>0</v>
      </c>
      <c r="BF154" s="231">
        <f>IF(N154="snížená",J154,0)</f>
        <v>0</v>
      </c>
      <c r="BG154" s="231">
        <f>IF(N154="zákl. přenesená",J154,0)</f>
        <v>0</v>
      </c>
      <c r="BH154" s="231">
        <f>IF(N154="sníž. přenesená",J154,0)</f>
        <v>0</v>
      </c>
      <c r="BI154" s="231">
        <f>IF(N154="nulová",J154,0)</f>
        <v>0</v>
      </c>
      <c r="BJ154" s="18" t="s">
        <v>82</v>
      </c>
      <c r="BK154" s="231">
        <f>ROUND(I154*H154,2)</f>
        <v>0</v>
      </c>
      <c r="BL154" s="18" t="s">
        <v>227</v>
      </c>
      <c r="BM154" s="230" t="s">
        <v>2703</v>
      </c>
    </row>
    <row r="155" s="2" customFormat="1">
      <c r="A155" s="39"/>
      <c r="B155" s="40"/>
      <c r="C155" s="41"/>
      <c r="D155" s="232" t="s">
        <v>142</v>
      </c>
      <c r="E155" s="41"/>
      <c r="F155" s="233" t="s">
        <v>311</v>
      </c>
      <c r="G155" s="41"/>
      <c r="H155" s="41"/>
      <c r="I155" s="234"/>
      <c r="J155" s="41"/>
      <c r="K155" s="41"/>
      <c r="L155" s="45"/>
      <c r="M155" s="235"/>
      <c r="N155" s="236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142</v>
      </c>
      <c r="AU155" s="18" t="s">
        <v>84</v>
      </c>
    </row>
    <row r="156" s="2" customFormat="1">
      <c r="A156" s="39"/>
      <c r="B156" s="40"/>
      <c r="C156" s="41"/>
      <c r="D156" s="237" t="s">
        <v>143</v>
      </c>
      <c r="E156" s="41"/>
      <c r="F156" s="238" t="s">
        <v>312</v>
      </c>
      <c r="G156" s="41"/>
      <c r="H156" s="41"/>
      <c r="I156" s="234"/>
      <c r="J156" s="41"/>
      <c r="K156" s="41"/>
      <c r="L156" s="45"/>
      <c r="M156" s="235"/>
      <c r="N156" s="236"/>
      <c r="O156" s="92"/>
      <c r="P156" s="92"/>
      <c r="Q156" s="92"/>
      <c r="R156" s="92"/>
      <c r="S156" s="92"/>
      <c r="T156" s="93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143</v>
      </c>
      <c r="AU156" s="18" t="s">
        <v>84</v>
      </c>
    </row>
    <row r="157" s="13" customFormat="1">
      <c r="A157" s="13"/>
      <c r="B157" s="239"/>
      <c r="C157" s="240"/>
      <c r="D157" s="232" t="s">
        <v>145</v>
      </c>
      <c r="E157" s="241" t="s">
        <v>1</v>
      </c>
      <c r="F157" s="242" t="s">
        <v>2704</v>
      </c>
      <c r="G157" s="240"/>
      <c r="H157" s="241" t="s">
        <v>1</v>
      </c>
      <c r="I157" s="243"/>
      <c r="J157" s="240"/>
      <c r="K157" s="240"/>
      <c r="L157" s="244"/>
      <c r="M157" s="245"/>
      <c r="N157" s="246"/>
      <c r="O157" s="246"/>
      <c r="P157" s="246"/>
      <c r="Q157" s="246"/>
      <c r="R157" s="246"/>
      <c r="S157" s="246"/>
      <c r="T157" s="247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8" t="s">
        <v>145</v>
      </c>
      <c r="AU157" s="248" t="s">
        <v>84</v>
      </c>
      <c r="AV157" s="13" t="s">
        <v>82</v>
      </c>
      <c r="AW157" s="13" t="s">
        <v>31</v>
      </c>
      <c r="AX157" s="13" t="s">
        <v>74</v>
      </c>
      <c r="AY157" s="248" t="s">
        <v>132</v>
      </c>
    </row>
    <row r="158" s="14" customFormat="1">
      <c r="A158" s="14"/>
      <c r="B158" s="249"/>
      <c r="C158" s="250"/>
      <c r="D158" s="232" t="s">
        <v>145</v>
      </c>
      <c r="E158" s="251" t="s">
        <v>1</v>
      </c>
      <c r="F158" s="252" t="s">
        <v>1428</v>
      </c>
      <c r="G158" s="250"/>
      <c r="H158" s="253">
        <v>1.5</v>
      </c>
      <c r="I158" s="254"/>
      <c r="J158" s="250"/>
      <c r="K158" s="250"/>
      <c r="L158" s="255"/>
      <c r="M158" s="256"/>
      <c r="N158" s="257"/>
      <c r="O158" s="257"/>
      <c r="P158" s="257"/>
      <c r="Q158" s="257"/>
      <c r="R158" s="257"/>
      <c r="S158" s="257"/>
      <c r="T158" s="258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9" t="s">
        <v>145</v>
      </c>
      <c r="AU158" s="259" t="s">
        <v>84</v>
      </c>
      <c r="AV158" s="14" t="s">
        <v>84</v>
      </c>
      <c r="AW158" s="14" t="s">
        <v>31</v>
      </c>
      <c r="AX158" s="14" t="s">
        <v>82</v>
      </c>
      <c r="AY158" s="259" t="s">
        <v>132</v>
      </c>
    </row>
    <row r="159" s="14" customFormat="1">
      <c r="A159" s="14"/>
      <c r="B159" s="249"/>
      <c r="C159" s="250"/>
      <c r="D159" s="232" t="s">
        <v>145</v>
      </c>
      <c r="E159" s="250"/>
      <c r="F159" s="252" t="s">
        <v>2705</v>
      </c>
      <c r="G159" s="250"/>
      <c r="H159" s="253">
        <v>9</v>
      </c>
      <c r="I159" s="254"/>
      <c r="J159" s="250"/>
      <c r="K159" s="250"/>
      <c r="L159" s="255"/>
      <c r="M159" s="256"/>
      <c r="N159" s="257"/>
      <c r="O159" s="257"/>
      <c r="P159" s="257"/>
      <c r="Q159" s="257"/>
      <c r="R159" s="257"/>
      <c r="S159" s="257"/>
      <c r="T159" s="258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9" t="s">
        <v>145</v>
      </c>
      <c r="AU159" s="259" t="s">
        <v>84</v>
      </c>
      <c r="AV159" s="14" t="s">
        <v>84</v>
      </c>
      <c r="AW159" s="14" t="s">
        <v>4</v>
      </c>
      <c r="AX159" s="14" t="s">
        <v>82</v>
      </c>
      <c r="AY159" s="259" t="s">
        <v>132</v>
      </c>
    </row>
    <row r="160" s="2" customFormat="1" ht="24.15" customHeight="1">
      <c r="A160" s="39"/>
      <c r="B160" s="40"/>
      <c r="C160" s="219" t="s">
        <v>258</v>
      </c>
      <c r="D160" s="219" t="s">
        <v>135</v>
      </c>
      <c r="E160" s="220" t="s">
        <v>316</v>
      </c>
      <c r="F160" s="221" t="s">
        <v>317</v>
      </c>
      <c r="G160" s="222" t="s">
        <v>177</v>
      </c>
      <c r="H160" s="223">
        <v>3.9180000000000001</v>
      </c>
      <c r="I160" s="224"/>
      <c r="J160" s="225">
        <f>ROUND(I160*H160,2)</f>
        <v>0</v>
      </c>
      <c r="K160" s="221" t="s">
        <v>139</v>
      </c>
      <c r="L160" s="45"/>
      <c r="M160" s="226" t="s">
        <v>1</v>
      </c>
      <c r="N160" s="227" t="s">
        <v>39</v>
      </c>
      <c r="O160" s="92"/>
      <c r="P160" s="228">
        <f>O160*H160</f>
        <v>0</v>
      </c>
      <c r="Q160" s="228">
        <v>0</v>
      </c>
      <c r="R160" s="228">
        <f>Q160*H160</f>
        <v>0</v>
      </c>
      <c r="S160" s="228">
        <v>0</v>
      </c>
      <c r="T160" s="22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0" t="s">
        <v>227</v>
      </c>
      <c r="AT160" s="230" t="s">
        <v>135</v>
      </c>
      <c r="AU160" s="230" t="s">
        <v>84</v>
      </c>
      <c r="AY160" s="18" t="s">
        <v>132</v>
      </c>
      <c r="BE160" s="231">
        <f>IF(N160="základní",J160,0)</f>
        <v>0</v>
      </c>
      <c r="BF160" s="231">
        <f>IF(N160="snížená",J160,0)</f>
        <v>0</v>
      </c>
      <c r="BG160" s="231">
        <f>IF(N160="zákl. přenesená",J160,0)</f>
        <v>0</v>
      </c>
      <c r="BH160" s="231">
        <f>IF(N160="sníž. přenesená",J160,0)</f>
        <v>0</v>
      </c>
      <c r="BI160" s="231">
        <f>IF(N160="nulová",J160,0)</f>
        <v>0</v>
      </c>
      <c r="BJ160" s="18" t="s">
        <v>82</v>
      </c>
      <c r="BK160" s="231">
        <f>ROUND(I160*H160,2)</f>
        <v>0</v>
      </c>
      <c r="BL160" s="18" t="s">
        <v>227</v>
      </c>
      <c r="BM160" s="230" t="s">
        <v>2706</v>
      </c>
    </row>
    <row r="161" s="2" customFormat="1">
      <c r="A161" s="39"/>
      <c r="B161" s="40"/>
      <c r="C161" s="41"/>
      <c r="D161" s="232" t="s">
        <v>142</v>
      </c>
      <c r="E161" s="41"/>
      <c r="F161" s="233" t="s">
        <v>319</v>
      </c>
      <c r="G161" s="41"/>
      <c r="H161" s="41"/>
      <c r="I161" s="234"/>
      <c r="J161" s="41"/>
      <c r="K161" s="41"/>
      <c r="L161" s="45"/>
      <c r="M161" s="235"/>
      <c r="N161" s="236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142</v>
      </c>
      <c r="AU161" s="18" t="s">
        <v>84</v>
      </c>
    </row>
    <row r="162" s="2" customFormat="1">
      <c r="A162" s="39"/>
      <c r="B162" s="40"/>
      <c r="C162" s="41"/>
      <c r="D162" s="237" t="s">
        <v>143</v>
      </c>
      <c r="E162" s="41"/>
      <c r="F162" s="238" t="s">
        <v>320</v>
      </c>
      <c r="G162" s="41"/>
      <c r="H162" s="41"/>
      <c r="I162" s="234"/>
      <c r="J162" s="41"/>
      <c r="K162" s="41"/>
      <c r="L162" s="45"/>
      <c r="M162" s="235"/>
      <c r="N162" s="236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143</v>
      </c>
      <c r="AU162" s="18" t="s">
        <v>84</v>
      </c>
    </row>
    <row r="163" s="13" customFormat="1">
      <c r="A163" s="13"/>
      <c r="B163" s="239"/>
      <c r="C163" s="240"/>
      <c r="D163" s="232" t="s">
        <v>145</v>
      </c>
      <c r="E163" s="241" t="s">
        <v>1</v>
      </c>
      <c r="F163" s="242" t="s">
        <v>321</v>
      </c>
      <c r="G163" s="240"/>
      <c r="H163" s="241" t="s">
        <v>1</v>
      </c>
      <c r="I163" s="243"/>
      <c r="J163" s="240"/>
      <c r="K163" s="240"/>
      <c r="L163" s="244"/>
      <c r="M163" s="245"/>
      <c r="N163" s="246"/>
      <c r="O163" s="246"/>
      <c r="P163" s="246"/>
      <c r="Q163" s="246"/>
      <c r="R163" s="246"/>
      <c r="S163" s="246"/>
      <c r="T163" s="247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8" t="s">
        <v>145</v>
      </c>
      <c r="AU163" s="248" t="s">
        <v>84</v>
      </c>
      <c r="AV163" s="13" t="s">
        <v>82</v>
      </c>
      <c r="AW163" s="13" t="s">
        <v>31</v>
      </c>
      <c r="AX163" s="13" t="s">
        <v>74</v>
      </c>
      <c r="AY163" s="248" t="s">
        <v>132</v>
      </c>
    </row>
    <row r="164" s="14" customFormat="1">
      <c r="A164" s="14"/>
      <c r="B164" s="249"/>
      <c r="C164" s="250"/>
      <c r="D164" s="232" t="s">
        <v>145</v>
      </c>
      <c r="E164" s="251" t="s">
        <v>1</v>
      </c>
      <c r="F164" s="252" t="s">
        <v>2701</v>
      </c>
      <c r="G164" s="250"/>
      <c r="H164" s="253">
        <v>3.9180000000000001</v>
      </c>
      <c r="I164" s="254"/>
      <c r="J164" s="250"/>
      <c r="K164" s="250"/>
      <c r="L164" s="255"/>
      <c r="M164" s="256"/>
      <c r="N164" s="257"/>
      <c r="O164" s="257"/>
      <c r="P164" s="257"/>
      <c r="Q164" s="257"/>
      <c r="R164" s="257"/>
      <c r="S164" s="257"/>
      <c r="T164" s="258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9" t="s">
        <v>145</v>
      </c>
      <c r="AU164" s="259" t="s">
        <v>84</v>
      </c>
      <c r="AV164" s="14" t="s">
        <v>84</v>
      </c>
      <c r="AW164" s="14" t="s">
        <v>31</v>
      </c>
      <c r="AX164" s="14" t="s">
        <v>82</v>
      </c>
      <c r="AY164" s="259" t="s">
        <v>132</v>
      </c>
    </row>
    <row r="165" s="2" customFormat="1" ht="24.15" customHeight="1">
      <c r="A165" s="39"/>
      <c r="B165" s="40"/>
      <c r="C165" s="219" t="s">
        <v>264</v>
      </c>
      <c r="D165" s="219" t="s">
        <v>135</v>
      </c>
      <c r="E165" s="220" t="s">
        <v>331</v>
      </c>
      <c r="F165" s="221" t="s">
        <v>332</v>
      </c>
      <c r="G165" s="222" t="s">
        <v>333</v>
      </c>
      <c r="H165" s="223">
        <v>2.5499999999999998</v>
      </c>
      <c r="I165" s="224"/>
      <c r="J165" s="225">
        <f>ROUND(I165*H165,2)</f>
        <v>0</v>
      </c>
      <c r="K165" s="221" t="s">
        <v>139</v>
      </c>
      <c r="L165" s="45"/>
      <c r="M165" s="226" t="s">
        <v>1</v>
      </c>
      <c r="N165" s="227" t="s">
        <v>39</v>
      </c>
      <c r="O165" s="92"/>
      <c r="P165" s="228">
        <f>O165*H165</f>
        <v>0</v>
      </c>
      <c r="Q165" s="228">
        <v>0</v>
      </c>
      <c r="R165" s="228">
        <f>Q165*H165</f>
        <v>0</v>
      </c>
      <c r="S165" s="228">
        <v>0</v>
      </c>
      <c r="T165" s="22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30" t="s">
        <v>227</v>
      </c>
      <c r="AT165" s="230" t="s">
        <v>135</v>
      </c>
      <c r="AU165" s="230" t="s">
        <v>84</v>
      </c>
      <c r="AY165" s="18" t="s">
        <v>132</v>
      </c>
      <c r="BE165" s="231">
        <f>IF(N165="základní",J165,0)</f>
        <v>0</v>
      </c>
      <c r="BF165" s="231">
        <f>IF(N165="snížená",J165,0)</f>
        <v>0</v>
      </c>
      <c r="BG165" s="231">
        <f>IF(N165="zákl. přenesená",J165,0)</f>
        <v>0</v>
      </c>
      <c r="BH165" s="231">
        <f>IF(N165="sníž. přenesená",J165,0)</f>
        <v>0</v>
      </c>
      <c r="BI165" s="231">
        <f>IF(N165="nulová",J165,0)</f>
        <v>0</v>
      </c>
      <c r="BJ165" s="18" t="s">
        <v>82</v>
      </c>
      <c r="BK165" s="231">
        <f>ROUND(I165*H165,2)</f>
        <v>0</v>
      </c>
      <c r="BL165" s="18" t="s">
        <v>227</v>
      </c>
      <c r="BM165" s="230" t="s">
        <v>2707</v>
      </c>
    </row>
    <row r="166" s="2" customFormat="1">
      <c r="A166" s="39"/>
      <c r="B166" s="40"/>
      <c r="C166" s="41"/>
      <c r="D166" s="232" t="s">
        <v>142</v>
      </c>
      <c r="E166" s="41"/>
      <c r="F166" s="233" t="s">
        <v>335</v>
      </c>
      <c r="G166" s="41"/>
      <c r="H166" s="41"/>
      <c r="I166" s="234"/>
      <c r="J166" s="41"/>
      <c r="K166" s="41"/>
      <c r="L166" s="45"/>
      <c r="M166" s="235"/>
      <c r="N166" s="236"/>
      <c r="O166" s="92"/>
      <c r="P166" s="92"/>
      <c r="Q166" s="92"/>
      <c r="R166" s="92"/>
      <c r="S166" s="92"/>
      <c r="T166" s="93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142</v>
      </c>
      <c r="AU166" s="18" t="s">
        <v>84</v>
      </c>
    </row>
    <row r="167" s="2" customFormat="1">
      <c r="A167" s="39"/>
      <c r="B167" s="40"/>
      <c r="C167" s="41"/>
      <c r="D167" s="237" t="s">
        <v>143</v>
      </c>
      <c r="E167" s="41"/>
      <c r="F167" s="238" t="s">
        <v>336</v>
      </c>
      <c r="G167" s="41"/>
      <c r="H167" s="41"/>
      <c r="I167" s="234"/>
      <c r="J167" s="41"/>
      <c r="K167" s="41"/>
      <c r="L167" s="45"/>
      <c r="M167" s="235"/>
      <c r="N167" s="236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143</v>
      </c>
      <c r="AU167" s="18" t="s">
        <v>84</v>
      </c>
    </row>
    <row r="168" s="14" customFormat="1">
      <c r="A168" s="14"/>
      <c r="B168" s="249"/>
      <c r="C168" s="250"/>
      <c r="D168" s="232" t="s">
        <v>145</v>
      </c>
      <c r="E168" s="251" t="s">
        <v>1</v>
      </c>
      <c r="F168" s="252" t="s">
        <v>1428</v>
      </c>
      <c r="G168" s="250"/>
      <c r="H168" s="253">
        <v>1.5</v>
      </c>
      <c r="I168" s="254"/>
      <c r="J168" s="250"/>
      <c r="K168" s="250"/>
      <c r="L168" s="255"/>
      <c r="M168" s="256"/>
      <c r="N168" s="257"/>
      <c r="O168" s="257"/>
      <c r="P168" s="257"/>
      <c r="Q168" s="257"/>
      <c r="R168" s="257"/>
      <c r="S168" s="257"/>
      <c r="T168" s="258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9" t="s">
        <v>145</v>
      </c>
      <c r="AU168" s="259" t="s">
        <v>84</v>
      </c>
      <c r="AV168" s="14" t="s">
        <v>84</v>
      </c>
      <c r="AW168" s="14" t="s">
        <v>31</v>
      </c>
      <c r="AX168" s="14" t="s">
        <v>82</v>
      </c>
      <c r="AY168" s="259" t="s">
        <v>132</v>
      </c>
    </row>
    <row r="169" s="14" customFormat="1">
      <c r="A169" s="14"/>
      <c r="B169" s="249"/>
      <c r="C169" s="250"/>
      <c r="D169" s="232" t="s">
        <v>145</v>
      </c>
      <c r="E169" s="250"/>
      <c r="F169" s="252" t="s">
        <v>2708</v>
      </c>
      <c r="G169" s="250"/>
      <c r="H169" s="253">
        <v>2.5499999999999998</v>
      </c>
      <c r="I169" s="254"/>
      <c r="J169" s="250"/>
      <c r="K169" s="250"/>
      <c r="L169" s="255"/>
      <c r="M169" s="256"/>
      <c r="N169" s="257"/>
      <c r="O169" s="257"/>
      <c r="P169" s="257"/>
      <c r="Q169" s="257"/>
      <c r="R169" s="257"/>
      <c r="S169" s="257"/>
      <c r="T169" s="258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9" t="s">
        <v>145</v>
      </c>
      <c r="AU169" s="259" t="s">
        <v>84</v>
      </c>
      <c r="AV169" s="14" t="s">
        <v>84</v>
      </c>
      <c r="AW169" s="14" t="s">
        <v>4</v>
      </c>
      <c r="AX169" s="14" t="s">
        <v>82</v>
      </c>
      <c r="AY169" s="259" t="s">
        <v>132</v>
      </c>
    </row>
    <row r="170" s="2" customFormat="1" ht="24.15" customHeight="1">
      <c r="A170" s="39"/>
      <c r="B170" s="40"/>
      <c r="C170" s="219" t="s">
        <v>270</v>
      </c>
      <c r="D170" s="219" t="s">
        <v>135</v>
      </c>
      <c r="E170" s="220" t="s">
        <v>355</v>
      </c>
      <c r="F170" s="221" t="s">
        <v>356</v>
      </c>
      <c r="G170" s="222" t="s">
        <v>160</v>
      </c>
      <c r="H170" s="223">
        <v>178.83799999999999</v>
      </c>
      <c r="I170" s="224"/>
      <c r="J170" s="225">
        <f>ROUND(I170*H170,2)</f>
        <v>0</v>
      </c>
      <c r="K170" s="221" t="s">
        <v>139</v>
      </c>
      <c r="L170" s="45"/>
      <c r="M170" s="226" t="s">
        <v>1</v>
      </c>
      <c r="N170" s="227" t="s">
        <v>39</v>
      </c>
      <c r="O170" s="92"/>
      <c r="P170" s="228">
        <f>O170*H170</f>
        <v>0</v>
      </c>
      <c r="Q170" s="228">
        <v>0</v>
      </c>
      <c r="R170" s="228">
        <f>Q170*H170</f>
        <v>0</v>
      </c>
      <c r="S170" s="228">
        <v>0</v>
      </c>
      <c r="T170" s="22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0" t="s">
        <v>227</v>
      </c>
      <c r="AT170" s="230" t="s">
        <v>135</v>
      </c>
      <c r="AU170" s="230" t="s">
        <v>84</v>
      </c>
      <c r="AY170" s="18" t="s">
        <v>132</v>
      </c>
      <c r="BE170" s="231">
        <f>IF(N170="základní",J170,0)</f>
        <v>0</v>
      </c>
      <c r="BF170" s="231">
        <f>IF(N170="snížená",J170,0)</f>
        <v>0</v>
      </c>
      <c r="BG170" s="231">
        <f>IF(N170="zákl. přenesená",J170,0)</f>
        <v>0</v>
      </c>
      <c r="BH170" s="231">
        <f>IF(N170="sníž. přenesená",J170,0)</f>
        <v>0</v>
      </c>
      <c r="BI170" s="231">
        <f>IF(N170="nulová",J170,0)</f>
        <v>0</v>
      </c>
      <c r="BJ170" s="18" t="s">
        <v>82</v>
      </c>
      <c r="BK170" s="231">
        <f>ROUND(I170*H170,2)</f>
        <v>0</v>
      </c>
      <c r="BL170" s="18" t="s">
        <v>227</v>
      </c>
      <c r="BM170" s="230" t="s">
        <v>2709</v>
      </c>
    </row>
    <row r="171" s="2" customFormat="1">
      <c r="A171" s="39"/>
      <c r="B171" s="40"/>
      <c r="C171" s="41"/>
      <c r="D171" s="232" t="s">
        <v>142</v>
      </c>
      <c r="E171" s="41"/>
      <c r="F171" s="233" t="s">
        <v>358</v>
      </c>
      <c r="G171" s="41"/>
      <c r="H171" s="41"/>
      <c r="I171" s="234"/>
      <c r="J171" s="41"/>
      <c r="K171" s="41"/>
      <c r="L171" s="45"/>
      <c r="M171" s="235"/>
      <c r="N171" s="236"/>
      <c r="O171" s="92"/>
      <c r="P171" s="92"/>
      <c r="Q171" s="92"/>
      <c r="R171" s="92"/>
      <c r="S171" s="92"/>
      <c r="T171" s="93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142</v>
      </c>
      <c r="AU171" s="18" t="s">
        <v>84</v>
      </c>
    </row>
    <row r="172" s="2" customFormat="1">
      <c r="A172" s="39"/>
      <c r="B172" s="40"/>
      <c r="C172" s="41"/>
      <c r="D172" s="237" t="s">
        <v>143</v>
      </c>
      <c r="E172" s="41"/>
      <c r="F172" s="238" t="s">
        <v>359</v>
      </c>
      <c r="G172" s="41"/>
      <c r="H172" s="41"/>
      <c r="I172" s="234"/>
      <c r="J172" s="41"/>
      <c r="K172" s="41"/>
      <c r="L172" s="45"/>
      <c r="M172" s="235"/>
      <c r="N172" s="236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143</v>
      </c>
      <c r="AU172" s="18" t="s">
        <v>84</v>
      </c>
    </row>
    <row r="173" s="14" customFormat="1">
      <c r="A173" s="14"/>
      <c r="B173" s="249"/>
      <c r="C173" s="250"/>
      <c r="D173" s="232" t="s">
        <v>145</v>
      </c>
      <c r="E173" s="251" t="s">
        <v>1</v>
      </c>
      <c r="F173" s="252" t="s">
        <v>2710</v>
      </c>
      <c r="G173" s="250"/>
      <c r="H173" s="253">
        <v>178.83799999999999</v>
      </c>
      <c r="I173" s="254"/>
      <c r="J173" s="250"/>
      <c r="K173" s="250"/>
      <c r="L173" s="255"/>
      <c r="M173" s="256"/>
      <c r="N173" s="257"/>
      <c r="O173" s="257"/>
      <c r="P173" s="257"/>
      <c r="Q173" s="257"/>
      <c r="R173" s="257"/>
      <c r="S173" s="257"/>
      <c r="T173" s="258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9" t="s">
        <v>145</v>
      </c>
      <c r="AU173" s="259" t="s">
        <v>84</v>
      </c>
      <c r="AV173" s="14" t="s">
        <v>84</v>
      </c>
      <c r="AW173" s="14" t="s">
        <v>31</v>
      </c>
      <c r="AX173" s="14" t="s">
        <v>82</v>
      </c>
      <c r="AY173" s="259" t="s">
        <v>132</v>
      </c>
    </row>
    <row r="174" s="2" customFormat="1" ht="33" customHeight="1">
      <c r="A174" s="39"/>
      <c r="B174" s="40"/>
      <c r="C174" s="219" t="s">
        <v>277</v>
      </c>
      <c r="D174" s="219" t="s">
        <v>135</v>
      </c>
      <c r="E174" s="220" t="s">
        <v>362</v>
      </c>
      <c r="F174" s="221" t="s">
        <v>363</v>
      </c>
      <c r="G174" s="222" t="s">
        <v>160</v>
      </c>
      <c r="H174" s="223">
        <v>19.59</v>
      </c>
      <c r="I174" s="224"/>
      <c r="J174" s="225">
        <f>ROUND(I174*H174,2)</f>
        <v>0</v>
      </c>
      <c r="K174" s="221" t="s">
        <v>139</v>
      </c>
      <c r="L174" s="45"/>
      <c r="M174" s="226" t="s">
        <v>1</v>
      </c>
      <c r="N174" s="227" t="s">
        <v>39</v>
      </c>
      <c r="O174" s="92"/>
      <c r="P174" s="228">
        <f>O174*H174</f>
        <v>0</v>
      </c>
      <c r="Q174" s="228">
        <v>0</v>
      </c>
      <c r="R174" s="228">
        <f>Q174*H174</f>
        <v>0</v>
      </c>
      <c r="S174" s="228">
        <v>0</v>
      </c>
      <c r="T174" s="229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30" t="s">
        <v>227</v>
      </c>
      <c r="AT174" s="230" t="s">
        <v>135</v>
      </c>
      <c r="AU174" s="230" t="s">
        <v>84</v>
      </c>
      <c r="AY174" s="18" t="s">
        <v>132</v>
      </c>
      <c r="BE174" s="231">
        <f>IF(N174="základní",J174,0)</f>
        <v>0</v>
      </c>
      <c r="BF174" s="231">
        <f>IF(N174="snížená",J174,0)</f>
        <v>0</v>
      </c>
      <c r="BG174" s="231">
        <f>IF(N174="zákl. přenesená",J174,0)</f>
        <v>0</v>
      </c>
      <c r="BH174" s="231">
        <f>IF(N174="sníž. přenesená",J174,0)</f>
        <v>0</v>
      </c>
      <c r="BI174" s="231">
        <f>IF(N174="nulová",J174,0)</f>
        <v>0</v>
      </c>
      <c r="BJ174" s="18" t="s">
        <v>82</v>
      </c>
      <c r="BK174" s="231">
        <f>ROUND(I174*H174,2)</f>
        <v>0</v>
      </c>
      <c r="BL174" s="18" t="s">
        <v>227</v>
      </c>
      <c r="BM174" s="230" t="s">
        <v>2711</v>
      </c>
    </row>
    <row r="175" s="2" customFormat="1">
      <c r="A175" s="39"/>
      <c r="B175" s="40"/>
      <c r="C175" s="41"/>
      <c r="D175" s="232" t="s">
        <v>142</v>
      </c>
      <c r="E175" s="41"/>
      <c r="F175" s="233" t="s">
        <v>365</v>
      </c>
      <c r="G175" s="41"/>
      <c r="H175" s="41"/>
      <c r="I175" s="234"/>
      <c r="J175" s="41"/>
      <c r="K175" s="41"/>
      <c r="L175" s="45"/>
      <c r="M175" s="235"/>
      <c r="N175" s="236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142</v>
      </c>
      <c r="AU175" s="18" t="s">
        <v>84</v>
      </c>
    </row>
    <row r="176" s="2" customFormat="1">
      <c r="A176" s="39"/>
      <c r="B176" s="40"/>
      <c r="C176" s="41"/>
      <c r="D176" s="237" t="s">
        <v>143</v>
      </c>
      <c r="E176" s="41"/>
      <c r="F176" s="238" t="s">
        <v>366</v>
      </c>
      <c r="G176" s="41"/>
      <c r="H176" s="41"/>
      <c r="I176" s="234"/>
      <c r="J176" s="41"/>
      <c r="K176" s="41"/>
      <c r="L176" s="45"/>
      <c r="M176" s="235"/>
      <c r="N176" s="236"/>
      <c r="O176" s="92"/>
      <c r="P176" s="92"/>
      <c r="Q176" s="92"/>
      <c r="R176" s="92"/>
      <c r="S176" s="92"/>
      <c r="T176" s="93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143</v>
      </c>
      <c r="AU176" s="18" t="s">
        <v>84</v>
      </c>
    </row>
    <row r="177" s="13" customFormat="1">
      <c r="A177" s="13"/>
      <c r="B177" s="239"/>
      <c r="C177" s="240"/>
      <c r="D177" s="232" t="s">
        <v>145</v>
      </c>
      <c r="E177" s="241" t="s">
        <v>1</v>
      </c>
      <c r="F177" s="242" t="s">
        <v>2712</v>
      </c>
      <c r="G177" s="240"/>
      <c r="H177" s="241" t="s">
        <v>1</v>
      </c>
      <c r="I177" s="243"/>
      <c r="J177" s="240"/>
      <c r="K177" s="240"/>
      <c r="L177" s="244"/>
      <c r="M177" s="245"/>
      <c r="N177" s="246"/>
      <c r="O177" s="246"/>
      <c r="P177" s="246"/>
      <c r="Q177" s="246"/>
      <c r="R177" s="246"/>
      <c r="S177" s="246"/>
      <c r="T177" s="247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8" t="s">
        <v>145</v>
      </c>
      <c r="AU177" s="248" t="s">
        <v>84</v>
      </c>
      <c r="AV177" s="13" t="s">
        <v>82</v>
      </c>
      <c r="AW177" s="13" t="s">
        <v>31</v>
      </c>
      <c r="AX177" s="13" t="s">
        <v>74</v>
      </c>
      <c r="AY177" s="248" t="s">
        <v>132</v>
      </c>
    </row>
    <row r="178" s="14" customFormat="1">
      <c r="A178" s="14"/>
      <c r="B178" s="249"/>
      <c r="C178" s="250"/>
      <c r="D178" s="232" t="s">
        <v>145</v>
      </c>
      <c r="E178" s="251" t="s">
        <v>1</v>
      </c>
      <c r="F178" s="252" t="s">
        <v>2713</v>
      </c>
      <c r="G178" s="250"/>
      <c r="H178" s="253">
        <v>2.7450000000000001</v>
      </c>
      <c r="I178" s="254"/>
      <c r="J178" s="250"/>
      <c r="K178" s="250"/>
      <c r="L178" s="255"/>
      <c r="M178" s="256"/>
      <c r="N178" s="257"/>
      <c r="O178" s="257"/>
      <c r="P178" s="257"/>
      <c r="Q178" s="257"/>
      <c r="R178" s="257"/>
      <c r="S178" s="257"/>
      <c r="T178" s="258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9" t="s">
        <v>145</v>
      </c>
      <c r="AU178" s="259" t="s">
        <v>84</v>
      </c>
      <c r="AV178" s="14" t="s">
        <v>84</v>
      </c>
      <c r="AW178" s="14" t="s">
        <v>31</v>
      </c>
      <c r="AX178" s="14" t="s">
        <v>74</v>
      </c>
      <c r="AY178" s="259" t="s">
        <v>132</v>
      </c>
    </row>
    <row r="179" s="14" customFormat="1">
      <c r="A179" s="14"/>
      <c r="B179" s="249"/>
      <c r="C179" s="250"/>
      <c r="D179" s="232" t="s">
        <v>145</v>
      </c>
      <c r="E179" s="251" t="s">
        <v>1</v>
      </c>
      <c r="F179" s="252" t="s">
        <v>2714</v>
      </c>
      <c r="G179" s="250"/>
      <c r="H179" s="253">
        <v>5.4000000000000004</v>
      </c>
      <c r="I179" s="254"/>
      <c r="J179" s="250"/>
      <c r="K179" s="250"/>
      <c r="L179" s="255"/>
      <c r="M179" s="256"/>
      <c r="N179" s="257"/>
      <c r="O179" s="257"/>
      <c r="P179" s="257"/>
      <c r="Q179" s="257"/>
      <c r="R179" s="257"/>
      <c r="S179" s="257"/>
      <c r="T179" s="258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9" t="s">
        <v>145</v>
      </c>
      <c r="AU179" s="259" t="s">
        <v>84</v>
      </c>
      <c r="AV179" s="14" t="s">
        <v>84</v>
      </c>
      <c r="AW179" s="14" t="s">
        <v>31</v>
      </c>
      <c r="AX179" s="14" t="s">
        <v>74</v>
      </c>
      <c r="AY179" s="259" t="s">
        <v>132</v>
      </c>
    </row>
    <row r="180" s="14" customFormat="1">
      <c r="A180" s="14"/>
      <c r="B180" s="249"/>
      <c r="C180" s="250"/>
      <c r="D180" s="232" t="s">
        <v>145</v>
      </c>
      <c r="E180" s="251" t="s">
        <v>1</v>
      </c>
      <c r="F180" s="252" t="s">
        <v>2715</v>
      </c>
      <c r="G180" s="250"/>
      <c r="H180" s="253">
        <v>5.3099999999999996</v>
      </c>
      <c r="I180" s="254"/>
      <c r="J180" s="250"/>
      <c r="K180" s="250"/>
      <c r="L180" s="255"/>
      <c r="M180" s="256"/>
      <c r="N180" s="257"/>
      <c r="O180" s="257"/>
      <c r="P180" s="257"/>
      <c r="Q180" s="257"/>
      <c r="R180" s="257"/>
      <c r="S180" s="257"/>
      <c r="T180" s="258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9" t="s">
        <v>145</v>
      </c>
      <c r="AU180" s="259" t="s">
        <v>84</v>
      </c>
      <c r="AV180" s="14" t="s">
        <v>84</v>
      </c>
      <c r="AW180" s="14" t="s">
        <v>31</v>
      </c>
      <c r="AX180" s="14" t="s">
        <v>74</v>
      </c>
      <c r="AY180" s="259" t="s">
        <v>132</v>
      </c>
    </row>
    <row r="181" s="14" customFormat="1">
      <c r="A181" s="14"/>
      <c r="B181" s="249"/>
      <c r="C181" s="250"/>
      <c r="D181" s="232" t="s">
        <v>145</v>
      </c>
      <c r="E181" s="251" t="s">
        <v>1</v>
      </c>
      <c r="F181" s="252" t="s">
        <v>2716</v>
      </c>
      <c r="G181" s="250"/>
      <c r="H181" s="253">
        <v>3.3599999999999999</v>
      </c>
      <c r="I181" s="254"/>
      <c r="J181" s="250"/>
      <c r="K181" s="250"/>
      <c r="L181" s="255"/>
      <c r="M181" s="256"/>
      <c r="N181" s="257"/>
      <c r="O181" s="257"/>
      <c r="P181" s="257"/>
      <c r="Q181" s="257"/>
      <c r="R181" s="257"/>
      <c r="S181" s="257"/>
      <c r="T181" s="258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9" t="s">
        <v>145</v>
      </c>
      <c r="AU181" s="259" t="s">
        <v>84</v>
      </c>
      <c r="AV181" s="14" t="s">
        <v>84</v>
      </c>
      <c r="AW181" s="14" t="s">
        <v>31</v>
      </c>
      <c r="AX181" s="14" t="s">
        <v>74</v>
      </c>
      <c r="AY181" s="259" t="s">
        <v>132</v>
      </c>
    </row>
    <row r="182" s="14" customFormat="1">
      <c r="A182" s="14"/>
      <c r="B182" s="249"/>
      <c r="C182" s="250"/>
      <c r="D182" s="232" t="s">
        <v>145</v>
      </c>
      <c r="E182" s="251" t="s">
        <v>1</v>
      </c>
      <c r="F182" s="252" t="s">
        <v>2717</v>
      </c>
      <c r="G182" s="250"/>
      <c r="H182" s="253">
        <v>2.7749999999999999</v>
      </c>
      <c r="I182" s="254"/>
      <c r="J182" s="250"/>
      <c r="K182" s="250"/>
      <c r="L182" s="255"/>
      <c r="M182" s="256"/>
      <c r="N182" s="257"/>
      <c r="O182" s="257"/>
      <c r="P182" s="257"/>
      <c r="Q182" s="257"/>
      <c r="R182" s="257"/>
      <c r="S182" s="257"/>
      <c r="T182" s="258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9" t="s">
        <v>145</v>
      </c>
      <c r="AU182" s="259" t="s">
        <v>84</v>
      </c>
      <c r="AV182" s="14" t="s">
        <v>84</v>
      </c>
      <c r="AW182" s="14" t="s">
        <v>31</v>
      </c>
      <c r="AX182" s="14" t="s">
        <v>74</v>
      </c>
      <c r="AY182" s="259" t="s">
        <v>132</v>
      </c>
    </row>
    <row r="183" s="15" customFormat="1">
      <c r="A183" s="15"/>
      <c r="B183" s="264"/>
      <c r="C183" s="265"/>
      <c r="D183" s="232" t="s">
        <v>145</v>
      </c>
      <c r="E183" s="266" t="s">
        <v>201</v>
      </c>
      <c r="F183" s="267" t="s">
        <v>251</v>
      </c>
      <c r="G183" s="265"/>
      <c r="H183" s="268">
        <v>19.59</v>
      </c>
      <c r="I183" s="269"/>
      <c r="J183" s="265"/>
      <c r="K183" s="265"/>
      <c r="L183" s="270"/>
      <c r="M183" s="271"/>
      <c r="N183" s="272"/>
      <c r="O183" s="272"/>
      <c r="P183" s="272"/>
      <c r="Q183" s="272"/>
      <c r="R183" s="272"/>
      <c r="S183" s="272"/>
      <c r="T183" s="273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74" t="s">
        <v>145</v>
      </c>
      <c r="AU183" s="274" t="s">
        <v>84</v>
      </c>
      <c r="AV183" s="15" t="s">
        <v>227</v>
      </c>
      <c r="AW183" s="15" t="s">
        <v>31</v>
      </c>
      <c r="AX183" s="15" t="s">
        <v>82</v>
      </c>
      <c r="AY183" s="274" t="s">
        <v>132</v>
      </c>
    </row>
    <row r="184" s="2" customFormat="1" ht="24.15" customHeight="1">
      <c r="A184" s="39"/>
      <c r="B184" s="40"/>
      <c r="C184" s="219" t="s">
        <v>285</v>
      </c>
      <c r="D184" s="219" t="s">
        <v>135</v>
      </c>
      <c r="E184" s="220" t="s">
        <v>368</v>
      </c>
      <c r="F184" s="221" t="s">
        <v>369</v>
      </c>
      <c r="G184" s="222" t="s">
        <v>160</v>
      </c>
      <c r="H184" s="223">
        <v>19.59</v>
      </c>
      <c r="I184" s="224"/>
      <c r="J184" s="225">
        <f>ROUND(I184*H184,2)</f>
        <v>0</v>
      </c>
      <c r="K184" s="221" t="s">
        <v>139</v>
      </c>
      <c r="L184" s="45"/>
      <c r="M184" s="226" t="s">
        <v>1</v>
      </c>
      <c r="N184" s="227" t="s">
        <v>39</v>
      </c>
      <c r="O184" s="92"/>
      <c r="P184" s="228">
        <f>O184*H184</f>
        <v>0</v>
      </c>
      <c r="Q184" s="228">
        <v>0</v>
      </c>
      <c r="R184" s="228">
        <f>Q184*H184</f>
        <v>0</v>
      </c>
      <c r="S184" s="228">
        <v>0</v>
      </c>
      <c r="T184" s="229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30" t="s">
        <v>227</v>
      </c>
      <c r="AT184" s="230" t="s">
        <v>135</v>
      </c>
      <c r="AU184" s="230" t="s">
        <v>84</v>
      </c>
      <c r="AY184" s="18" t="s">
        <v>132</v>
      </c>
      <c r="BE184" s="231">
        <f>IF(N184="základní",J184,0)</f>
        <v>0</v>
      </c>
      <c r="BF184" s="231">
        <f>IF(N184="snížená",J184,0)</f>
        <v>0</v>
      </c>
      <c r="BG184" s="231">
        <f>IF(N184="zákl. přenesená",J184,0)</f>
        <v>0</v>
      </c>
      <c r="BH184" s="231">
        <f>IF(N184="sníž. přenesená",J184,0)</f>
        <v>0</v>
      </c>
      <c r="BI184" s="231">
        <f>IF(N184="nulová",J184,0)</f>
        <v>0</v>
      </c>
      <c r="BJ184" s="18" t="s">
        <v>82</v>
      </c>
      <c r="BK184" s="231">
        <f>ROUND(I184*H184,2)</f>
        <v>0</v>
      </c>
      <c r="BL184" s="18" t="s">
        <v>227</v>
      </c>
      <c r="BM184" s="230" t="s">
        <v>2718</v>
      </c>
    </row>
    <row r="185" s="2" customFormat="1">
      <c r="A185" s="39"/>
      <c r="B185" s="40"/>
      <c r="C185" s="41"/>
      <c r="D185" s="232" t="s">
        <v>142</v>
      </c>
      <c r="E185" s="41"/>
      <c r="F185" s="233" t="s">
        <v>371</v>
      </c>
      <c r="G185" s="41"/>
      <c r="H185" s="41"/>
      <c r="I185" s="234"/>
      <c r="J185" s="41"/>
      <c r="K185" s="41"/>
      <c r="L185" s="45"/>
      <c r="M185" s="235"/>
      <c r="N185" s="236"/>
      <c r="O185" s="92"/>
      <c r="P185" s="92"/>
      <c r="Q185" s="92"/>
      <c r="R185" s="92"/>
      <c r="S185" s="92"/>
      <c r="T185" s="93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T185" s="18" t="s">
        <v>142</v>
      </c>
      <c r="AU185" s="18" t="s">
        <v>84</v>
      </c>
    </row>
    <row r="186" s="2" customFormat="1">
      <c r="A186" s="39"/>
      <c r="B186" s="40"/>
      <c r="C186" s="41"/>
      <c r="D186" s="237" t="s">
        <v>143</v>
      </c>
      <c r="E186" s="41"/>
      <c r="F186" s="238" t="s">
        <v>372</v>
      </c>
      <c r="G186" s="41"/>
      <c r="H186" s="41"/>
      <c r="I186" s="234"/>
      <c r="J186" s="41"/>
      <c r="K186" s="41"/>
      <c r="L186" s="45"/>
      <c r="M186" s="235"/>
      <c r="N186" s="236"/>
      <c r="O186" s="92"/>
      <c r="P186" s="92"/>
      <c r="Q186" s="92"/>
      <c r="R186" s="92"/>
      <c r="S186" s="92"/>
      <c r="T186" s="93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143</v>
      </c>
      <c r="AU186" s="18" t="s">
        <v>84</v>
      </c>
    </row>
    <row r="187" s="14" customFormat="1">
      <c r="A187" s="14"/>
      <c r="B187" s="249"/>
      <c r="C187" s="250"/>
      <c r="D187" s="232" t="s">
        <v>145</v>
      </c>
      <c r="E187" s="251" t="s">
        <v>1</v>
      </c>
      <c r="F187" s="252" t="s">
        <v>201</v>
      </c>
      <c r="G187" s="250"/>
      <c r="H187" s="253">
        <v>19.59</v>
      </c>
      <c r="I187" s="254"/>
      <c r="J187" s="250"/>
      <c r="K187" s="250"/>
      <c r="L187" s="255"/>
      <c r="M187" s="256"/>
      <c r="N187" s="257"/>
      <c r="O187" s="257"/>
      <c r="P187" s="257"/>
      <c r="Q187" s="257"/>
      <c r="R187" s="257"/>
      <c r="S187" s="257"/>
      <c r="T187" s="258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9" t="s">
        <v>145</v>
      </c>
      <c r="AU187" s="259" t="s">
        <v>84</v>
      </c>
      <c r="AV187" s="14" t="s">
        <v>84</v>
      </c>
      <c r="AW187" s="14" t="s">
        <v>31</v>
      </c>
      <c r="AX187" s="14" t="s">
        <v>82</v>
      </c>
      <c r="AY187" s="259" t="s">
        <v>132</v>
      </c>
    </row>
    <row r="188" s="2" customFormat="1" ht="16.5" customHeight="1">
      <c r="A188" s="39"/>
      <c r="B188" s="40"/>
      <c r="C188" s="275" t="s">
        <v>292</v>
      </c>
      <c r="D188" s="275" t="s">
        <v>374</v>
      </c>
      <c r="E188" s="276" t="s">
        <v>375</v>
      </c>
      <c r="F188" s="277" t="s">
        <v>376</v>
      </c>
      <c r="G188" s="278" t="s">
        <v>377</v>
      </c>
      <c r="H188" s="279">
        <v>0.48999999999999999</v>
      </c>
      <c r="I188" s="280"/>
      <c r="J188" s="281">
        <f>ROUND(I188*H188,2)</f>
        <v>0</v>
      </c>
      <c r="K188" s="277" t="s">
        <v>139</v>
      </c>
      <c r="L188" s="282"/>
      <c r="M188" s="283" t="s">
        <v>1</v>
      </c>
      <c r="N188" s="284" t="s">
        <v>39</v>
      </c>
      <c r="O188" s="92"/>
      <c r="P188" s="228">
        <f>O188*H188</f>
        <v>0</v>
      </c>
      <c r="Q188" s="228">
        <v>0.001</v>
      </c>
      <c r="R188" s="228">
        <f>Q188*H188</f>
        <v>0.00048999999999999998</v>
      </c>
      <c r="S188" s="228">
        <v>0</v>
      </c>
      <c r="T188" s="22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30" t="s">
        <v>270</v>
      </c>
      <c r="AT188" s="230" t="s">
        <v>374</v>
      </c>
      <c r="AU188" s="230" t="s">
        <v>84</v>
      </c>
      <c r="AY188" s="18" t="s">
        <v>132</v>
      </c>
      <c r="BE188" s="231">
        <f>IF(N188="základní",J188,0)</f>
        <v>0</v>
      </c>
      <c r="BF188" s="231">
        <f>IF(N188="snížená",J188,0)</f>
        <v>0</v>
      </c>
      <c r="BG188" s="231">
        <f>IF(N188="zákl. přenesená",J188,0)</f>
        <v>0</v>
      </c>
      <c r="BH188" s="231">
        <f>IF(N188="sníž. přenesená",J188,0)</f>
        <v>0</v>
      </c>
      <c r="BI188" s="231">
        <f>IF(N188="nulová",J188,0)</f>
        <v>0</v>
      </c>
      <c r="BJ188" s="18" t="s">
        <v>82</v>
      </c>
      <c r="BK188" s="231">
        <f>ROUND(I188*H188,2)</f>
        <v>0</v>
      </c>
      <c r="BL188" s="18" t="s">
        <v>227</v>
      </c>
      <c r="BM188" s="230" t="s">
        <v>2719</v>
      </c>
    </row>
    <row r="189" s="2" customFormat="1">
      <c r="A189" s="39"/>
      <c r="B189" s="40"/>
      <c r="C189" s="41"/>
      <c r="D189" s="232" t="s">
        <v>142</v>
      </c>
      <c r="E189" s="41"/>
      <c r="F189" s="233" t="s">
        <v>376</v>
      </c>
      <c r="G189" s="41"/>
      <c r="H189" s="41"/>
      <c r="I189" s="234"/>
      <c r="J189" s="41"/>
      <c r="K189" s="41"/>
      <c r="L189" s="45"/>
      <c r="M189" s="235"/>
      <c r="N189" s="236"/>
      <c r="O189" s="92"/>
      <c r="P189" s="92"/>
      <c r="Q189" s="92"/>
      <c r="R189" s="92"/>
      <c r="S189" s="92"/>
      <c r="T189" s="93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142</v>
      </c>
      <c r="AU189" s="18" t="s">
        <v>84</v>
      </c>
    </row>
    <row r="190" s="14" customFormat="1">
      <c r="A190" s="14"/>
      <c r="B190" s="249"/>
      <c r="C190" s="250"/>
      <c r="D190" s="232" t="s">
        <v>145</v>
      </c>
      <c r="E190" s="251" t="s">
        <v>1</v>
      </c>
      <c r="F190" s="252" t="s">
        <v>201</v>
      </c>
      <c r="G190" s="250"/>
      <c r="H190" s="253">
        <v>19.59</v>
      </c>
      <c r="I190" s="254"/>
      <c r="J190" s="250"/>
      <c r="K190" s="250"/>
      <c r="L190" s="255"/>
      <c r="M190" s="256"/>
      <c r="N190" s="257"/>
      <c r="O190" s="257"/>
      <c r="P190" s="257"/>
      <c r="Q190" s="257"/>
      <c r="R190" s="257"/>
      <c r="S190" s="257"/>
      <c r="T190" s="258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9" t="s">
        <v>145</v>
      </c>
      <c r="AU190" s="259" t="s">
        <v>84</v>
      </c>
      <c r="AV190" s="14" t="s">
        <v>84</v>
      </c>
      <c r="AW190" s="14" t="s">
        <v>31</v>
      </c>
      <c r="AX190" s="14" t="s">
        <v>82</v>
      </c>
      <c r="AY190" s="259" t="s">
        <v>132</v>
      </c>
    </row>
    <row r="191" s="14" customFormat="1">
      <c r="A191" s="14"/>
      <c r="B191" s="249"/>
      <c r="C191" s="250"/>
      <c r="D191" s="232" t="s">
        <v>145</v>
      </c>
      <c r="E191" s="250"/>
      <c r="F191" s="252" t="s">
        <v>2720</v>
      </c>
      <c r="G191" s="250"/>
      <c r="H191" s="253">
        <v>0.48999999999999999</v>
      </c>
      <c r="I191" s="254"/>
      <c r="J191" s="250"/>
      <c r="K191" s="250"/>
      <c r="L191" s="255"/>
      <c r="M191" s="256"/>
      <c r="N191" s="257"/>
      <c r="O191" s="257"/>
      <c r="P191" s="257"/>
      <c r="Q191" s="257"/>
      <c r="R191" s="257"/>
      <c r="S191" s="257"/>
      <c r="T191" s="258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9" t="s">
        <v>145</v>
      </c>
      <c r="AU191" s="259" t="s">
        <v>84</v>
      </c>
      <c r="AV191" s="14" t="s">
        <v>84</v>
      </c>
      <c r="AW191" s="14" t="s">
        <v>4</v>
      </c>
      <c r="AX191" s="14" t="s">
        <v>82</v>
      </c>
      <c r="AY191" s="259" t="s">
        <v>132</v>
      </c>
    </row>
    <row r="192" s="2" customFormat="1" ht="24.15" customHeight="1">
      <c r="A192" s="39"/>
      <c r="B192" s="40"/>
      <c r="C192" s="219" t="s">
        <v>8</v>
      </c>
      <c r="D192" s="219" t="s">
        <v>135</v>
      </c>
      <c r="E192" s="220" t="s">
        <v>381</v>
      </c>
      <c r="F192" s="221" t="s">
        <v>382</v>
      </c>
      <c r="G192" s="222" t="s">
        <v>160</v>
      </c>
      <c r="H192" s="223">
        <v>19.59</v>
      </c>
      <c r="I192" s="224"/>
      <c r="J192" s="225">
        <f>ROUND(I192*H192,2)</f>
        <v>0</v>
      </c>
      <c r="K192" s="221" t="s">
        <v>139</v>
      </c>
      <c r="L192" s="45"/>
      <c r="M192" s="226" t="s">
        <v>1</v>
      </c>
      <c r="N192" s="227" t="s">
        <v>39</v>
      </c>
      <c r="O192" s="92"/>
      <c r="P192" s="228">
        <f>O192*H192</f>
        <v>0</v>
      </c>
      <c r="Q192" s="228">
        <v>0</v>
      </c>
      <c r="R192" s="228">
        <f>Q192*H192</f>
        <v>0</v>
      </c>
      <c r="S192" s="228">
        <v>0</v>
      </c>
      <c r="T192" s="229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30" t="s">
        <v>227</v>
      </c>
      <c r="AT192" s="230" t="s">
        <v>135</v>
      </c>
      <c r="AU192" s="230" t="s">
        <v>84</v>
      </c>
      <c r="AY192" s="18" t="s">
        <v>132</v>
      </c>
      <c r="BE192" s="231">
        <f>IF(N192="základní",J192,0)</f>
        <v>0</v>
      </c>
      <c r="BF192" s="231">
        <f>IF(N192="snížená",J192,0)</f>
        <v>0</v>
      </c>
      <c r="BG192" s="231">
        <f>IF(N192="zákl. přenesená",J192,0)</f>
        <v>0</v>
      </c>
      <c r="BH192" s="231">
        <f>IF(N192="sníž. přenesená",J192,0)</f>
        <v>0</v>
      </c>
      <c r="BI192" s="231">
        <f>IF(N192="nulová",J192,0)</f>
        <v>0</v>
      </c>
      <c r="BJ192" s="18" t="s">
        <v>82</v>
      </c>
      <c r="BK192" s="231">
        <f>ROUND(I192*H192,2)</f>
        <v>0</v>
      </c>
      <c r="BL192" s="18" t="s">
        <v>227</v>
      </c>
      <c r="BM192" s="230" t="s">
        <v>2721</v>
      </c>
    </row>
    <row r="193" s="2" customFormat="1">
      <c r="A193" s="39"/>
      <c r="B193" s="40"/>
      <c r="C193" s="41"/>
      <c r="D193" s="232" t="s">
        <v>142</v>
      </c>
      <c r="E193" s="41"/>
      <c r="F193" s="233" t="s">
        <v>384</v>
      </c>
      <c r="G193" s="41"/>
      <c r="H193" s="41"/>
      <c r="I193" s="234"/>
      <c r="J193" s="41"/>
      <c r="K193" s="41"/>
      <c r="L193" s="45"/>
      <c r="M193" s="235"/>
      <c r="N193" s="236"/>
      <c r="O193" s="92"/>
      <c r="P193" s="92"/>
      <c r="Q193" s="92"/>
      <c r="R193" s="92"/>
      <c r="S193" s="92"/>
      <c r="T193" s="93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142</v>
      </c>
      <c r="AU193" s="18" t="s">
        <v>84</v>
      </c>
    </row>
    <row r="194" s="2" customFormat="1">
      <c r="A194" s="39"/>
      <c r="B194" s="40"/>
      <c r="C194" s="41"/>
      <c r="D194" s="237" t="s">
        <v>143</v>
      </c>
      <c r="E194" s="41"/>
      <c r="F194" s="238" t="s">
        <v>385</v>
      </c>
      <c r="G194" s="41"/>
      <c r="H194" s="41"/>
      <c r="I194" s="234"/>
      <c r="J194" s="41"/>
      <c r="K194" s="41"/>
      <c r="L194" s="45"/>
      <c r="M194" s="235"/>
      <c r="N194" s="236"/>
      <c r="O194" s="92"/>
      <c r="P194" s="92"/>
      <c r="Q194" s="92"/>
      <c r="R194" s="92"/>
      <c r="S194" s="92"/>
      <c r="T194" s="93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143</v>
      </c>
      <c r="AU194" s="18" t="s">
        <v>84</v>
      </c>
    </row>
    <row r="195" s="14" customFormat="1">
      <c r="A195" s="14"/>
      <c r="B195" s="249"/>
      <c r="C195" s="250"/>
      <c r="D195" s="232" t="s">
        <v>145</v>
      </c>
      <c r="E195" s="251" t="s">
        <v>1</v>
      </c>
      <c r="F195" s="252" t="s">
        <v>201</v>
      </c>
      <c r="G195" s="250"/>
      <c r="H195" s="253">
        <v>19.59</v>
      </c>
      <c r="I195" s="254"/>
      <c r="J195" s="250"/>
      <c r="K195" s="250"/>
      <c r="L195" s="255"/>
      <c r="M195" s="256"/>
      <c r="N195" s="257"/>
      <c r="O195" s="257"/>
      <c r="P195" s="257"/>
      <c r="Q195" s="257"/>
      <c r="R195" s="257"/>
      <c r="S195" s="257"/>
      <c r="T195" s="258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9" t="s">
        <v>145</v>
      </c>
      <c r="AU195" s="259" t="s">
        <v>84</v>
      </c>
      <c r="AV195" s="14" t="s">
        <v>84</v>
      </c>
      <c r="AW195" s="14" t="s">
        <v>31</v>
      </c>
      <c r="AX195" s="14" t="s">
        <v>82</v>
      </c>
      <c r="AY195" s="259" t="s">
        <v>132</v>
      </c>
    </row>
    <row r="196" s="12" customFormat="1" ht="22.8" customHeight="1">
      <c r="A196" s="12"/>
      <c r="B196" s="203"/>
      <c r="C196" s="204"/>
      <c r="D196" s="205" t="s">
        <v>73</v>
      </c>
      <c r="E196" s="217" t="s">
        <v>84</v>
      </c>
      <c r="F196" s="217" t="s">
        <v>386</v>
      </c>
      <c r="G196" s="204"/>
      <c r="H196" s="204"/>
      <c r="I196" s="207"/>
      <c r="J196" s="218">
        <f>BK196</f>
        <v>0</v>
      </c>
      <c r="K196" s="204"/>
      <c r="L196" s="209"/>
      <c r="M196" s="210"/>
      <c r="N196" s="211"/>
      <c r="O196" s="211"/>
      <c r="P196" s="212">
        <f>SUM(P197:P239)</f>
        <v>0</v>
      </c>
      <c r="Q196" s="211"/>
      <c r="R196" s="212">
        <f>SUM(R197:R239)</f>
        <v>42.035424609999993</v>
      </c>
      <c r="S196" s="211"/>
      <c r="T196" s="213">
        <f>SUM(T197:T239)</f>
        <v>0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14" t="s">
        <v>82</v>
      </c>
      <c r="AT196" s="215" t="s">
        <v>73</v>
      </c>
      <c r="AU196" s="215" t="s">
        <v>82</v>
      </c>
      <c r="AY196" s="214" t="s">
        <v>132</v>
      </c>
      <c r="BK196" s="216">
        <f>SUM(BK197:BK239)</f>
        <v>0</v>
      </c>
    </row>
    <row r="197" s="2" customFormat="1" ht="24.15" customHeight="1">
      <c r="A197" s="39"/>
      <c r="B197" s="40"/>
      <c r="C197" s="219" t="s">
        <v>307</v>
      </c>
      <c r="D197" s="219" t="s">
        <v>135</v>
      </c>
      <c r="E197" s="220" t="s">
        <v>2722</v>
      </c>
      <c r="F197" s="221" t="s">
        <v>2723</v>
      </c>
      <c r="G197" s="222" t="s">
        <v>177</v>
      </c>
      <c r="H197" s="223">
        <v>8.0199999999999996</v>
      </c>
      <c r="I197" s="224"/>
      <c r="J197" s="225">
        <f>ROUND(I197*H197,2)</f>
        <v>0</v>
      </c>
      <c r="K197" s="221" t="s">
        <v>139</v>
      </c>
      <c r="L197" s="45"/>
      <c r="M197" s="226" t="s">
        <v>1</v>
      </c>
      <c r="N197" s="227" t="s">
        <v>39</v>
      </c>
      <c r="O197" s="92"/>
      <c r="P197" s="228">
        <f>O197*H197</f>
        <v>0</v>
      </c>
      <c r="Q197" s="228">
        <v>2.1600000000000001</v>
      </c>
      <c r="R197" s="228">
        <f>Q197*H197</f>
        <v>17.3232</v>
      </c>
      <c r="S197" s="228">
        <v>0</v>
      </c>
      <c r="T197" s="22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30" t="s">
        <v>227</v>
      </c>
      <c r="AT197" s="230" t="s">
        <v>135</v>
      </c>
      <c r="AU197" s="230" t="s">
        <v>84</v>
      </c>
      <c r="AY197" s="18" t="s">
        <v>132</v>
      </c>
      <c r="BE197" s="231">
        <f>IF(N197="základní",J197,0)</f>
        <v>0</v>
      </c>
      <c r="BF197" s="231">
        <f>IF(N197="snížená",J197,0)</f>
        <v>0</v>
      </c>
      <c r="BG197" s="231">
        <f>IF(N197="zákl. přenesená",J197,0)</f>
        <v>0</v>
      </c>
      <c r="BH197" s="231">
        <f>IF(N197="sníž. přenesená",J197,0)</f>
        <v>0</v>
      </c>
      <c r="BI197" s="231">
        <f>IF(N197="nulová",J197,0)</f>
        <v>0</v>
      </c>
      <c r="BJ197" s="18" t="s">
        <v>82</v>
      </c>
      <c r="BK197" s="231">
        <f>ROUND(I197*H197,2)</f>
        <v>0</v>
      </c>
      <c r="BL197" s="18" t="s">
        <v>227</v>
      </c>
      <c r="BM197" s="230" t="s">
        <v>2724</v>
      </c>
    </row>
    <row r="198" s="2" customFormat="1">
      <c r="A198" s="39"/>
      <c r="B198" s="40"/>
      <c r="C198" s="41"/>
      <c r="D198" s="232" t="s">
        <v>142</v>
      </c>
      <c r="E198" s="41"/>
      <c r="F198" s="233" t="s">
        <v>2725</v>
      </c>
      <c r="G198" s="41"/>
      <c r="H198" s="41"/>
      <c r="I198" s="234"/>
      <c r="J198" s="41"/>
      <c r="K198" s="41"/>
      <c r="L198" s="45"/>
      <c r="M198" s="235"/>
      <c r="N198" s="236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142</v>
      </c>
      <c r="AU198" s="18" t="s">
        <v>84</v>
      </c>
    </row>
    <row r="199" s="2" customFormat="1">
      <c r="A199" s="39"/>
      <c r="B199" s="40"/>
      <c r="C199" s="41"/>
      <c r="D199" s="237" t="s">
        <v>143</v>
      </c>
      <c r="E199" s="41"/>
      <c r="F199" s="238" t="s">
        <v>2726</v>
      </c>
      <c r="G199" s="41"/>
      <c r="H199" s="41"/>
      <c r="I199" s="234"/>
      <c r="J199" s="41"/>
      <c r="K199" s="41"/>
      <c r="L199" s="45"/>
      <c r="M199" s="235"/>
      <c r="N199" s="236"/>
      <c r="O199" s="92"/>
      <c r="P199" s="92"/>
      <c r="Q199" s="92"/>
      <c r="R199" s="92"/>
      <c r="S199" s="92"/>
      <c r="T199" s="93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T199" s="18" t="s">
        <v>143</v>
      </c>
      <c r="AU199" s="18" t="s">
        <v>84</v>
      </c>
    </row>
    <row r="200" s="13" customFormat="1">
      <c r="A200" s="13"/>
      <c r="B200" s="239"/>
      <c r="C200" s="240"/>
      <c r="D200" s="232" t="s">
        <v>145</v>
      </c>
      <c r="E200" s="241" t="s">
        <v>1</v>
      </c>
      <c r="F200" s="242" t="s">
        <v>2692</v>
      </c>
      <c r="G200" s="240"/>
      <c r="H200" s="241" t="s">
        <v>1</v>
      </c>
      <c r="I200" s="243"/>
      <c r="J200" s="240"/>
      <c r="K200" s="240"/>
      <c r="L200" s="244"/>
      <c r="M200" s="245"/>
      <c r="N200" s="246"/>
      <c r="O200" s="246"/>
      <c r="P200" s="246"/>
      <c r="Q200" s="246"/>
      <c r="R200" s="246"/>
      <c r="S200" s="246"/>
      <c r="T200" s="247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8" t="s">
        <v>145</v>
      </c>
      <c r="AU200" s="248" t="s">
        <v>84</v>
      </c>
      <c r="AV200" s="13" t="s">
        <v>82</v>
      </c>
      <c r="AW200" s="13" t="s">
        <v>31</v>
      </c>
      <c r="AX200" s="13" t="s">
        <v>74</v>
      </c>
      <c r="AY200" s="248" t="s">
        <v>132</v>
      </c>
    </row>
    <row r="201" s="14" customFormat="1">
      <c r="A201" s="14"/>
      <c r="B201" s="249"/>
      <c r="C201" s="250"/>
      <c r="D201" s="232" t="s">
        <v>145</v>
      </c>
      <c r="E201" s="251" t="s">
        <v>1</v>
      </c>
      <c r="F201" s="252" t="s">
        <v>2727</v>
      </c>
      <c r="G201" s="250"/>
      <c r="H201" s="253">
        <v>0.29999999999999999</v>
      </c>
      <c r="I201" s="254"/>
      <c r="J201" s="250"/>
      <c r="K201" s="250"/>
      <c r="L201" s="255"/>
      <c r="M201" s="256"/>
      <c r="N201" s="257"/>
      <c r="O201" s="257"/>
      <c r="P201" s="257"/>
      <c r="Q201" s="257"/>
      <c r="R201" s="257"/>
      <c r="S201" s="257"/>
      <c r="T201" s="258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9" t="s">
        <v>145</v>
      </c>
      <c r="AU201" s="259" t="s">
        <v>84</v>
      </c>
      <c r="AV201" s="14" t="s">
        <v>84</v>
      </c>
      <c r="AW201" s="14" t="s">
        <v>31</v>
      </c>
      <c r="AX201" s="14" t="s">
        <v>74</v>
      </c>
      <c r="AY201" s="259" t="s">
        <v>132</v>
      </c>
    </row>
    <row r="202" s="14" customFormat="1">
      <c r="A202" s="14"/>
      <c r="B202" s="249"/>
      <c r="C202" s="250"/>
      <c r="D202" s="232" t="s">
        <v>145</v>
      </c>
      <c r="E202" s="251" t="s">
        <v>1</v>
      </c>
      <c r="F202" s="252" t="s">
        <v>2728</v>
      </c>
      <c r="G202" s="250"/>
      <c r="H202" s="253">
        <v>1.8799999999999999</v>
      </c>
      <c r="I202" s="254"/>
      <c r="J202" s="250"/>
      <c r="K202" s="250"/>
      <c r="L202" s="255"/>
      <c r="M202" s="256"/>
      <c r="N202" s="257"/>
      <c r="O202" s="257"/>
      <c r="P202" s="257"/>
      <c r="Q202" s="257"/>
      <c r="R202" s="257"/>
      <c r="S202" s="257"/>
      <c r="T202" s="258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9" t="s">
        <v>145</v>
      </c>
      <c r="AU202" s="259" t="s">
        <v>84</v>
      </c>
      <c r="AV202" s="14" t="s">
        <v>84</v>
      </c>
      <c r="AW202" s="14" t="s">
        <v>31</v>
      </c>
      <c r="AX202" s="14" t="s">
        <v>74</v>
      </c>
      <c r="AY202" s="259" t="s">
        <v>132</v>
      </c>
    </row>
    <row r="203" s="14" customFormat="1">
      <c r="A203" s="14"/>
      <c r="B203" s="249"/>
      <c r="C203" s="250"/>
      <c r="D203" s="232" t="s">
        <v>145</v>
      </c>
      <c r="E203" s="251" t="s">
        <v>1</v>
      </c>
      <c r="F203" s="252" t="s">
        <v>2729</v>
      </c>
      <c r="G203" s="250"/>
      <c r="H203" s="253">
        <v>2.1200000000000001</v>
      </c>
      <c r="I203" s="254"/>
      <c r="J203" s="250"/>
      <c r="K203" s="250"/>
      <c r="L203" s="255"/>
      <c r="M203" s="256"/>
      <c r="N203" s="257"/>
      <c r="O203" s="257"/>
      <c r="P203" s="257"/>
      <c r="Q203" s="257"/>
      <c r="R203" s="257"/>
      <c r="S203" s="257"/>
      <c r="T203" s="258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9" t="s">
        <v>145</v>
      </c>
      <c r="AU203" s="259" t="s">
        <v>84</v>
      </c>
      <c r="AV203" s="14" t="s">
        <v>84</v>
      </c>
      <c r="AW203" s="14" t="s">
        <v>31</v>
      </c>
      <c r="AX203" s="14" t="s">
        <v>74</v>
      </c>
      <c r="AY203" s="259" t="s">
        <v>132</v>
      </c>
    </row>
    <row r="204" s="14" customFormat="1">
      <c r="A204" s="14"/>
      <c r="B204" s="249"/>
      <c r="C204" s="250"/>
      <c r="D204" s="232" t="s">
        <v>145</v>
      </c>
      <c r="E204" s="251" t="s">
        <v>1</v>
      </c>
      <c r="F204" s="252" t="s">
        <v>2730</v>
      </c>
      <c r="G204" s="250"/>
      <c r="H204" s="253">
        <v>2.1200000000000001</v>
      </c>
      <c r="I204" s="254"/>
      <c r="J204" s="250"/>
      <c r="K204" s="250"/>
      <c r="L204" s="255"/>
      <c r="M204" s="256"/>
      <c r="N204" s="257"/>
      <c r="O204" s="257"/>
      <c r="P204" s="257"/>
      <c r="Q204" s="257"/>
      <c r="R204" s="257"/>
      <c r="S204" s="257"/>
      <c r="T204" s="258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9" t="s">
        <v>145</v>
      </c>
      <c r="AU204" s="259" t="s">
        <v>84</v>
      </c>
      <c r="AV204" s="14" t="s">
        <v>84</v>
      </c>
      <c r="AW204" s="14" t="s">
        <v>31</v>
      </c>
      <c r="AX204" s="14" t="s">
        <v>74</v>
      </c>
      <c r="AY204" s="259" t="s">
        <v>132</v>
      </c>
    </row>
    <row r="205" s="14" customFormat="1">
      <c r="A205" s="14"/>
      <c r="B205" s="249"/>
      <c r="C205" s="250"/>
      <c r="D205" s="232" t="s">
        <v>145</v>
      </c>
      <c r="E205" s="251" t="s">
        <v>1</v>
      </c>
      <c r="F205" s="252" t="s">
        <v>2731</v>
      </c>
      <c r="G205" s="250"/>
      <c r="H205" s="253">
        <v>1.6000000000000001</v>
      </c>
      <c r="I205" s="254"/>
      <c r="J205" s="250"/>
      <c r="K205" s="250"/>
      <c r="L205" s="255"/>
      <c r="M205" s="256"/>
      <c r="N205" s="257"/>
      <c r="O205" s="257"/>
      <c r="P205" s="257"/>
      <c r="Q205" s="257"/>
      <c r="R205" s="257"/>
      <c r="S205" s="257"/>
      <c r="T205" s="258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9" t="s">
        <v>145</v>
      </c>
      <c r="AU205" s="259" t="s">
        <v>84</v>
      </c>
      <c r="AV205" s="14" t="s">
        <v>84</v>
      </c>
      <c r="AW205" s="14" t="s">
        <v>31</v>
      </c>
      <c r="AX205" s="14" t="s">
        <v>74</v>
      </c>
      <c r="AY205" s="259" t="s">
        <v>132</v>
      </c>
    </row>
    <row r="206" s="15" customFormat="1">
      <c r="A206" s="15"/>
      <c r="B206" s="264"/>
      <c r="C206" s="265"/>
      <c r="D206" s="232" t="s">
        <v>145</v>
      </c>
      <c r="E206" s="266" t="s">
        <v>1</v>
      </c>
      <c r="F206" s="267" t="s">
        <v>251</v>
      </c>
      <c r="G206" s="265"/>
      <c r="H206" s="268">
        <v>8.0199999999999996</v>
      </c>
      <c r="I206" s="269"/>
      <c r="J206" s="265"/>
      <c r="K206" s="265"/>
      <c r="L206" s="270"/>
      <c r="M206" s="271"/>
      <c r="N206" s="272"/>
      <c r="O206" s="272"/>
      <c r="P206" s="272"/>
      <c r="Q206" s="272"/>
      <c r="R206" s="272"/>
      <c r="S206" s="272"/>
      <c r="T206" s="273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74" t="s">
        <v>145</v>
      </c>
      <c r="AU206" s="274" t="s">
        <v>84</v>
      </c>
      <c r="AV206" s="15" t="s">
        <v>227</v>
      </c>
      <c r="AW206" s="15" t="s">
        <v>31</v>
      </c>
      <c r="AX206" s="15" t="s">
        <v>82</v>
      </c>
      <c r="AY206" s="274" t="s">
        <v>132</v>
      </c>
    </row>
    <row r="207" s="2" customFormat="1" ht="16.5" customHeight="1">
      <c r="A207" s="39"/>
      <c r="B207" s="40"/>
      <c r="C207" s="219" t="s">
        <v>315</v>
      </c>
      <c r="D207" s="219" t="s">
        <v>135</v>
      </c>
      <c r="E207" s="220" t="s">
        <v>2732</v>
      </c>
      <c r="F207" s="221" t="s">
        <v>2733</v>
      </c>
      <c r="G207" s="222" t="s">
        <v>177</v>
      </c>
      <c r="H207" s="223">
        <v>8.1519999999999992</v>
      </c>
      <c r="I207" s="224"/>
      <c r="J207" s="225">
        <f>ROUND(I207*H207,2)</f>
        <v>0</v>
      </c>
      <c r="K207" s="221" t="s">
        <v>139</v>
      </c>
      <c r="L207" s="45"/>
      <c r="M207" s="226" t="s">
        <v>1</v>
      </c>
      <c r="N207" s="227" t="s">
        <v>39</v>
      </c>
      <c r="O207" s="92"/>
      <c r="P207" s="228">
        <f>O207*H207</f>
        <v>0</v>
      </c>
      <c r="Q207" s="228">
        <v>2.5018699999999998</v>
      </c>
      <c r="R207" s="228">
        <f>Q207*H207</f>
        <v>20.395244239999997</v>
      </c>
      <c r="S207" s="228">
        <v>0</v>
      </c>
      <c r="T207" s="22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30" t="s">
        <v>227</v>
      </c>
      <c r="AT207" s="230" t="s">
        <v>135</v>
      </c>
      <c r="AU207" s="230" t="s">
        <v>84</v>
      </c>
      <c r="AY207" s="18" t="s">
        <v>132</v>
      </c>
      <c r="BE207" s="231">
        <f>IF(N207="základní",J207,0)</f>
        <v>0</v>
      </c>
      <c r="BF207" s="231">
        <f>IF(N207="snížená",J207,0)</f>
        <v>0</v>
      </c>
      <c r="BG207" s="231">
        <f>IF(N207="zákl. přenesená",J207,0)</f>
        <v>0</v>
      </c>
      <c r="BH207" s="231">
        <f>IF(N207="sníž. přenesená",J207,0)</f>
        <v>0</v>
      </c>
      <c r="BI207" s="231">
        <f>IF(N207="nulová",J207,0)</f>
        <v>0</v>
      </c>
      <c r="BJ207" s="18" t="s">
        <v>82</v>
      </c>
      <c r="BK207" s="231">
        <f>ROUND(I207*H207,2)</f>
        <v>0</v>
      </c>
      <c r="BL207" s="18" t="s">
        <v>227</v>
      </c>
      <c r="BM207" s="230" t="s">
        <v>2734</v>
      </c>
    </row>
    <row r="208" s="2" customFormat="1">
      <c r="A208" s="39"/>
      <c r="B208" s="40"/>
      <c r="C208" s="41"/>
      <c r="D208" s="232" t="s">
        <v>142</v>
      </c>
      <c r="E208" s="41"/>
      <c r="F208" s="233" t="s">
        <v>2735</v>
      </c>
      <c r="G208" s="41"/>
      <c r="H208" s="41"/>
      <c r="I208" s="234"/>
      <c r="J208" s="41"/>
      <c r="K208" s="41"/>
      <c r="L208" s="45"/>
      <c r="M208" s="235"/>
      <c r="N208" s="236"/>
      <c r="O208" s="92"/>
      <c r="P208" s="92"/>
      <c r="Q208" s="92"/>
      <c r="R208" s="92"/>
      <c r="S208" s="92"/>
      <c r="T208" s="93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T208" s="18" t="s">
        <v>142</v>
      </c>
      <c r="AU208" s="18" t="s">
        <v>84</v>
      </c>
    </row>
    <row r="209" s="2" customFormat="1">
      <c r="A209" s="39"/>
      <c r="B209" s="40"/>
      <c r="C209" s="41"/>
      <c r="D209" s="237" t="s">
        <v>143</v>
      </c>
      <c r="E209" s="41"/>
      <c r="F209" s="238" t="s">
        <v>2736</v>
      </c>
      <c r="G209" s="41"/>
      <c r="H209" s="41"/>
      <c r="I209" s="234"/>
      <c r="J209" s="41"/>
      <c r="K209" s="41"/>
      <c r="L209" s="45"/>
      <c r="M209" s="235"/>
      <c r="N209" s="236"/>
      <c r="O209" s="92"/>
      <c r="P209" s="92"/>
      <c r="Q209" s="92"/>
      <c r="R209" s="92"/>
      <c r="S209" s="92"/>
      <c r="T209" s="93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143</v>
      </c>
      <c r="AU209" s="18" t="s">
        <v>84</v>
      </c>
    </row>
    <row r="210" s="13" customFormat="1">
      <c r="A210" s="13"/>
      <c r="B210" s="239"/>
      <c r="C210" s="240"/>
      <c r="D210" s="232" t="s">
        <v>145</v>
      </c>
      <c r="E210" s="241" t="s">
        <v>1</v>
      </c>
      <c r="F210" s="242" t="s">
        <v>2692</v>
      </c>
      <c r="G210" s="240"/>
      <c r="H210" s="241" t="s">
        <v>1</v>
      </c>
      <c r="I210" s="243"/>
      <c r="J210" s="240"/>
      <c r="K210" s="240"/>
      <c r="L210" s="244"/>
      <c r="M210" s="245"/>
      <c r="N210" s="246"/>
      <c r="O210" s="246"/>
      <c r="P210" s="246"/>
      <c r="Q210" s="246"/>
      <c r="R210" s="246"/>
      <c r="S210" s="246"/>
      <c r="T210" s="247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8" t="s">
        <v>145</v>
      </c>
      <c r="AU210" s="248" t="s">
        <v>84</v>
      </c>
      <c r="AV210" s="13" t="s">
        <v>82</v>
      </c>
      <c r="AW210" s="13" t="s">
        <v>31</v>
      </c>
      <c r="AX210" s="13" t="s">
        <v>74</v>
      </c>
      <c r="AY210" s="248" t="s">
        <v>132</v>
      </c>
    </row>
    <row r="211" s="14" customFormat="1">
      <c r="A211" s="14"/>
      <c r="B211" s="249"/>
      <c r="C211" s="250"/>
      <c r="D211" s="232" t="s">
        <v>145</v>
      </c>
      <c r="E211" s="251" t="s">
        <v>1</v>
      </c>
      <c r="F211" s="252" t="s">
        <v>2737</v>
      </c>
      <c r="G211" s="250"/>
      <c r="H211" s="253">
        <v>0.432</v>
      </c>
      <c r="I211" s="254"/>
      <c r="J211" s="250"/>
      <c r="K211" s="250"/>
      <c r="L211" s="255"/>
      <c r="M211" s="256"/>
      <c r="N211" s="257"/>
      <c r="O211" s="257"/>
      <c r="P211" s="257"/>
      <c r="Q211" s="257"/>
      <c r="R211" s="257"/>
      <c r="S211" s="257"/>
      <c r="T211" s="258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9" t="s">
        <v>145</v>
      </c>
      <c r="AU211" s="259" t="s">
        <v>84</v>
      </c>
      <c r="AV211" s="14" t="s">
        <v>84</v>
      </c>
      <c r="AW211" s="14" t="s">
        <v>31</v>
      </c>
      <c r="AX211" s="14" t="s">
        <v>74</v>
      </c>
      <c r="AY211" s="259" t="s">
        <v>132</v>
      </c>
    </row>
    <row r="212" s="14" customFormat="1">
      <c r="A212" s="14"/>
      <c r="B212" s="249"/>
      <c r="C212" s="250"/>
      <c r="D212" s="232" t="s">
        <v>145</v>
      </c>
      <c r="E212" s="251" t="s">
        <v>1</v>
      </c>
      <c r="F212" s="252" t="s">
        <v>2728</v>
      </c>
      <c r="G212" s="250"/>
      <c r="H212" s="253">
        <v>1.8799999999999999</v>
      </c>
      <c r="I212" s="254"/>
      <c r="J212" s="250"/>
      <c r="K212" s="250"/>
      <c r="L212" s="255"/>
      <c r="M212" s="256"/>
      <c r="N212" s="257"/>
      <c r="O212" s="257"/>
      <c r="P212" s="257"/>
      <c r="Q212" s="257"/>
      <c r="R212" s="257"/>
      <c r="S212" s="257"/>
      <c r="T212" s="258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9" t="s">
        <v>145</v>
      </c>
      <c r="AU212" s="259" t="s">
        <v>84</v>
      </c>
      <c r="AV212" s="14" t="s">
        <v>84</v>
      </c>
      <c r="AW212" s="14" t="s">
        <v>31</v>
      </c>
      <c r="AX212" s="14" t="s">
        <v>74</v>
      </c>
      <c r="AY212" s="259" t="s">
        <v>132</v>
      </c>
    </row>
    <row r="213" s="14" customFormat="1">
      <c r="A213" s="14"/>
      <c r="B213" s="249"/>
      <c r="C213" s="250"/>
      <c r="D213" s="232" t="s">
        <v>145</v>
      </c>
      <c r="E213" s="251" t="s">
        <v>1</v>
      </c>
      <c r="F213" s="252" t="s">
        <v>2729</v>
      </c>
      <c r="G213" s="250"/>
      <c r="H213" s="253">
        <v>2.1200000000000001</v>
      </c>
      <c r="I213" s="254"/>
      <c r="J213" s="250"/>
      <c r="K213" s="250"/>
      <c r="L213" s="255"/>
      <c r="M213" s="256"/>
      <c r="N213" s="257"/>
      <c r="O213" s="257"/>
      <c r="P213" s="257"/>
      <c r="Q213" s="257"/>
      <c r="R213" s="257"/>
      <c r="S213" s="257"/>
      <c r="T213" s="258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9" t="s">
        <v>145</v>
      </c>
      <c r="AU213" s="259" t="s">
        <v>84</v>
      </c>
      <c r="AV213" s="14" t="s">
        <v>84</v>
      </c>
      <c r="AW213" s="14" t="s">
        <v>31</v>
      </c>
      <c r="AX213" s="14" t="s">
        <v>74</v>
      </c>
      <c r="AY213" s="259" t="s">
        <v>132</v>
      </c>
    </row>
    <row r="214" s="14" customFormat="1">
      <c r="A214" s="14"/>
      <c r="B214" s="249"/>
      <c r="C214" s="250"/>
      <c r="D214" s="232" t="s">
        <v>145</v>
      </c>
      <c r="E214" s="251" t="s">
        <v>1</v>
      </c>
      <c r="F214" s="252" t="s">
        <v>2730</v>
      </c>
      <c r="G214" s="250"/>
      <c r="H214" s="253">
        <v>2.1200000000000001</v>
      </c>
      <c r="I214" s="254"/>
      <c r="J214" s="250"/>
      <c r="K214" s="250"/>
      <c r="L214" s="255"/>
      <c r="M214" s="256"/>
      <c r="N214" s="257"/>
      <c r="O214" s="257"/>
      <c r="P214" s="257"/>
      <c r="Q214" s="257"/>
      <c r="R214" s="257"/>
      <c r="S214" s="257"/>
      <c r="T214" s="258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9" t="s">
        <v>145</v>
      </c>
      <c r="AU214" s="259" t="s">
        <v>84</v>
      </c>
      <c r="AV214" s="14" t="s">
        <v>84</v>
      </c>
      <c r="AW214" s="14" t="s">
        <v>31</v>
      </c>
      <c r="AX214" s="14" t="s">
        <v>74</v>
      </c>
      <c r="AY214" s="259" t="s">
        <v>132</v>
      </c>
    </row>
    <row r="215" s="14" customFormat="1">
      <c r="A215" s="14"/>
      <c r="B215" s="249"/>
      <c r="C215" s="250"/>
      <c r="D215" s="232" t="s">
        <v>145</v>
      </c>
      <c r="E215" s="251" t="s">
        <v>1</v>
      </c>
      <c r="F215" s="252" t="s">
        <v>2731</v>
      </c>
      <c r="G215" s="250"/>
      <c r="H215" s="253">
        <v>1.6000000000000001</v>
      </c>
      <c r="I215" s="254"/>
      <c r="J215" s="250"/>
      <c r="K215" s="250"/>
      <c r="L215" s="255"/>
      <c r="M215" s="256"/>
      <c r="N215" s="257"/>
      <c r="O215" s="257"/>
      <c r="P215" s="257"/>
      <c r="Q215" s="257"/>
      <c r="R215" s="257"/>
      <c r="S215" s="257"/>
      <c r="T215" s="258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9" t="s">
        <v>145</v>
      </c>
      <c r="AU215" s="259" t="s">
        <v>84</v>
      </c>
      <c r="AV215" s="14" t="s">
        <v>84</v>
      </c>
      <c r="AW215" s="14" t="s">
        <v>31</v>
      </c>
      <c r="AX215" s="14" t="s">
        <v>74</v>
      </c>
      <c r="AY215" s="259" t="s">
        <v>132</v>
      </c>
    </row>
    <row r="216" s="15" customFormat="1">
      <c r="A216" s="15"/>
      <c r="B216" s="264"/>
      <c r="C216" s="265"/>
      <c r="D216" s="232" t="s">
        <v>145</v>
      </c>
      <c r="E216" s="266" t="s">
        <v>1</v>
      </c>
      <c r="F216" s="267" t="s">
        <v>251</v>
      </c>
      <c r="G216" s="265"/>
      <c r="H216" s="268">
        <v>8.1519999999999992</v>
      </c>
      <c r="I216" s="269"/>
      <c r="J216" s="265"/>
      <c r="K216" s="265"/>
      <c r="L216" s="270"/>
      <c r="M216" s="271"/>
      <c r="N216" s="272"/>
      <c r="O216" s="272"/>
      <c r="P216" s="272"/>
      <c r="Q216" s="272"/>
      <c r="R216" s="272"/>
      <c r="S216" s="272"/>
      <c r="T216" s="273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T216" s="274" t="s">
        <v>145</v>
      </c>
      <c r="AU216" s="274" t="s">
        <v>84</v>
      </c>
      <c r="AV216" s="15" t="s">
        <v>227</v>
      </c>
      <c r="AW216" s="15" t="s">
        <v>31</v>
      </c>
      <c r="AX216" s="15" t="s">
        <v>82</v>
      </c>
      <c r="AY216" s="274" t="s">
        <v>132</v>
      </c>
    </row>
    <row r="217" s="2" customFormat="1" ht="21.75" customHeight="1">
      <c r="A217" s="39"/>
      <c r="B217" s="40"/>
      <c r="C217" s="219" t="s">
        <v>323</v>
      </c>
      <c r="D217" s="219" t="s">
        <v>135</v>
      </c>
      <c r="E217" s="220" t="s">
        <v>2738</v>
      </c>
      <c r="F217" s="221" t="s">
        <v>2739</v>
      </c>
      <c r="G217" s="222" t="s">
        <v>333</v>
      </c>
      <c r="H217" s="223">
        <v>1.327</v>
      </c>
      <c r="I217" s="224"/>
      <c r="J217" s="225">
        <f>ROUND(I217*H217,2)</f>
        <v>0</v>
      </c>
      <c r="K217" s="221" t="s">
        <v>139</v>
      </c>
      <c r="L217" s="45"/>
      <c r="M217" s="226" t="s">
        <v>1</v>
      </c>
      <c r="N217" s="227" t="s">
        <v>39</v>
      </c>
      <c r="O217" s="92"/>
      <c r="P217" s="228">
        <f>O217*H217</f>
        <v>0</v>
      </c>
      <c r="Q217" s="228">
        <v>1.0606199999999999</v>
      </c>
      <c r="R217" s="228">
        <f>Q217*H217</f>
        <v>1.4074427399999998</v>
      </c>
      <c r="S217" s="228">
        <v>0</v>
      </c>
      <c r="T217" s="229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30" t="s">
        <v>227</v>
      </c>
      <c r="AT217" s="230" t="s">
        <v>135</v>
      </c>
      <c r="AU217" s="230" t="s">
        <v>84</v>
      </c>
      <c r="AY217" s="18" t="s">
        <v>132</v>
      </c>
      <c r="BE217" s="231">
        <f>IF(N217="základní",J217,0)</f>
        <v>0</v>
      </c>
      <c r="BF217" s="231">
        <f>IF(N217="snížená",J217,0)</f>
        <v>0</v>
      </c>
      <c r="BG217" s="231">
        <f>IF(N217="zákl. přenesená",J217,0)</f>
        <v>0</v>
      </c>
      <c r="BH217" s="231">
        <f>IF(N217="sníž. přenesená",J217,0)</f>
        <v>0</v>
      </c>
      <c r="BI217" s="231">
        <f>IF(N217="nulová",J217,0)</f>
        <v>0</v>
      </c>
      <c r="BJ217" s="18" t="s">
        <v>82</v>
      </c>
      <c r="BK217" s="231">
        <f>ROUND(I217*H217,2)</f>
        <v>0</v>
      </c>
      <c r="BL217" s="18" t="s">
        <v>227</v>
      </c>
      <c r="BM217" s="230" t="s">
        <v>2740</v>
      </c>
    </row>
    <row r="218" s="2" customFormat="1">
      <c r="A218" s="39"/>
      <c r="B218" s="40"/>
      <c r="C218" s="41"/>
      <c r="D218" s="232" t="s">
        <v>142</v>
      </c>
      <c r="E218" s="41"/>
      <c r="F218" s="233" t="s">
        <v>2741</v>
      </c>
      <c r="G218" s="41"/>
      <c r="H218" s="41"/>
      <c r="I218" s="234"/>
      <c r="J218" s="41"/>
      <c r="K218" s="41"/>
      <c r="L218" s="45"/>
      <c r="M218" s="235"/>
      <c r="N218" s="236"/>
      <c r="O218" s="92"/>
      <c r="P218" s="92"/>
      <c r="Q218" s="92"/>
      <c r="R218" s="92"/>
      <c r="S218" s="92"/>
      <c r="T218" s="93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T218" s="18" t="s">
        <v>142</v>
      </c>
      <c r="AU218" s="18" t="s">
        <v>84</v>
      </c>
    </row>
    <row r="219" s="2" customFormat="1">
      <c r="A219" s="39"/>
      <c r="B219" s="40"/>
      <c r="C219" s="41"/>
      <c r="D219" s="237" t="s">
        <v>143</v>
      </c>
      <c r="E219" s="41"/>
      <c r="F219" s="238" t="s">
        <v>2742</v>
      </c>
      <c r="G219" s="41"/>
      <c r="H219" s="41"/>
      <c r="I219" s="234"/>
      <c r="J219" s="41"/>
      <c r="K219" s="41"/>
      <c r="L219" s="45"/>
      <c r="M219" s="235"/>
      <c r="N219" s="236"/>
      <c r="O219" s="92"/>
      <c r="P219" s="92"/>
      <c r="Q219" s="92"/>
      <c r="R219" s="92"/>
      <c r="S219" s="92"/>
      <c r="T219" s="93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18" t="s">
        <v>143</v>
      </c>
      <c r="AU219" s="18" t="s">
        <v>84</v>
      </c>
    </row>
    <row r="220" s="13" customFormat="1">
      <c r="A220" s="13"/>
      <c r="B220" s="239"/>
      <c r="C220" s="240"/>
      <c r="D220" s="232" t="s">
        <v>145</v>
      </c>
      <c r="E220" s="241" t="s">
        <v>1</v>
      </c>
      <c r="F220" s="242" t="s">
        <v>2743</v>
      </c>
      <c r="G220" s="240"/>
      <c r="H220" s="241" t="s">
        <v>1</v>
      </c>
      <c r="I220" s="243"/>
      <c r="J220" s="240"/>
      <c r="K220" s="240"/>
      <c r="L220" s="244"/>
      <c r="M220" s="245"/>
      <c r="N220" s="246"/>
      <c r="O220" s="246"/>
      <c r="P220" s="246"/>
      <c r="Q220" s="246"/>
      <c r="R220" s="246"/>
      <c r="S220" s="246"/>
      <c r="T220" s="247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8" t="s">
        <v>145</v>
      </c>
      <c r="AU220" s="248" t="s">
        <v>84</v>
      </c>
      <c r="AV220" s="13" t="s">
        <v>82</v>
      </c>
      <c r="AW220" s="13" t="s">
        <v>31</v>
      </c>
      <c r="AX220" s="13" t="s">
        <v>74</v>
      </c>
      <c r="AY220" s="248" t="s">
        <v>132</v>
      </c>
    </row>
    <row r="221" s="14" customFormat="1">
      <c r="A221" s="14"/>
      <c r="B221" s="249"/>
      <c r="C221" s="250"/>
      <c r="D221" s="232" t="s">
        <v>145</v>
      </c>
      <c r="E221" s="251" t="s">
        <v>1</v>
      </c>
      <c r="F221" s="252" t="s">
        <v>2744</v>
      </c>
      <c r="G221" s="250"/>
      <c r="H221" s="253">
        <v>0.32300000000000001</v>
      </c>
      <c r="I221" s="254"/>
      <c r="J221" s="250"/>
      <c r="K221" s="250"/>
      <c r="L221" s="255"/>
      <c r="M221" s="256"/>
      <c r="N221" s="257"/>
      <c r="O221" s="257"/>
      <c r="P221" s="257"/>
      <c r="Q221" s="257"/>
      <c r="R221" s="257"/>
      <c r="S221" s="257"/>
      <c r="T221" s="258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9" t="s">
        <v>145</v>
      </c>
      <c r="AU221" s="259" t="s">
        <v>84</v>
      </c>
      <c r="AV221" s="14" t="s">
        <v>84</v>
      </c>
      <c r="AW221" s="14" t="s">
        <v>31</v>
      </c>
      <c r="AX221" s="14" t="s">
        <v>74</v>
      </c>
      <c r="AY221" s="259" t="s">
        <v>132</v>
      </c>
    </row>
    <row r="222" s="14" customFormat="1">
      <c r="A222" s="14"/>
      <c r="B222" s="249"/>
      <c r="C222" s="250"/>
      <c r="D222" s="232" t="s">
        <v>145</v>
      </c>
      <c r="E222" s="251" t="s">
        <v>1</v>
      </c>
      <c r="F222" s="252" t="s">
        <v>2745</v>
      </c>
      <c r="G222" s="250"/>
      <c r="H222" s="253">
        <v>0.36599999999999999</v>
      </c>
      <c r="I222" s="254"/>
      <c r="J222" s="250"/>
      <c r="K222" s="250"/>
      <c r="L222" s="255"/>
      <c r="M222" s="256"/>
      <c r="N222" s="257"/>
      <c r="O222" s="257"/>
      <c r="P222" s="257"/>
      <c r="Q222" s="257"/>
      <c r="R222" s="257"/>
      <c r="S222" s="257"/>
      <c r="T222" s="258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9" t="s">
        <v>145</v>
      </c>
      <c r="AU222" s="259" t="s">
        <v>84</v>
      </c>
      <c r="AV222" s="14" t="s">
        <v>84</v>
      </c>
      <c r="AW222" s="14" t="s">
        <v>31</v>
      </c>
      <c r="AX222" s="14" t="s">
        <v>74</v>
      </c>
      <c r="AY222" s="259" t="s">
        <v>132</v>
      </c>
    </row>
    <row r="223" s="14" customFormat="1">
      <c r="A223" s="14"/>
      <c r="B223" s="249"/>
      <c r="C223" s="250"/>
      <c r="D223" s="232" t="s">
        <v>145</v>
      </c>
      <c r="E223" s="251" t="s">
        <v>1</v>
      </c>
      <c r="F223" s="252" t="s">
        <v>2746</v>
      </c>
      <c r="G223" s="250"/>
      <c r="H223" s="253">
        <v>0.36599999999999999</v>
      </c>
      <c r="I223" s="254"/>
      <c r="J223" s="250"/>
      <c r="K223" s="250"/>
      <c r="L223" s="255"/>
      <c r="M223" s="256"/>
      <c r="N223" s="257"/>
      <c r="O223" s="257"/>
      <c r="P223" s="257"/>
      <c r="Q223" s="257"/>
      <c r="R223" s="257"/>
      <c r="S223" s="257"/>
      <c r="T223" s="258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9" t="s">
        <v>145</v>
      </c>
      <c r="AU223" s="259" t="s">
        <v>84</v>
      </c>
      <c r="AV223" s="14" t="s">
        <v>84</v>
      </c>
      <c r="AW223" s="14" t="s">
        <v>31</v>
      </c>
      <c r="AX223" s="14" t="s">
        <v>74</v>
      </c>
      <c r="AY223" s="259" t="s">
        <v>132</v>
      </c>
    </row>
    <row r="224" s="14" customFormat="1">
      <c r="A224" s="14"/>
      <c r="B224" s="249"/>
      <c r="C224" s="250"/>
      <c r="D224" s="232" t="s">
        <v>145</v>
      </c>
      <c r="E224" s="251" t="s">
        <v>1</v>
      </c>
      <c r="F224" s="252" t="s">
        <v>2747</v>
      </c>
      <c r="G224" s="250"/>
      <c r="H224" s="253">
        <v>0.27200000000000002</v>
      </c>
      <c r="I224" s="254"/>
      <c r="J224" s="250"/>
      <c r="K224" s="250"/>
      <c r="L224" s="255"/>
      <c r="M224" s="256"/>
      <c r="N224" s="257"/>
      <c r="O224" s="257"/>
      <c r="P224" s="257"/>
      <c r="Q224" s="257"/>
      <c r="R224" s="257"/>
      <c r="S224" s="257"/>
      <c r="T224" s="258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9" t="s">
        <v>145</v>
      </c>
      <c r="AU224" s="259" t="s">
        <v>84</v>
      </c>
      <c r="AV224" s="14" t="s">
        <v>84</v>
      </c>
      <c r="AW224" s="14" t="s">
        <v>31</v>
      </c>
      <c r="AX224" s="14" t="s">
        <v>74</v>
      </c>
      <c r="AY224" s="259" t="s">
        <v>132</v>
      </c>
    </row>
    <row r="225" s="15" customFormat="1">
      <c r="A225" s="15"/>
      <c r="B225" s="264"/>
      <c r="C225" s="265"/>
      <c r="D225" s="232" t="s">
        <v>145</v>
      </c>
      <c r="E225" s="266" t="s">
        <v>1</v>
      </c>
      <c r="F225" s="267" t="s">
        <v>251</v>
      </c>
      <c r="G225" s="265"/>
      <c r="H225" s="268">
        <v>1.3270000000000002</v>
      </c>
      <c r="I225" s="269"/>
      <c r="J225" s="265"/>
      <c r="K225" s="265"/>
      <c r="L225" s="270"/>
      <c r="M225" s="271"/>
      <c r="N225" s="272"/>
      <c r="O225" s="272"/>
      <c r="P225" s="272"/>
      <c r="Q225" s="272"/>
      <c r="R225" s="272"/>
      <c r="S225" s="272"/>
      <c r="T225" s="273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274" t="s">
        <v>145</v>
      </c>
      <c r="AU225" s="274" t="s">
        <v>84</v>
      </c>
      <c r="AV225" s="15" t="s">
        <v>227</v>
      </c>
      <c r="AW225" s="15" t="s">
        <v>31</v>
      </c>
      <c r="AX225" s="15" t="s">
        <v>82</v>
      </c>
      <c r="AY225" s="274" t="s">
        <v>132</v>
      </c>
    </row>
    <row r="226" s="2" customFormat="1" ht="16.5" customHeight="1">
      <c r="A226" s="39"/>
      <c r="B226" s="40"/>
      <c r="C226" s="219" t="s">
        <v>330</v>
      </c>
      <c r="D226" s="219" t="s">
        <v>135</v>
      </c>
      <c r="E226" s="220" t="s">
        <v>2748</v>
      </c>
      <c r="F226" s="221" t="s">
        <v>2749</v>
      </c>
      <c r="G226" s="222" t="s">
        <v>333</v>
      </c>
      <c r="H226" s="223">
        <v>0.61899999999999999</v>
      </c>
      <c r="I226" s="224"/>
      <c r="J226" s="225">
        <f>ROUND(I226*H226,2)</f>
        <v>0</v>
      </c>
      <c r="K226" s="221" t="s">
        <v>139</v>
      </c>
      <c r="L226" s="45"/>
      <c r="M226" s="226" t="s">
        <v>1</v>
      </c>
      <c r="N226" s="227" t="s">
        <v>39</v>
      </c>
      <c r="O226" s="92"/>
      <c r="P226" s="228">
        <f>O226*H226</f>
        <v>0</v>
      </c>
      <c r="Q226" s="228">
        <v>1.06277</v>
      </c>
      <c r="R226" s="228">
        <f>Q226*H226</f>
        <v>0.65785463</v>
      </c>
      <c r="S226" s="228">
        <v>0</v>
      </c>
      <c r="T226" s="229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30" t="s">
        <v>227</v>
      </c>
      <c r="AT226" s="230" t="s">
        <v>135</v>
      </c>
      <c r="AU226" s="230" t="s">
        <v>84</v>
      </c>
      <c r="AY226" s="18" t="s">
        <v>132</v>
      </c>
      <c r="BE226" s="231">
        <f>IF(N226="základní",J226,0)</f>
        <v>0</v>
      </c>
      <c r="BF226" s="231">
        <f>IF(N226="snížená",J226,0)</f>
        <v>0</v>
      </c>
      <c r="BG226" s="231">
        <f>IF(N226="zákl. přenesená",J226,0)</f>
        <v>0</v>
      </c>
      <c r="BH226" s="231">
        <f>IF(N226="sníž. přenesená",J226,0)</f>
        <v>0</v>
      </c>
      <c r="BI226" s="231">
        <f>IF(N226="nulová",J226,0)</f>
        <v>0</v>
      </c>
      <c r="BJ226" s="18" t="s">
        <v>82</v>
      </c>
      <c r="BK226" s="231">
        <f>ROUND(I226*H226,2)</f>
        <v>0</v>
      </c>
      <c r="BL226" s="18" t="s">
        <v>227</v>
      </c>
      <c r="BM226" s="230" t="s">
        <v>2750</v>
      </c>
    </row>
    <row r="227" s="2" customFormat="1">
      <c r="A227" s="39"/>
      <c r="B227" s="40"/>
      <c r="C227" s="41"/>
      <c r="D227" s="232" t="s">
        <v>142</v>
      </c>
      <c r="E227" s="41"/>
      <c r="F227" s="233" t="s">
        <v>2751</v>
      </c>
      <c r="G227" s="41"/>
      <c r="H227" s="41"/>
      <c r="I227" s="234"/>
      <c r="J227" s="41"/>
      <c r="K227" s="41"/>
      <c r="L227" s="45"/>
      <c r="M227" s="235"/>
      <c r="N227" s="236"/>
      <c r="O227" s="92"/>
      <c r="P227" s="92"/>
      <c r="Q227" s="92"/>
      <c r="R227" s="92"/>
      <c r="S227" s="92"/>
      <c r="T227" s="93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T227" s="18" t="s">
        <v>142</v>
      </c>
      <c r="AU227" s="18" t="s">
        <v>84</v>
      </c>
    </row>
    <row r="228" s="2" customFormat="1">
      <c r="A228" s="39"/>
      <c r="B228" s="40"/>
      <c r="C228" s="41"/>
      <c r="D228" s="237" t="s">
        <v>143</v>
      </c>
      <c r="E228" s="41"/>
      <c r="F228" s="238" t="s">
        <v>2752</v>
      </c>
      <c r="G228" s="41"/>
      <c r="H228" s="41"/>
      <c r="I228" s="234"/>
      <c r="J228" s="41"/>
      <c r="K228" s="41"/>
      <c r="L228" s="45"/>
      <c r="M228" s="235"/>
      <c r="N228" s="236"/>
      <c r="O228" s="92"/>
      <c r="P228" s="92"/>
      <c r="Q228" s="92"/>
      <c r="R228" s="92"/>
      <c r="S228" s="92"/>
      <c r="T228" s="93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T228" s="18" t="s">
        <v>143</v>
      </c>
      <c r="AU228" s="18" t="s">
        <v>84</v>
      </c>
    </row>
    <row r="229" s="13" customFormat="1">
      <c r="A229" s="13"/>
      <c r="B229" s="239"/>
      <c r="C229" s="240"/>
      <c r="D229" s="232" t="s">
        <v>145</v>
      </c>
      <c r="E229" s="241" t="s">
        <v>1</v>
      </c>
      <c r="F229" s="242" t="s">
        <v>2692</v>
      </c>
      <c r="G229" s="240"/>
      <c r="H229" s="241" t="s">
        <v>1</v>
      </c>
      <c r="I229" s="243"/>
      <c r="J229" s="240"/>
      <c r="K229" s="240"/>
      <c r="L229" s="244"/>
      <c r="M229" s="245"/>
      <c r="N229" s="246"/>
      <c r="O229" s="246"/>
      <c r="P229" s="246"/>
      <c r="Q229" s="246"/>
      <c r="R229" s="246"/>
      <c r="S229" s="246"/>
      <c r="T229" s="247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8" t="s">
        <v>145</v>
      </c>
      <c r="AU229" s="248" t="s">
        <v>84</v>
      </c>
      <c r="AV229" s="13" t="s">
        <v>82</v>
      </c>
      <c r="AW229" s="13" t="s">
        <v>31</v>
      </c>
      <c r="AX229" s="13" t="s">
        <v>74</v>
      </c>
      <c r="AY229" s="248" t="s">
        <v>132</v>
      </c>
    </row>
    <row r="230" s="14" customFormat="1">
      <c r="A230" s="14"/>
      <c r="B230" s="249"/>
      <c r="C230" s="250"/>
      <c r="D230" s="232" t="s">
        <v>145</v>
      </c>
      <c r="E230" s="251" t="s">
        <v>1</v>
      </c>
      <c r="F230" s="252" t="s">
        <v>2753</v>
      </c>
      <c r="G230" s="250"/>
      <c r="H230" s="253">
        <v>0.151</v>
      </c>
      <c r="I230" s="254"/>
      <c r="J230" s="250"/>
      <c r="K230" s="250"/>
      <c r="L230" s="255"/>
      <c r="M230" s="256"/>
      <c r="N230" s="257"/>
      <c r="O230" s="257"/>
      <c r="P230" s="257"/>
      <c r="Q230" s="257"/>
      <c r="R230" s="257"/>
      <c r="S230" s="257"/>
      <c r="T230" s="258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9" t="s">
        <v>145</v>
      </c>
      <c r="AU230" s="259" t="s">
        <v>84</v>
      </c>
      <c r="AV230" s="14" t="s">
        <v>84</v>
      </c>
      <c r="AW230" s="14" t="s">
        <v>31</v>
      </c>
      <c r="AX230" s="14" t="s">
        <v>74</v>
      </c>
      <c r="AY230" s="259" t="s">
        <v>132</v>
      </c>
    </row>
    <row r="231" s="14" customFormat="1">
      <c r="A231" s="14"/>
      <c r="B231" s="249"/>
      <c r="C231" s="250"/>
      <c r="D231" s="232" t="s">
        <v>145</v>
      </c>
      <c r="E231" s="251" t="s">
        <v>1</v>
      </c>
      <c r="F231" s="252" t="s">
        <v>2754</v>
      </c>
      <c r="G231" s="250"/>
      <c r="H231" s="253">
        <v>0.16900000000000001</v>
      </c>
      <c r="I231" s="254"/>
      <c r="J231" s="250"/>
      <c r="K231" s="250"/>
      <c r="L231" s="255"/>
      <c r="M231" s="256"/>
      <c r="N231" s="257"/>
      <c r="O231" s="257"/>
      <c r="P231" s="257"/>
      <c r="Q231" s="257"/>
      <c r="R231" s="257"/>
      <c r="S231" s="257"/>
      <c r="T231" s="258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9" t="s">
        <v>145</v>
      </c>
      <c r="AU231" s="259" t="s">
        <v>84</v>
      </c>
      <c r="AV231" s="14" t="s">
        <v>84</v>
      </c>
      <c r="AW231" s="14" t="s">
        <v>31</v>
      </c>
      <c r="AX231" s="14" t="s">
        <v>74</v>
      </c>
      <c r="AY231" s="259" t="s">
        <v>132</v>
      </c>
    </row>
    <row r="232" s="14" customFormat="1">
      <c r="A232" s="14"/>
      <c r="B232" s="249"/>
      <c r="C232" s="250"/>
      <c r="D232" s="232" t="s">
        <v>145</v>
      </c>
      <c r="E232" s="251" t="s">
        <v>1</v>
      </c>
      <c r="F232" s="252" t="s">
        <v>2755</v>
      </c>
      <c r="G232" s="250"/>
      <c r="H232" s="253">
        <v>0.16900000000000001</v>
      </c>
      <c r="I232" s="254"/>
      <c r="J232" s="250"/>
      <c r="K232" s="250"/>
      <c r="L232" s="255"/>
      <c r="M232" s="256"/>
      <c r="N232" s="257"/>
      <c r="O232" s="257"/>
      <c r="P232" s="257"/>
      <c r="Q232" s="257"/>
      <c r="R232" s="257"/>
      <c r="S232" s="257"/>
      <c r="T232" s="258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9" t="s">
        <v>145</v>
      </c>
      <c r="AU232" s="259" t="s">
        <v>84</v>
      </c>
      <c r="AV232" s="14" t="s">
        <v>84</v>
      </c>
      <c r="AW232" s="14" t="s">
        <v>31</v>
      </c>
      <c r="AX232" s="14" t="s">
        <v>74</v>
      </c>
      <c r="AY232" s="259" t="s">
        <v>132</v>
      </c>
    </row>
    <row r="233" s="14" customFormat="1">
      <c r="A233" s="14"/>
      <c r="B233" s="249"/>
      <c r="C233" s="250"/>
      <c r="D233" s="232" t="s">
        <v>145</v>
      </c>
      <c r="E233" s="251" t="s">
        <v>1</v>
      </c>
      <c r="F233" s="252" t="s">
        <v>2756</v>
      </c>
      <c r="G233" s="250"/>
      <c r="H233" s="253">
        <v>0.13</v>
      </c>
      <c r="I233" s="254"/>
      <c r="J233" s="250"/>
      <c r="K233" s="250"/>
      <c r="L233" s="255"/>
      <c r="M233" s="256"/>
      <c r="N233" s="257"/>
      <c r="O233" s="257"/>
      <c r="P233" s="257"/>
      <c r="Q233" s="257"/>
      <c r="R233" s="257"/>
      <c r="S233" s="257"/>
      <c r="T233" s="258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9" t="s">
        <v>145</v>
      </c>
      <c r="AU233" s="259" t="s">
        <v>84</v>
      </c>
      <c r="AV233" s="14" t="s">
        <v>84</v>
      </c>
      <c r="AW233" s="14" t="s">
        <v>31</v>
      </c>
      <c r="AX233" s="14" t="s">
        <v>74</v>
      </c>
      <c r="AY233" s="259" t="s">
        <v>132</v>
      </c>
    </row>
    <row r="234" s="15" customFormat="1">
      <c r="A234" s="15"/>
      <c r="B234" s="264"/>
      <c r="C234" s="265"/>
      <c r="D234" s="232" t="s">
        <v>145</v>
      </c>
      <c r="E234" s="266" t="s">
        <v>1</v>
      </c>
      <c r="F234" s="267" t="s">
        <v>251</v>
      </c>
      <c r="G234" s="265"/>
      <c r="H234" s="268">
        <v>0.61899999999999999</v>
      </c>
      <c r="I234" s="269"/>
      <c r="J234" s="265"/>
      <c r="K234" s="265"/>
      <c r="L234" s="270"/>
      <c r="M234" s="271"/>
      <c r="N234" s="272"/>
      <c r="O234" s="272"/>
      <c r="P234" s="272"/>
      <c r="Q234" s="272"/>
      <c r="R234" s="272"/>
      <c r="S234" s="272"/>
      <c r="T234" s="273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74" t="s">
        <v>145</v>
      </c>
      <c r="AU234" s="274" t="s">
        <v>84</v>
      </c>
      <c r="AV234" s="15" t="s">
        <v>227</v>
      </c>
      <c r="AW234" s="15" t="s">
        <v>31</v>
      </c>
      <c r="AX234" s="15" t="s">
        <v>82</v>
      </c>
      <c r="AY234" s="274" t="s">
        <v>132</v>
      </c>
    </row>
    <row r="235" s="2" customFormat="1" ht="16.5" customHeight="1">
      <c r="A235" s="39"/>
      <c r="B235" s="40"/>
      <c r="C235" s="219" t="s">
        <v>338</v>
      </c>
      <c r="D235" s="219" t="s">
        <v>135</v>
      </c>
      <c r="E235" s="220" t="s">
        <v>2757</v>
      </c>
      <c r="F235" s="221" t="s">
        <v>2758</v>
      </c>
      <c r="G235" s="222" t="s">
        <v>177</v>
      </c>
      <c r="H235" s="223">
        <v>0.90000000000000002</v>
      </c>
      <c r="I235" s="224"/>
      <c r="J235" s="225">
        <f>ROUND(I235*H235,2)</f>
        <v>0</v>
      </c>
      <c r="K235" s="221" t="s">
        <v>139</v>
      </c>
      <c r="L235" s="45"/>
      <c r="M235" s="226" t="s">
        <v>1</v>
      </c>
      <c r="N235" s="227" t="s">
        <v>39</v>
      </c>
      <c r="O235" s="92"/>
      <c r="P235" s="228">
        <f>O235*H235</f>
        <v>0</v>
      </c>
      <c r="Q235" s="228">
        <v>2.5018699999999998</v>
      </c>
      <c r="R235" s="228">
        <f>Q235*H235</f>
        <v>2.2516829999999999</v>
      </c>
      <c r="S235" s="228">
        <v>0</v>
      </c>
      <c r="T235" s="229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30" t="s">
        <v>227</v>
      </c>
      <c r="AT235" s="230" t="s">
        <v>135</v>
      </c>
      <c r="AU235" s="230" t="s">
        <v>84</v>
      </c>
      <c r="AY235" s="18" t="s">
        <v>132</v>
      </c>
      <c r="BE235" s="231">
        <f>IF(N235="základní",J235,0)</f>
        <v>0</v>
      </c>
      <c r="BF235" s="231">
        <f>IF(N235="snížená",J235,0)</f>
        <v>0</v>
      </c>
      <c r="BG235" s="231">
        <f>IF(N235="zákl. přenesená",J235,0)</f>
        <v>0</v>
      </c>
      <c r="BH235" s="231">
        <f>IF(N235="sníž. přenesená",J235,0)</f>
        <v>0</v>
      </c>
      <c r="BI235" s="231">
        <f>IF(N235="nulová",J235,0)</f>
        <v>0</v>
      </c>
      <c r="BJ235" s="18" t="s">
        <v>82</v>
      </c>
      <c r="BK235" s="231">
        <f>ROUND(I235*H235,2)</f>
        <v>0</v>
      </c>
      <c r="BL235" s="18" t="s">
        <v>227</v>
      </c>
      <c r="BM235" s="230" t="s">
        <v>2759</v>
      </c>
    </row>
    <row r="236" s="2" customFormat="1">
      <c r="A236" s="39"/>
      <c r="B236" s="40"/>
      <c r="C236" s="41"/>
      <c r="D236" s="232" t="s">
        <v>142</v>
      </c>
      <c r="E236" s="41"/>
      <c r="F236" s="233" t="s">
        <v>2760</v>
      </c>
      <c r="G236" s="41"/>
      <c r="H236" s="41"/>
      <c r="I236" s="234"/>
      <c r="J236" s="41"/>
      <c r="K236" s="41"/>
      <c r="L236" s="45"/>
      <c r="M236" s="235"/>
      <c r="N236" s="236"/>
      <c r="O236" s="92"/>
      <c r="P236" s="92"/>
      <c r="Q236" s="92"/>
      <c r="R236" s="92"/>
      <c r="S236" s="92"/>
      <c r="T236" s="93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T236" s="18" t="s">
        <v>142</v>
      </c>
      <c r="AU236" s="18" t="s">
        <v>84</v>
      </c>
    </row>
    <row r="237" s="2" customFormat="1">
      <c r="A237" s="39"/>
      <c r="B237" s="40"/>
      <c r="C237" s="41"/>
      <c r="D237" s="237" t="s">
        <v>143</v>
      </c>
      <c r="E237" s="41"/>
      <c r="F237" s="238" t="s">
        <v>2761</v>
      </c>
      <c r="G237" s="41"/>
      <c r="H237" s="41"/>
      <c r="I237" s="234"/>
      <c r="J237" s="41"/>
      <c r="K237" s="41"/>
      <c r="L237" s="45"/>
      <c r="M237" s="235"/>
      <c r="N237" s="236"/>
      <c r="O237" s="92"/>
      <c r="P237" s="92"/>
      <c r="Q237" s="92"/>
      <c r="R237" s="92"/>
      <c r="S237" s="92"/>
      <c r="T237" s="93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T237" s="18" t="s">
        <v>143</v>
      </c>
      <c r="AU237" s="18" t="s">
        <v>84</v>
      </c>
    </row>
    <row r="238" s="13" customFormat="1">
      <c r="A238" s="13"/>
      <c r="B238" s="239"/>
      <c r="C238" s="240"/>
      <c r="D238" s="232" t="s">
        <v>145</v>
      </c>
      <c r="E238" s="241" t="s">
        <v>1</v>
      </c>
      <c r="F238" s="242" t="s">
        <v>2692</v>
      </c>
      <c r="G238" s="240"/>
      <c r="H238" s="241" t="s">
        <v>1</v>
      </c>
      <c r="I238" s="243"/>
      <c r="J238" s="240"/>
      <c r="K238" s="240"/>
      <c r="L238" s="244"/>
      <c r="M238" s="245"/>
      <c r="N238" s="246"/>
      <c r="O238" s="246"/>
      <c r="P238" s="246"/>
      <c r="Q238" s="246"/>
      <c r="R238" s="246"/>
      <c r="S238" s="246"/>
      <c r="T238" s="247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8" t="s">
        <v>145</v>
      </c>
      <c r="AU238" s="248" t="s">
        <v>84</v>
      </c>
      <c r="AV238" s="13" t="s">
        <v>82</v>
      </c>
      <c r="AW238" s="13" t="s">
        <v>31</v>
      </c>
      <c r="AX238" s="13" t="s">
        <v>74</v>
      </c>
      <c r="AY238" s="248" t="s">
        <v>132</v>
      </c>
    </row>
    <row r="239" s="14" customFormat="1">
      <c r="A239" s="14"/>
      <c r="B239" s="249"/>
      <c r="C239" s="250"/>
      <c r="D239" s="232" t="s">
        <v>145</v>
      </c>
      <c r="E239" s="251" t="s">
        <v>1</v>
      </c>
      <c r="F239" s="252" t="s">
        <v>2762</v>
      </c>
      <c r="G239" s="250"/>
      <c r="H239" s="253">
        <v>0.90000000000000002</v>
      </c>
      <c r="I239" s="254"/>
      <c r="J239" s="250"/>
      <c r="K239" s="250"/>
      <c r="L239" s="255"/>
      <c r="M239" s="256"/>
      <c r="N239" s="257"/>
      <c r="O239" s="257"/>
      <c r="P239" s="257"/>
      <c r="Q239" s="257"/>
      <c r="R239" s="257"/>
      <c r="S239" s="257"/>
      <c r="T239" s="258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9" t="s">
        <v>145</v>
      </c>
      <c r="AU239" s="259" t="s">
        <v>84</v>
      </c>
      <c r="AV239" s="14" t="s">
        <v>84</v>
      </c>
      <c r="AW239" s="14" t="s">
        <v>31</v>
      </c>
      <c r="AX239" s="14" t="s">
        <v>82</v>
      </c>
      <c r="AY239" s="259" t="s">
        <v>132</v>
      </c>
    </row>
    <row r="240" s="12" customFormat="1" ht="22.8" customHeight="1">
      <c r="A240" s="12"/>
      <c r="B240" s="203"/>
      <c r="C240" s="204"/>
      <c r="D240" s="205" t="s">
        <v>73</v>
      </c>
      <c r="E240" s="217" t="s">
        <v>153</v>
      </c>
      <c r="F240" s="217" t="s">
        <v>1779</v>
      </c>
      <c r="G240" s="204"/>
      <c r="H240" s="204"/>
      <c r="I240" s="207"/>
      <c r="J240" s="218">
        <f>BK240</f>
        <v>0</v>
      </c>
      <c r="K240" s="204"/>
      <c r="L240" s="209"/>
      <c r="M240" s="210"/>
      <c r="N240" s="211"/>
      <c r="O240" s="211"/>
      <c r="P240" s="212">
        <f>SUM(P241:P256)</f>
        <v>0</v>
      </c>
      <c r="Q240" s="211"/>
      <c r="R240" s="212">
        <f>SUM(R241:R256)</f>
        <v>69.528611999999995</v>
      </c>
      <c r="S240" s="211"/>
      <c r="T240" s="213">
        <f>SUM(T241:T256)</f>
        <v>0</v>
      </c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R240" s="214" t="s">
        <v>82</v>
      </c>
      <c r="AT240" s="215" t="s">
        <v>73</v>
      </c>
      <c r="AU240" s="215" t="s">
        <v>82</v>
      </c>
      <c r="AY240" s="214" t="s">
        <v>132</v>
      </c>
      <c r="BK240" s="216">
        <f>SUM(BK241:BK256)</f>
        <v>0</v>
      </c>
    </row>
    <row r="241" s="2" customFormat="1" ht="33" customHeight="1">
      <c r="A241" s="39"/>
      <c r="B241" s="40"/>
      <c r="C241" s="219" t="s">
        <v>346</v>
      </c>
      <c r="D241" s="219" t="s">
        <v>135</v>
      </c>
      <c r="E241" s="220" t="s">
        <v>2763</v>
      </c>
      <c r="F241" s="221" t="s">
        <v>2764</v>
      </c>
      <c r="G241" s="222" t="s">
        <v>160</v>
      </c>
      <c r="H241" s="223">
        <v>143.19999999999999</v>
      </c>
      <c r="I241" s="224"/>
      <c r="J241" s="225">
        <f>ROUND(I241*H241,2)</f>
        <v>0</v>
      </c>
      <c r="K241" s="221" t="s">
        <v>1</v>
      </c>
      <c r="L241" s="45"/>
      <c r="M241" s="226" t="s">
        <v>1</v>
      </c>
      <c r="N241" s="227" t="s">
        <v>39</v>
      </c>
      <c r="O241" s="92"/>
      <c r="P241" s="228">
        <f>O241*H241</f>
        <v>0</v>
      </c>
      <c r="Q241" s="228">
        <v>0.43939</v>
      </c>
      <c r="R241" s="228">
        <f>Q241*H241</f>
        <v>62.920647999999993</v>
      </c>
      <c r="S241" s="228">
        <v>0</v>
      </c>
      <c r="T241" s="229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30" t="s">
        <v>227</v>
      </c>
      <c r="AT241" s="230" t="s">
        <v>135</v>
      </c>
      <c r="AU241" s="230" t="s">
        <v>84</v>
      </c>
      <c r="AY241" s="18" t="s">
        <v>132</v>
      </c>
      <c r="BE241" s="231">
        <f>IF(N241="základní",J241,0)</f>
        <v>0</v>
      </c>
      <c r="BF241" s="231">
        <f>IF(N241="snížená",J241,0)</f>
        <v>0</v>
      </c>
      <c r="BG241" s="231">
        <f>IF(N241="zákl. přenesená",J241,0)</f>
        <v>0</v>
      </c>
      <c r="BH241" s="231">
        <f>IF(N241="sníž. přenesená",J241,0)</f>
        <v>0</v>
      </c>
      <c r="BI241" s="231">
        <f>IF(N241="nulová",J241,0)</f>
        <v>0</v>
      </c>
      <c r="BJ241" s="18" t="s">
        <v>82</v>
      </c>
      <c r="BK241" s="231">
        <f>ROUND(I241*H241,2)</f>
        <v>0</v>
      </c>
      <c r="BL241" s="18" t="s">
        <v>227</v>
      </c>
      <c r="BM241" s="230" t="s">
        <v>2765</v>
      </c>
    </row>
    <row r="242" s="2" customFormat="1">
      <c r="A242" s="39"/>
      <c r="B242" s="40"/>
      <c r="C242" s="41"/>
      <c r="D242" s="232" t="s">
        <v>142</v>
      </c>
      <c r="E242" s="41"/>
      <c r="F242" s="233" t="s">
        <v>2766</v>
      </c>
      <c r="G242" s="41"/>
      <c r="H242" s="41"/>
      <c r="I242" s="234"/>
      <c r="J242" s="41"/>
      <c r="K242" s="41"/>
      <c r="L242" s="45"/>
      <c r="M242" s="235"/>
      <c r="N242" s="236"/>
      <c r="O242" s="92"/>
      <c r="P242" s="92"/>
      <c r="Q242" s="92"/>
      <c r="R242" s="92"/>
      <c r="S242" s="92"/>
      <c r="T242" s="93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T242" s="18" t="s">
        <v>142</v>
      </c>
      <c r="AU242" s="18" t="s">
        <v>84</v>
      </c>
    </row>
    <row r="243" s="13" customFormat="1">
      <c r="A243" s="13"/>
      <c r="B243" s="239"/>
      <c r="C243" s="240"/>
      <c r="D243" s="232" t="s">
        <v>145</v>
      </c>
      <c r="E243" s="241" t="s">
        <v>1</v>
      </c>
      <c r="F243" s="242" t="s">
        <v>2692</v>
      </c>
      <c r="G243" s="240"/>
      <c r="H243" s="241" t="s">
        <v>1</v>
      </c>
      <c r="I243" s="243"/>
      <c r="J243" s="240"/>
      <c r="K243" s="240"/>
      <c r="L243" s="244"/>
      <c r="M243" s="245"/>
      <c r="N243" s="246"/>
      <c r="O243" s="246"/>
      <c r="P243" s="246"/>
      <c r="Q243" s="246"/>
      <c r="R243" s="246"/>
      <c r="S243" s="246"/>
      <c r="T243" s="247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8" t="s">
        <v>145</v>
      </c>
      <c r="AU243" s="248" t="s">
        <v>84</v>
      </c>
      <c r="AV243" s="13" t="s">
        <v>82</v>
      </c>
      <c r="AW243" s="13" t="s">
        <v>31</v>
      </c>
      <c r="AX243" s="13" t="s">
        <v>74</v>
      </c>
      <c r="AY243" s="248" t="s">
        <v>132</v>
      </c>
    </row>
    <row r="244" s="14" customFormat="1">
      <c r="A244" s="14"/>
      <c r="B244" s="249"/>
      <c r="C244" s="250"/>
      <c r="D244" s="232" t="s">
        <v>145</v>
      </c>
      <c r="E244" s="251" t="s">
        <v>1</v>
      </c>
      <c r="F244" s="252" t="s">
        <v>2767</v>
      </c>
      <c r="G244" s="250"/>
      <c r="H244" s="253">
        <v>34.799999999999997</v>
      </c>
      <c r="I244" s="254"/>
      <c r="J244" s="250"/>
      <c r="K244" s="250"/>
      <c r="L244" s="255"/>
      <c r="M244" s="256"/>
      <c r="N244" s="257"/>
      <c r="O244" s="257"/>
      <c r="P244" s="257"/>
      <c r="Q244" s="257"/>
      <c r="R244" s="257"/>
      <c r="S244" s="257"/>
      <c r="T244" s="258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9" t="s">
        <v>145</v>
      </c>
      <c r="AU244" s="259" t="s">
        <v>84</v>
      </c>
      <c r="AV244" s="14" t="s">
        <v>84</v>
      </c>
      <c r="AW244" s="14" t="s">
        <v>31</v>
      </c>
      <c r="AX244" s="14" t="s">
        <v>74</v>
      </c>
      <c r="AY244" s="259" t="s">
        <v>132</v>
      </c>
    </row>
    <row r="245" s="14" customFormat="1">
      <c r="A245" s="14"/>
      <c r="B245" s="249"/>
      <c r="C245" s="250"/>
      <c r="D245" s="232" t="s">
        <v>145</v>
      </c>
      <c r="E245" s="251" t="s">
        <v>1</v>
      </c>
      <c r="F245" s="252" t="s">
        <v>2768</v>
      </c>
      <c r="G245" s="250"/>
      <c r="H245" s="253">
        <v>39.600000000000001</v>
      </c>
      <c r="I245" s="254"/>
      <c r="J245" s="250"/>
      <c r="K245" s="250"/>
      <c r="L245" s="255"/>
      <c r="M245" s="256"/>
      <c r="N245" s="257"/>
      <c r="O245" s="257"/>
      <c r="P245" s="257"/>
      <c r="Q245" s="257"/>
      <c r="R245" s="257"/>
      <c r="S245" s="257"/>
      <c r="T245" s="258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9" t="s">
        <v>145</v>
      </c>
      <c r="AU245" s="259" t="s">
        <v>84</v>
      </c>
      <c r="AV245" s="14" t="s">
        <v>84</v>
      </c>
      <c r="AW245" s="14" t="s">
        <v>31</v>
      </c>
      <c r="AX245" s="14" t="s">
        <v>74</v>
      </c>
      <c r="AY245" s="259" t="s">
        <v>132</v>
      </c>
    </row>
    <row r="246" s="14" customFormat="1">
      <c r="A246" s="14"/>
      <c r="B246" s="249"/>
      <c r="C246" s="250"/>
      <c r="D246" s="232" t="s">
        <v>145</v>
      </c>
      <c r="E246" s="251" t="s">
        <v>1</v>
      </c>
      <c r="F246" s="252" t="s">
        <v>2769</v>
      </c>
      <c r="G246" s="250"/>
      <c r="H246" s="253">
        <v>39.600000000000001</v>
      </c>
      <c r="I246" s="254"/>
      <c r="J246" s="250"/>
      <c r="K246" s="250"/>
      <c r="L246" s="255"/>
      <c r="M246" s="256"/>
      <c r="N246" s="257"/>
      <c r="O246" s="257"/>
      <c r="P246" s="257"/>
      <c r="Q246" s="257"/>
      <c r="R246" s="257"/>
      <c r="S246" s="257"/>
      <c r="T246" s="258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9" t="s">
        <v>145</v>
      </c>
      <c r="AU246" s="259" t="s">
        <v>84</v>
      </c>
      <c r="AV246" s="14" t="s">
        <v>84</v>
      </c>
      <c r="AW246" s="14" t="s">
        <v>31</v>
      </c>
      <c r="AX246" s="14" t="s">
        <v>74</v>
      </c>
      <c r="AY246" s="259" t="s">
        <v>132</v>
      </c>
    </row>
    <row r="247" s="14" customFormat="1">
      <c r="A247" s="14"/>
      <c r="B247" s="249"/>
      <c r="C247" s="250"/>
      <c r="D247" s="232" t="s">
        <v>145</v>
      </c>
      <c r="E247" s="251" t="s">
        <v>1</v>
      </c>
      <c r="F247" s="252" t="s">
        <v>2770</v>
      </c>
      <c r="G247" s="250"/>
      <c r="H247" s="253">
        <v>29.199999999999999</v>
      </c>
      <c r="I247" s="254"/>
      <c r="J247" s="250"/>
      <c r="K247" s="250"/>
      <c r="L247" s="255"/>
      <c r="M247" s="256"/>
      <c r="N247" s="257"/>
      <c r="O247" s="257"/>
      <c r="P247" s="257"/>
      <c r="Q247" s="257"/>
      <c r="R247" s="257"/>
      <c r="S247" s="257"/>
      <c r="T247" s="258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9" t="s">
        <v>145</v>
      </c>
      <c r="AU247" s="259" t="s">
        <v>84</v>
      </c>
      <c r="AV247" s="14" t="s">
        <v>84</v>
      </c>
      <c r="AW247" s="14" t="s">
        <v>31</v>
      </c>
      <c r="AX247" s="14" t="s">
        <v>74</v>
      </c>
      <c r="AY247" s="259" t="s">
        <v>132</v>
      </c>
    </row>
    <row r="248" s="15" customFormat="1">
      <c r="A248" s="15"/>
      <c r="B248" s="264"/>
      <c r="C248" s="265"/>
      <c r="D248" s="232" t="s">
        <v>145</v>
      </c>
      <c r="E248" s="266" t="s">
        <v>1</v>
      </c>
      <c r="F248" s="267" t="s">
        <v>251</v>
      </c>
      <c r="G248" s="265"/>
      <c r="H248" s="268">
        <v>143.19999999999999</v>
      </c>
      <c r="I248" s="269"/>
      <c r="J248" s="265"/>
      <c r="K248" s="265"/>
      <c r="L248" s="270"/>
      <c r="M248" s="271"/>
      <c r="N248" s="272"/>
      <c r="O248" s="272"/>
      <c r="P248" s="272"/>
      <c r="Q248" s="272"/>
      <c r="R248" s="272"/>
      <c r="S248" s="272"/>
      <c r="T248" s="273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T248" s="274" t="s">
        <v>145</v>
      </c>
      <c r="AU248" s="274" t="s">
        <v>84</v>
      </c>
      <c r="AV248" s="15" t="s">
        <v>227</v>
      </c>
      <c r="AW248" s="15" t="s">
        <v>31</v>
      </c>
      <c r="AX248" s="15" t="s">
        <v>82</v>
      </c>
      <c r="AY248" s="274" t="s">
        <v>132</v>
      </c>
    </row>
    <row r="249" s="2" customFormat="1" ht="44.25" customHeight="1">
      <c r="A249" s="39"/>
      <c r="B249" s="40"/>
      <c r="C249" s="219" t="s">
        <v>354</v>
      </c>
      <c r="D249" s="219" t="s">
        <v>135</v>
      </c>
      <c r="E249" s="220" t="s">
        <v>2771</v>
      </c>
      <c r="F249" s="221" t="s">
        <v>2772</v>
      </c>
      <c r="G249" s="222" t="s">
        <v>171</v>
      </c>
      <c r="H249" s="223">
        <v>71.599999999999994</v>
      </c>
      <c r="I249" s="224"/>
      <c r="J249" s="225">
        <f>ROUND(I249*H249,2)</f>
        <v>0</v>
      </c>
      <c r="K249" s="221" t="s">
        <v>1</v>
      </c>
      <c r="L249" s="45"/>
      <c r="M249" s="226" t="s">
        <v>1</v>
      </c>
      <c r="N249" s="227" t="s">
        <v>39</v>
      </c>
      <c r="O249" s="92"/>
      <c r="P249" s="228">
        <f>O249*H249</f>
        <v>0</v>
      </c>
      <c r="Q249" s="228">
        <v>0.092289999999999997</v>
      </c>
      <c r="R249" s="228">
        <f>Q249*H249</f>
        <v>6.6079639999999991</v>
      </c>
      <c r="S249" s="228">
        <v>0</v>
      </c>
      <c r="T249" s="229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30" t="s">
        <v>227</v>
      </c>
      <c r="AT249" s="230" t="s">
        <v>135</v>
      </c>
      <c r="AU249" s="230" t="s">
        <v>84</v>
      </c>
      <c r="AY249" s="18" t="s">
        <v>132</v>
      </c>
      <c r="BE249" s="231">
        <f>IF(N249="základní",J249,0)</f>
        <v>0</v>
      </c>
      <c r="BF249" s="231">
        <f>IF(N249="snížená",J249,0)</f>
        <v>0</v>
      </c>
      <c r="BG249" s="231">
        <f>IF(N249="zákl. přenesená",J249,0)</f>
        <v>0</v>
      </c>
      <c r="BH249" s="231">
        <f>IF(N249="sníž. přenesená",J249,0)</f>
        <v>0</v>
      </c>
      <c r="BI249" s="231">
        <f>IF(N249="nulová",J249,0)</f>
        <v>0</v>
      </c>
      <c r="BJ249" s="18" t="s">
        <v>82</v>
      </c>
      <c r="BK249" s="231">
        <f>ROUND(I249*H249,2)</f>
        <v>0</v>
      </c>
      <c r="BL249" s="18" t="s">
        <v>227</v>
      </c>
      <c r="BM249" s="230" t="s">
        <v>2773</v>
      </c>
    </row>
    <row r="250" s="2" customFormat="1">
      <c r="A250" s="39"/>
      <c r="B250" s="40"/>
      <c r="C250" s="41"/>
      <c r="D250" s="232" t="s">
        <v>142</v>
      </c>
      <c r="E250" s="41"/>
      <c r="F250" s="233" t="s">
        <v>2774</v>
      </c>
      <c r="G250" s="41"/>
      <c r="H250" s="41"/>
      <c r="I250" s="234"/>
      <c r="J250" s="41"/>
      <c r="K250" s="41"/>
      <c r="L250" s="45"/>
      <c r="M250" s="235"/>
      <c r="N250" s="236"/>
      <c r="O250" s="92"/>
      <c r="P250" s="92"/>
      <c r="Q250" s="92"/>
      <c r="R250" s="92"/>
      <c r="S250" s="92"/>
      <c r="T250" s="93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T250" s="18" t="s">
        <v>142</v>
      </c>
      <c r="AU250" s="18" t="s">
        <v>84</v>
      </c>
    </row>
    <row r="251" s="13" customFormat="1">
      <c r="A251" s="13"/>
      <c r="B251" s="239"/>
      <c r="C251" s="240"/>
      <c r="D251" s="232" t="s">
        <v>145</v>
      </c>
      <c r="E251" s="241" t="s">
        <v>1</v>
      </c>
      <c r="F251" s="242" t="s">
        <v>2692</v>
      </c>
      <c r="G251" s="240"/>
      <c r="H251" s="241" t="s">
        <v>1</v>
      </c>
      <c r="I251" s="243"/>
      <c r="J251" s="240"/>
      <c r="K251" s="240"/>
      <c r="L251" s="244"/>
      <c r="M251" s="245"/>
      <c r="N251" s="246"/>
      <c r="O251" s="246"/>
      <c r="P251" s="246"/>
      <c r="Q251" s="246"/>
      <c r="R251" s="246"/>
      <c r="S251" s="246"/>
      <c r="T251" s="247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8" t="s">
        <v>145</v>
      </c>
      <c r="AU251" s="248" t="s">
        <v>84</v>
      </c>
      <c r="AV251" s="13" t="s">
        <v>82</v>
      </c>
      <c r="AW251" s="13" t="s">
        <v>31</v>
      </c>
      <c r="AX251" s="13" t="s">
        <v>74</v>
      </c>
      <c r="AY251" s="248" t="s">
        <v>132</v>
      </c>
    </row>
    <row r="252" s="14" customFormat="1">
      <c r="A252" s="14"/>
      <c r="B252" s="249"/>
      <c r="C252" s="250"/>
      <c r="D252" s="232" t="s">
        <v>145</v>
      </c>
      <c r="E252" s="251" t="s">
        <v>1</v>
      </c>
      <c r="F252" s="252" t="s">
        <v>2775</v>
      </c>
      <c r="G252" s="250"/>
      <c r="H252" s="253">
        <v>17.399999999999999</v>
      </c>
      <c r="I252" s="254"/>
      <c r="J252" s="250"/>
      <c r="K252" s="250"/>
      <c r="L252" s="255"/>
      <c r="M252" s="256"/>
      <c r="N252" s="257"/>
      <c r="O252" s="257"/>
      <c r="P252" s="257"/>
      <c r="Q252" s="257"/>
      <c r="R252" s="257"/>
      <c r="S252" s="257"/>
      <c r="T252" s="258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9" t="s">
        <v>145</v>
      </c>
      <c r="AU252" s="259" t="s">
        <v>84</v>
      </c>
      <c r="AV252" s="14" t="s">
        <v>84</v>
      </c>
      <c r="AW252" s="14" t="s">
        <v>31</v>
      </c>
      <c r="AX252" s="14" t="s">
        <v>74</v>
      </c>
      <c r="AY252" s="259" t="s">
        <v>132</v>
      </c>
    </row>
    <row r="253" s="14" customFormat="1">
      <c r="A253" s="14"/>
      <c r="B253" s="249"/>
      <c r="C253" s="250"/>
      <c r="D253" s="232" t="s">
        <v>145</v>
      </c>
      <c r="E253" s="251" t="s">
        <v>1</v>
      </c>
      <c r="F253" s="252" t="s">
        <v>2776</v>
      </c>
      <c r="G253" s="250"/>
      <c r="H253" s="253">
        <v>19.800000000000001</v>
      </c>
      <c r="I253" s="254"/>
      <c r="J253" s="250"/>
      <c r="K253" s="250"/>
      <c r="L253" s="255"/>
      <c r="M253" s="256"/>
      <c r="N253" s="257"/>
      <c r="O253" s="257"/>
      <c r="P253" s="257"/>
      <c r="Q253" s="257"/>
      <c r="R253" s="257"/>
      <c r="S253" s="257"/>
      <c r="T253" s="258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9" t="s">
        <v>145</v>
      </c>
      <c r="AU253" s="259" t="s">
        <v>84</v>
      </c>
      <c r="AV253" s="14" t="s">
        <v>84</v>
      </c>
      <c r="AW253" s="14" t="s">
        <v>31</v>
      </c>
      <c r="AX253" s="14" t="s">
        <v>74</v>
      </c>
      <c r="AY253" s="259" t="s">
        <v>132</v>
      </c>
    </row>
    <row r="254" s="14" customFormat="1">
      <c r="A254" s="14"/>
      <c r="B254" s="249"/>
      <c r="C254" s="250"/>
      <c r="D254" s="232" t="s">
        <v>145</v>
      </c>
      <c r="E254" s="251" t="s">
        <v>1</v>
      </c>
      <c r="F254" s="252" t="s">
        <v>2777</v>
      </c>
      <c r="G254" s="250"/>
      <c r="H254" s="253">
        <v>19.800000000000001</v>
      </c>
      <c r="I254" s="254"/>
      <c r="J254" s="250"/>
      <c r="K254" s="250"/>
      <c r="L254" s="255"/>
      <c r="M254" s="256"/>
      <c r="N254" s="257"/>
      <c r="O254" s="257"/>
      <c r="P254" s="257"/>
      <c r="Q254" s="257"/>
      <c r="R254" s="257"/>
      <c r="S254" s="257"/>
      <c r="T254" s="258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9" t="s">
        <v>145</v>
      </c>
      <c r="AU254" s="259" t="s">
        <v>84</v>
      </c>
      <c r="AV254" s="14" t="s">
        <v>84</v>
      </c>
      <c r="AW254" s="14" t="s">
        <v>31</v>
      </c>
      <c r="AX254" s="14" t="s">
        <v>74</v>
      </c>
      <c r="AY254" s="259" t="s">
        <v>132</v>
      </c>
    </row>
    <row r="255" s="14" customFormat="1">
      <c r="A255" s="14"/>
      <c r="B255" s="249"/>
      <c r="C255" s="250"/>
      <c r="D255" s="232" t="s">
        <v>145</v>
      </c>
      <c r="E255" s="251" t="s">
        <v>1</v>
      </c>
      <c r="F255" s="252" t="s">
        <v>2778</v>
      </c>
      <c r="G255" s="250"/>
      <c r="H255" s="253">
        <v>14.6</v>
      </c>
      <c r="I255" s="254"/>
      <c r="J255" s="250"/>
      <c r="K255" s="250"/>
      <c r="L255" s="255"/>
      <c r="M255" s="256"/>
      <c r="N255" s="257"/>
      <c r="O255" s="257"/>
      <c r="P255" s="257"/>
      <c r="Q255" s="257"/>
      <c r="R255" s="257"/>
      <c r="S255" s="257"/>
      <c r="T255" s="258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9" t="s">
        <v>145</v>
      </c>
      <c r="AU255" s="259" t="s">
        <v>84</v>
      </c>
      <c r="AV255" s="14" t="s">
        <v>84</v>
      </c>
      <c r="AW255" s="14" t="s">
        <v>31</v>
      </c>
      <c r="AX255" s="14" t="s">
        <v>74</v>
      </c>
      <c r="AY255" s="259" t="s">
        <v>132</v>
      </c>
    </row>
    <row r="256" s="15" customFormat="1">
      <c r="A256" s="15"/>
      <c r="B256" s="264"/>
      <c r="C256" s="265"/>
      <c r="D256" s="232" t="s">
        <v>145</v>
      </c>
      <c r="E256" s="266" t="s">
        <v>1</v>
      </c>
      <c r="F256" s="267" t="s">
        <v>251</v>
      </c>
      <c r="G256" s="265"/>
      <c r="H256" s="268">
        <v>71.599999999999994</v>
      </c>
      <c r="I256" s="269"/>
      <c r="J256" s="265"/>
      <c r="K256" s="265"/>
      <c r="L256" s="270"/>
      <c r="M256" s="271"/>
      <c r="N256" s="272"/>
      <c r="O256" s="272"/>
      <c r="P256" s="272"/>
      <c r="Q256" s="272"/>
      <c r="R256" s="272"/>
      <c r="S256" s="272"/>
      <c r="T256" s="273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T256" s="274" t="s">
        <v>145</v>
      </c>
      <c r="AU256" s="274" t="s">
        <v>84</v>
      </c>
      <c r="AV256" s="15" t="s">
        <v>227</v>
      </c>
      <c r="AW256" s="15" t="s">
        <v>31</v>
      </c>
      <c r="AX256" s="15" t="s">
        <v>82</v>
      </c>
      <c r="AY256" s="274" t="s">
        <v>132</v>
      </c>
    </row>
    <row r="257" s="12" customFormat="1" ht="22.8" customHeight="1">
      <c r="A257" s="12"/>
      <c r="B257" s="203"/>
      <c r="C257" s="204"/>
      <c r="D257" s="205" t="s">
        <v>73</v>
      </c>
      <c r="E257" s="217" t="s">
        <v>131</v>
      </c>
      <c r="F257" s="217" t="s">
        <v>404</v>
      </c>
      <c r="G257" s="204"/>
      <c r="H257" s="204"/>
      <c r="I257" s="207"/>
      <c r="J257" s="218">
        <f>BK257</f>
        <v>0</v>
      </c>
      <c r="K257" s="204"/>
      <c r="L257" s="209"/>
      <c r="M257" s="210"/>
      <c r="N257" s="211"/>
      <c r="O257" s="211"/>
      <c r="P257" s="212">
        <f>SUM(P258:P277)</f>
        <v>0</v>
      </c>
      <c r="Q257" s="211"/>
      <c r="R257" s="212">
        <f>SUM(R258:R277)</f>
        <v>20.277553179999998</v>
      </c>
      <c r="S257" s="211"/>
      <c r="T257" s="213">
        <f>SUM(T258:T277)</f>
        <v>0</v>
      </c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R257" s="214" t="s">
        <v>82</v>
      </c>
      <c r="AT257" s="215" t="s">
        <v>73</v>
      </c>
      <c r="AU257" s="215" t="s">
        <v>82</v>
      </c>
      <c r="AY257" s="214" t="s">
        <v>132</v>
      </c>
      <c r="BK257" s="216">
        <f>SUM(BK258:BK277)</f>
        <v>0</v>
      </c>
    </row>
    <row r="258" s="2" customFormat="1" ht="24.15" customHeight="1">
      <c r="A258" s="39"/>
      <c r="B258" s="40"/>
      <c r="C258" s="219" t="s">
        <v>361</v>
      </c>
      <c r="D258" s="219" t="s">
        <v>135</v>
      </c>
      <c r="E258" s="220" t="s">
        <v>892</v>
      </c>
      <c r="F258" s="221" t="s">
        <v>893</v>
      </c>
      <c r="G258" s="222" t="s">
        <v>160</v>
      </c>
      <c r="H258" s="223">
        <v>89.418999999999997</v>
      </c>
      <c r="I258" s="224"/>
      <c r="J258" s="225">
        <f>ROUND(I258*H258,2)</f>
        <v>0</v>
      </c>
      <c r="K258" s="221" t="s">
        <v>1</v>
      </c>
      <c r="L258" s="45"/>
      <c r="M258" s="226" t="s">
        <v>1</v>
      </c>
      <c r="N258" s="227" t="s">
        <v>39</v>
      </c>
      <c r="O258" s="92"/>
      <c r="P258" s="228">
        <f>O258*H258</f>
        <v>0</v>
      </c>
      <c r="Q258" s="228">
        <v>0</v>
      </c>
      <c r="R258" s="228">
        <f>Q258*H258</f>
        <v>0</v>
      </c>
      <c r="S258" s="228">
        <v>0</v>
      </c>
      <c r="T258" s="229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30" t="s">
        <v>227</v>
      </c>
      <c r="AT258" s="230" t="s">
        <v>135</v>
      </c>
      <c r="AU258" s="230" t="s">
        <v>84</v>
      </c>
      <c r="AY258" s="18" t="s">
        <v>132</v>
      </c>
      <c r="BE258" s="231">
        <f>IF(N258="základní",J258,0)</f>
        <v>0</v>
      </c>
      <c r="BF258" s="231">
        <f>IF(N258="snížená",J258,0)</f>
        <v>0</v>
      </c>
      <c r="BG258" s="231">
        <f>IF(N258="zákl. přenesená",J258,0)</f>
        <v>0</v>
      </c>
      <c r="BH258" s="231">
        <f>IF(N258="sníž. přenesená",J258,0)</f>
        <v>0</v>
      </c>
      <c r="BI258" s="231">
        <f>IF(N258="nulová",J258,0)</f>
        <v>0</v>
      </c>
      <c r="BJ258" s="18" t="s">
        <v>82</v>
      </c>
      <c r="BK258" s="231">
        <f>ROUND(I258*H258,2)</f>
        <v>0</v>
      </c>
      <c r="BL258" s="18" t="s">
        <v>227</v>
      </c>
      <c r="BM258" s="230" t="s">
        <v>2779</v>
      </c>
    </row>
    <row r="259" s="2" customFormat="1">
      <c r="A259" s="39"/>
      <c r="B259" s="40"/>
      <c r="C259" s="41"/>
      <c r="D259" s="232" t="s">
        <v>142</v>
      </c>
      <c r="E259" s="41"/>
      <c r="F259" s="233" t="s">
        <v>895</v>
      </c>
      <c r="G259" s="41"/>
      <c r="H259" s="41"/>
      <c r="I259" s="234"/>
      <c r="J259" s="41"/>
      <c r="K259" s="41"/>
      <c r="L259" s="45"/>
      <c r="M259" s="235"/>
      <c r="N259" s="236"/>
      <c r="O259" s="92"/>
      <c r="P259" s="92"/>
      <c r="Q259" s="92"/>
      <c r="R259" s="92"/>
      <c r="S259" s="92"/>
      <c r="T259" s="93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T259" s="18" t="s">
        <v>142</v>
      </c>
      <c r="AU259" s="18" t="s">
        <v>84</v>
      </c>
    </row>
    <row r="260" s="14" customFormat="1">
      <c r="A260" s="14"/>
      <c r="B260" s="249"/>
      <c r="C260" s="250"/>
      <c r="D260" s="232" t="s">
        <v>145</v>
      </c>
      <c r="E260" s="251" t="s">
        <v>1</v>
      </c>
      <c r="F260" s="252" t="s">
        <v>715</v>
      </c>
      <c r="G260" s="250"/>
      <c r="H260" s="253">
        <v>89.418999999999997</v>
      </c>
      <c r="I260" s="254"/>
      <c r="J260" s="250"/>
      <c r="K260" s="250"/>
      <c r="L260" s="255"/>
      <c r="M260" s="256"/>
      <c r="N260" s="257"/>
      <c r="O260" s="257"/>
      <c r="P260" s="257"/>
      <c r="Q260" s="257"/>
      <c r="R260" s="257"/>
      <c r="S260" s="257"/>
      <c r="T260" s="258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9" t="s">
        <v>145</v>
      </c>
      <c r="AU260" s="259" t="s">
        <v>84</v>
      </c>
      <c r="AV260" s="14" t="s">
        <v>84</v>
      </c>
      <c r="AW260" s="14" t="s">
        <v>31</v>
      </c>
      <c r="AX260" s="14" t="s">
        <v>82</v>
      </c>
      <c r="AY260" s="259" t="s">
        <v>132</v>
      </c>
    </row>
    <row r="261" s="2" customFormat="1" ht="24.15" customHeight="1">
      <c r="A261" s="39"/>
      <c r="B261" s="40"/>
      <c r="C261" s="219" t="s">
        <v>7</v>
      </c>
      <c r="D261" s="219" t="s">
        <v>135</v>
      </c>
      <c r="E261" s="220" t="s">
        <v>899</v>
      </c>
      <c r="F261" s="221" t="s">
        <v>900</v>
      </c>
      <c r="G261" s="222" t="s">
        <v>160</v>
      </c>
      <c r="H261" s="223">
        <v>89.418999999999997</v>
      </c>
      <c r="I261" s="224"/>
      <c r="J261" s="225">
        <f>ROUND(I261*H261,2)</f>
        <v>0</v>
      </c>
      <c r="K261" s="221" t="s">
        <v>1</v>
      </c>
      <c r="L261" s="45"/>
      <c r="M261" s="226" t="s">
        <v>1</v>
      </c>
      <c r="N261" s="227" t="s">
        <v>39</v>
      </c>
      <c r="O261" s="92"/>
      <c r="P261" s="228">
        <f>O261*H261</f>
        <v>0</v>
      </c>
      <c r="Q261" s="228">
        <v>0</v>
      </c>
      <c r="R261" s="228">
        <f>Q261*H261</f>
        <v>0</v>
      </c>
      <c r="S261" s="228">
        <v>0</v>
      </c>
      <c r="T261" s="229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30" t="s">
        <v>227</v>
      </c>
      <c r="AT261" s="230" t="s">
        <v>135</v>
      </c>
      <c r="AU261" s="230" t="s">
        <v>84</v>
      </c>
      <c r="AY261" s="18" t="s">
        <v>132</v>
      </c>
      <c r="BE261" s="231">
        <f>IF(N261="základní",J261,0)</f>
        <v>0</v>
      </c>
      <c r="BF261" s="231">
        <f>IF(N261="snížená",J261,0)</f>
        <v>0</v>
      </c>
      <c r="BG261" s="231">
        <f>IF(N261="zákl. přenesená",J261,0)</f>
        <v>0</v>
      </c>
      <c r="BH261" s="231">
        <f>IF(N261="sníž. přenesená",J261,0)</f>
        <v>0</v>
      </c>
      <c r="BI261" s="231">
        <f>IF(N261="nulová",J261,0)</f>
        <v>0</v>
      </c>
      <c r="BJ261" s="18" t="s">
        <v>82</v>
      </c>
      <c r="BK261" s="231">
        <f>ROUND(I261*H261,2)</f>
        <v>0</v>
      </c>
      <c r="BL261" s="18" t="s">
        <v>227</v>
      </c>
      <c r="BM261" s="230" t="s">
        <v>2780</v>
      </c>
    </row>
    <row r="262" s="2" customFormat="1">
      <c r="A262" s="39"/>
      <c r="B262" s="40"/>
      <c r="C262" s="41"/>
      <c r="D262" s="232" t="s">
        <v>142</v>
      </c>
      <c r="E262" s="41"/>
      <c r="F262" s="233" t="s">
        <v>902</v>
      </c>
      <c r="G262" s="41"/>
      <c r="H262" s="41"/>
      <c r="I262" s="234"/>
      <c r="J262" s="41"/>
      <c r="K262" s="41"/>
      <c r="L262" s="45"/>
      <c r="M262" s="235"/>
      <c r="N262" s="236"/>
      <c r="O262" s="92"/>
      <c r="P262" s="92"/>
      <c r="Q262" s="92"/>
      <c r="R262" s="92"/>
      <c r="S262" s="92"/>
      <c r="T262" s="93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T262" s="18" t="s">
        <v>142</v>
      </c>
      <c r="AU262" s="18" t="s">
        <v>84</v>
      </c>
    </row>
    <row r="263" s="14" customFormat="1">
      <c r="A263" s="14"/>
      <c r="B263" s="249"/>
      <c r="C263" s="250"/>
      <c r="D263" s="232" t="s">
        <v>145</v>
      </c>
      <c r="E263" s="251" t="s">
        <v>1</v>
      </c>
      <c r="F263" s="252" t="s">
        <v>715</v>
      </c>
      <c r="G263" s="250"/>
      <c r="H263" s="253">
        <v>89.418999999999997</v>
      </c>
      <c r="I263" s="254"/>
      <c r="J263" s="250"/>
      <c r="K263" s="250"/>
      <c r="L263" s="255"/>
      <c r="M263" s="256"/>
      <c r="N263" s="257"/>
      <c r="O263" s="257"/>
      <c r="P263" s="257"/>
      <c r="Q263" s="257"/>
      <c r="R263" s="257"/>
      <c r="S263" s="257"/>
      <c r="T263" s="258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59" t="s">
        <v>145</v>
      </c>
      <c r="AU263" s="259" t="s">
        <v>84</v>
      </c>
      <c r="AV263" s="14" t="s">
        <v>84</v>
      </c>
      <c r="AW263" s="14" t="s">
        <v>31</v>
      </c>
      <c r="AX263" s="14" t="s">
        <v>82</v>
      </c>
      <c r="AY263" s="259" t="s">
        <v>132</v>
      </c>
    </row>
    <row r="264" s="2" customFormat="1" ht="24.15" customHeight="1">
      <c r="A264" s="39"/>
      <c r="B264" s="40"/>
      <c r="C264" s="219" t="s">
        <v>373</v>
      </c>
      <c r="D264" s="219" t="s">
        <v>135</v>
      </c>
      <c r="E264" s="220" t="s">
        <v>914</v>
      </c>
      <c r="F264" s="221" t="s">
        <v>915</v>
      </c>
      <c r="G264" s="222" t="s">
        <v>160</v>
      </c>
      <c r="H264" s="223">
        <v>89.418999999999997</v>
      </c>
      <c r="I264" s="224"/>
      <c r="J264" s="225">
        <f>ROUND(I264*H264,2)</f>
        <v>0</v>
      </c>
      <c r="K264" s="221" t="s">
        <v>139</v>
      </c>
      <c r="L264" s="45"/>
      <c r="M264" s="226" t="s">
        <v>1</v>
      </c>
      <c r="N264" s="227" t="s">
        <v>39</v>
      </c>
      <c r="O264" s="92"/>
      <c r="P264" s="228">
        <f>O264*H264</f>
        <v>0</v>
      </c>
      <c r="Q264" s="228">
        <v>0.089219999999999994</v>
      </c>
      <c r="R264" s="228">
        <f>Q264*H264</f>
        <v>7.9779631799999988</v>
      </c>
      <c r="S264" s="228">
        <v>0</v>
      </c>
      <c r="T264" s="229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30" t="s">
        <v>227</v>
      </c>
      <c r="AT264" s="230" t="s">
        <v>135</v>
      </c>
      <c r="AU264" s="230" t="s">
        <v>84</v>
      </c>
      <c r="AY264" s="18" t="s">
        <v>132</v>
      </c>
      <c r="BE264" s="231">
        <f>IF(N264="základní",J264,0)</f>
        <v>0</v>
      </c>
      <c r="BF264" s="231">
        <f>IF(N264="snížená",J264,0)</f>
        <v>0</v>
      </c>
      <c r="BG264" s="231">
        <f>IF(N264="zákl. přenesená",J264,0)</f>
        <v>0</v>
      </c>
      <c r="BH264" s="231">
        <f>IF(N264="sníž. přenesená",J264,0)</f>
        <v>0</v>
      </c>
      <c r="BI264" s="231">
        <f>IF(N264="nulová",J264,0)</f>
        <v>0</v>
      </c>
      <c r="BJ264" s="18" t="s">
        <v>82</v>
      </c>
      <c r="BK264" s="231">
        <f>ROUND(I264*H264,2)</f>
        <v>0</v>
      </c>
      <c r="BL264" s="18" t="s">
        <v>227</v>
      </c>
      <c r="BM264" s="230" t="s">
        <v>2781</v>
      </c>
    </row>
    <row r="265" s="2" customFormat="1">
      <c r="A265" s="39"/>
      <c r="B265" s="40"/>
      <c r="C265" s="41"/>
      <c r="D265" s="232" t="s">
        <v>142</v>
      </c>
      <c r="E265" s="41"/>
      <c r="F265" s="233" t="s">
        <v>917</v>
      </c>
      <c r="G265" s="41"/>
      <c r="H265" s="41"/>
      <c r="I265" s="234"/>
      <c r="J265" s="41"/>
      <c r="K265" s="41"/>
      <c r="L265" s="45"/>
      <c r="M265" s="235"/>
      <c r="N265" s="236"/>
      <c r="O265" s="92"/>
      <c r="P265" s="92"/>
      <c r="Q265" s="92"/>
      <c r="R265" s="92"/>
      <c r="S265" s="92"/>
      <c r="T265" s="93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T265" s="18" t="s">
        <v>142</v>
      </c>
      <c r="AU265" s="18" t="s">
        <v>84</v>
      </c>
    </row>
    <row r="266" s="2" customFormat="1">
      <c r="A266" s="39"/>
      <c r="B266" s="40"/>
      <c r="C266" s="41"/>
      <c r="D266" s="237" t="s">
        <v>143</v>
      </c>
      <c r="E266" s="41"/>
      <c r="F266" s="238" t="s">
        <v>918</v>
      </c>
      <c r="G266" s="41"/>
      <c r="H266" s="41"/>
      <c r="I266" s="234"/>
      <c r="J266" s="41"/>
      <c r="K266" s="41"/>
      <c r="L266" s="45"/>
      <c r="M266" s="235"/>
      <c r="N266" s="236"/>
      <c r="O266" s="92"/>
      <c r="P266" s="92"/>
      <c r="Q266" s="92"/>
      <c r="R266" s="92"/>
      <c r="S266" s="92"/>
      <c r="T266" s="93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T266" s="18" t="s">
        <v>143</v>
      </c>
      <c r="AU266" s="18" t="s">
        <v>84</v>
      </c>
    </row>
    <row r="267" s="14" customFormat="1">
      <c r="A267" s="14"/>
      <c r="B267" s="249"/>
      <c r="C267" s="250"/>
      <c r="D267" s="232" t="s">
        <v>145</v>
      </c>
      <c r="E267" s="251" t="s">
        <v>1</v>
      </c>
      <c r="F267" s="252" t="s">
        <v>715</v>
      </c>
      <c r="G267" s="250"/>
      <c r="H267" s="253">
        <v>89.418999999999997</v>
      </c>
      <c r="I267" s="254"/>
      <c r="J267" s="250"/>
      <c r="K267" s="250"/>
      <c r="L267" s="255"/>
      <c r="M267" s="256"/>
      <c r="N267" s="257"/>
      <c r="O267" s="257"/>
      <c r="P267" s="257"/>
      <c r="Q267" s="257"/>
      <c r="R267" s="257"/>
      <c r="S267" s="257"/>
      <c r="T267" s="258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59" t="s">
        <v>145</v>
      </c>
      <c r="AU267" s="259" t="s">
        <v>84</v>
      </c>
      <c r="AV267" s="14" t="s">
        <v>84</v>
      </c>
      <c r="AW267" s="14" t="s">
        <v>31</v>
      </c>
      <c r="AX267" s="14" t="s">
        <v>82</v>
      </c>
      <c r="AY267" s="259" t="s">
        <v>132</v>
      </c>
    </row>
    <row r="268" s="2" customFormat="1" ht="21.75" customHeight="1">
      <c r="A268" s="39"/>
      <c r="B268" s="40"/>
      <c r="C268" s="275" t="s">
        <v>380</v>
      </c>
      <c r="D268" s="275" t="s">
        <v>374</v>
      </c>
      <c r="E268" s="276" t="s">
        <v>920</v>
      </c>
      <c r="F268" s="277" t="s">
        <v>921</v>
      </c>
      <c r="G268" s="278" t="s">
        <v>160</v>
      </c>
      <c r="H268" s="279">
        <v>93.890000000000001</v>
      </c>
      <c r="I268" s="280"/>
      <c r="J268" s="281">
        <f>ROUND(I268*H268,2)</f>
        <v>0</v>
      </c>
      <c r="K268" s="277" t="s">
        <v>139</v>
      </c>
      <c r="L268" s="282"/>
      <c r="M268" s="283" t="s">
        <v>1</v>
      </c>
      <c r="N268" s="284" t="s">
        <v>39</v>
      </c>
      <c r="O268" s="92"/>
      <c r="P268" s="228">
        <f>O268*H268</f>
        <v>0</v>
      </c>
      <c r="Q268" s="228">
        <v>0.13100000000000001</v>
      </c>
      <c r="R268" s="228">
        <f>Q268*H268</f>
        <v>12.29959</v>
      </c>
      <c r="S268" s="228">
        <v>0</v>
      </c>
      <c r="T268" s="229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30" t="s">
        <v>270</v>
      </c>
      <c r="AT268" s="230" t="s">
        <v>374</v>
      </c>
      <c r="AU268" s="230" t="s">
        <v>84</v>
      </c>
      <c r="AY268" s="18" t="s">
        <v>132</v>
      </c>
      <c r="BE268" s="231">
        <f>IF(N268="základní",J268,0)</f>
        <v>0</v>
      </c>
      <c r="BF268" s="231">
        <f>IF(N268="snížená",J268,0)</f>
        <v>0</v>
      </c>
      <c r="BG268" s="231">
        <f>IF(N268="zákl. přenesená",J268,0)</f>
        <v>0</v>
      </c>
      <c r="BH268" s="231">
        <f>IF(N268="sníž. přenesená",J268,0)</f>
        <v>0</v>
      </c>
      <c r="BI268" s="231">
        <f>IF(N268="nulová",J268,0)</f>
        <v>0</v>
      </c>
      <c r="BJ268" s="18" t="s">
        <v>82</v>
      </c>
      <c r="BK268" s="231">
        <f>ROUND(I268*H268,2)</f>
        <v>0</v>
      </c>
      <c r="BL268" s="18" t="s">
        <v>227</v>
      </c>
      <c r="BM268" s="230" t="s">
        <v>2782</v>
      </c>
    </row>
    <row r="269" s="2" customFormat="1">
      <c r="A269" s="39"/>
      <c r="B269" s="40"/>
      <c r="C269" s="41"/>
      <c r="D269" s="232" t="s">
        <v>142</v>
      </c>
      <c r="E269" s="41"/>
      <c r="F269" s="233" t="s">
        <v>921</v>
      </c>
      <c r="G269" s="41"/>
      <c r="H269" s="41"/>
      <c r="I269" s="234"/>
      <c r="J269" s="41"/>
      <c r="K269" s="41"/>
      <c r="L269" s="45"/>
      <c r="M269" s="235"/>
      <c r="N269" s="236"/>
      <c r="O269" s="92"/>
      <c r="P269" s="92"/>
      <c r="Q269" s="92"/>
      <c r="R269" s="92"/>
      <c r="S269" s="92"/>
      <c r="T269" s="93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T269" s="18" t="s">
        <v>142</v>
      </c>
      <c r="AU269" s="18" t="s">
        <v>84</v>
      </c>
    </row>
    <row r="270" s="13" customFormat="1">
      <c r="A270" s="13"/>
      <c r="B270" s="239"/>
      <c r="C270" s="240"/>
      <c r="D270" s="232" t="s">
        <v>145</v>
      </c>
      <c r="E270" s="241" t="s">
        <v>1</v>
      </c>
      <c r="F270" s="242" t="s">
        <v>2692</v>
      </c>
      <c r="G270" s="240"/>
      <c r="H270" s="241" t="s">
        <v>1</v>
      </c>
      <c r="I270" s="243"/>
      <c r="J270" s="240"/>
      <c r="K270" s="240"/>
      <c r="L270" s="244"/>
      <c r="M270" s="245"/>
      <c r="N270" s="246"/>
      <c r="O270" s="246"/>
      <c r="P270" s="246"/>
      <c r="Q270" s="246"/>
      <c r="R270" s="246"/>
      <c r="S270" s="246"/>
      <c r="T270" s="247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8" t="s">
        <v>145</v>
      </c>
      <c r="AU270" s="248" t="s">
        <v>84</v>
      </c>
      <c r="AV270" s="13" t="s">
        <v>82</v>
      </c>
      <c r="AW270" s="13" t="s">
        <v>31</v>
      </c>
      <c r="AX270" s="13" t="s">
        <v>74</v>
      </c>
      <c r="AY270" s="248" t="s">
        <v>132</v>
      </c>
    </row>
    <row r="271" s="14" customFormat="1">
      <c r="A271" s="14"/>
      <c r="B271" s="249"/>
      <c r="C271" s="250"/>
      <c r="D271" s="232" t="s">
        <v>145</v>
      </c>
      <c r="E271" s="251" t="s">
        <v>1</v>
      </c>
      <c r="F271" s="252" t="s">
        <v>2783</v>
      </c>
      <c r="G271" s="250"/>
      <c r="H271" s="253">
        <v>18.178999999999998</v>
      </c>
      <c r="I271" s="254"/>
      <c r="J271" s="250"/>
      <c r="K271" s="250"/>
      <c r="L271" s="255"/>
      <c r="M271" s="256"/>
      <c r="N271" s="257"/>
      <c r="O271" s="257"/>
      <c r="P271" s="257"/>
      <c r="Q271" s="257"/>
      <c r="R271" s="257"/>
      <c r="S271" s="257"/>
      <c r="T271" s="258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9" t="s">
        <v>145</v>
      </c>
      <c r="AU271" s="259" t="s">
        <v>84</v>
      </c>
      <c r="AV271" s="14" t="s">
        <v>84</v>
      </c>
      <c r="AW271" s="14" t="s">
        <v>31</v>
      </c>
      <c r="AX271" s="14" t="s">
        <v>74</v>
      </c>
      <c r="AY271" s="259" t="s">
        <v>132</v>
      </c>
    </row>
    <row r="272" s="14" customFormat="1">
      <c r="A272" s="14"/>
      <c r="B272" s="249"/>
      <c r="C272" s="250"/>
      <c r="D272" s="232" t="s">
        <v>145</v>
      </c>
      <c r="E272" s="251" t="s">
        <v>1</v>
      </c>
      <c r="F272" s="252" t="s">
        <v>2784</v>
      </c>
      <c r="G272" s="250"/>
      <c r="H272" s="253">
        <v>17.16</v>
      </c>
      <c r="I272" s="254"/>
      <c r="J272" s="250"/>
      <c r="K272" s="250"/>
      <c r="L272" s="255"/>
      <c r="M272" s="256"/>
      <c r="N272" s="257"/>
      <c r="O272" s="257"/>
      <c r="P272" s="257"/>
      <c r="Q272" s="257"/>
      <c r="R272" s="257"/>
      <c r="S272" s="257"/>
      <c r="T272" s="258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9" t="s">
        <v>145</v>
      </c>
      <c r="AU272" s="259" t="s">
        <v>84</v>
      </c>
      <c r="AV272" s="14" t="s">
        <v>84</v>
      </c>
      <c r="AW272" s="14" t="s">
        <v>31</v>
      </c>
      <c r="AX272" s="14" t="s">
        <v>74</v>
      </c>
      <c r="AY272" s="259" t="s">
        <v>132</v>
      </c>
    </row>
    <row r="273" s="14" customFormat="1">
      <c r="A273" s="14"/>
      <c r="B273" s="249"/>
      <c r="C273" s="250"/>
      <c r="D273" s="232" t="s">
        <v>145</v>
      </c>
      <c r="E273" s="251" t="s">
        <v>1</v>
      </c>
      <c r="F273" s="252" t="s">
        <v>2785</v>
      </c>
      <c r="G273" s="250"/>
      <c r="H273" s="253">
        <v>20.280000000000001</v>
      </c>
      <c r="I273" s="254"/>
      <c r="J273" s="250"/>
      <c r="K273" s="250"/>
      <c r="L273" s="255"/>
      <c r="M273" s="256"/>
      <c r="N273" s="257"/>
      <c r="O273" s="257"/>
      <c r="P273" s="257"/>
      <c r="Q273" s="257"/>
      <c r="R273" s="257"/>
      <c r="S273" s="257"/>
      <c r="T273" s="258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59" t="s">
        <v>145</v>
      </c>
      <c r="AU273" s="259" t="s">
        <v>84</v>
      </c>
      <c r="AV273" s="14" t="s">
        <v>84</v>
      </c>
      <c r="AW273" s="14" t="s">
        <v>31</v>
      </c>
      <c r="AX273" s="14" t="s">
        <v>74</v>
      </c>
      <c r="AY273" s="259" t="s">
        <v>132</v>
      </c>
    </row>
    <row r="274" s="14" customFormat="1">
      <c r="A274" s="14"/>
      <c r="B274" s="249"/>
      <c r="C274" s="250"/>
      <c r="D274" s="232" t="s">
        <v>145</v>
      </c>
      <c r="E274" s="251" t="s">
        <v>1</v>
      </c>
      <c r="F274" s="252" t="s">
        <v>2786</v>
      </c>
      <c r="G274" s="250"/>
      <c r="H274" s="253">
        <v>20.280000000000001</v>
      </c>
      <c r="I274" s="254"/>
      <c r="J274" s="250"/>
      <c r="K274" s="250"/>
      <c r="L274" s="255"/>
      <c r="M274" s="256"/>
      <c r="N274" s="257"/>
      <c r="O274" s="257"/>
      <c r="P274" s="257"/>
      <c r="Q274" s="257"/>
      <c r="R274" s="257"/>
      <c r="S274" s="257"/>
      <c r="T274" s="258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9" t="s">
        <v>145</v>
      </c>
      <c r="AU274" s="259" t="s">
        <v>84</v>
      </c>
      <c r="AV274" s="14" t="s">
        <v>84</v>
      </c>
      <c r="AW274" s="14" t="s">
        <v>31</v>
      </c>
      <c r="AX274" s="14" t="s">
        <v>74</v>
      </c>
      <c r="AY274" s="259" t="s">
        <v>132</v>
      </c>
    </row>
    <row r="275" s="14" customFormat="1">
      <c r="A275" s="14"/>
      <c r="B275" s="249"/>
      <c r="C275" s="250"/>
      <c r="D275" s="232" t="s">
        <v>145</v>
      </c>
      <c r="E275" s="251" t="s">
        <v>1</v>
      </c>
      <c r="F275" s="252" t="s">
        <v>2787</v>
      </c>
      <c r="G275" s="250"/>
      <c r="H275" s="253">
        <v>13.52</v>
      </c>
      <c r="I275" s="254"/>
      <c r="J275" s="250"/>
      <c r="K275" s="250"/>
      <c r="L275" s="255"/>
      <c r="M275" s="256"/>
      <c r="N275" s="257"/>
      <c r="O275" s="257"/>
      <c r="P275" s="257"/>
      <c r="Q275" s="257"/>
      <c r="R275" s="257"/>
      <c r="S275" s="257"/>
      <c r="T275" s="258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9" t="s">
        <v>145</v>
      </c>
      <c r="AU275" s="259" t="s">
        <v>84</v>
      </c>
      <c r="AV275" s="14" t="s">
        <v>84</v>
      </c>
      <c r="AW275" s="14" t="s">
        <v>31</v>
      </c>
      <c r="AX275" s="14" t="s">
        <v>74</v>
      </c>
      <c r="AY275" s="259" t="s">
        <v>132</v>
      </c>
    </row>
    <row r="276" s="15" customFormat="1">
      <c r="A276" s="15"/>
      <c r="B276" s="264"/>
      <c r="C276" s="265"/>
      <c r="D276" s="232" t="s">
        <v>145</v>
      </c>
      <c r="E276" s="266" t="s">
        <v>715</v>
      </c>
      <c r="F276" s="267" t="s">
        <v>251</v>
      </c>
      <c r="G276" s="265"/>
      <c r="H276" s="268">
        <v>89.418999999999997</v>
      </c>
      <c r="I276" s="269"/>
      <c r="J276" s="265"/>
      <c r="K276" s="265"/>
      <c r="L276" s="270"/>
      <c r="M276" s="271"/>
      <c r="N276" s="272"/>
      <c r="O276" s="272"/>
      <c r="P276" s="272"/>
      <c r="Q276" s="272"/>
      <c r="R276" s="272"/>
      <c r="S276" s="272"/>
      <c r="T276" s="273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274" t="s">
        <v>145</v>
      </c>
      <c r="AU276" s="274" t="s">
        <v>84</v>
      </c>
      <c r="AV276" s="15" t="s">
        <v>227</v>
      </c>
      <c r="AW276" s="15" t="s">
        <v>31</v>
      </c>
      <c r="AX276" s="15" t="s">
        <v>82</v>
      </c>
      <c r="AY276" s="274" t="s">
        <v>132</v>
      </c>
    </row>
    <row r="277" s="14" customFormat="1">
      <c r="A277" s="14"/>
      <c r="B277" s="249"/>
      <c r="C277" s="250"/>
      <c r="D277" s="232" t="s">
        <v>145</v>
      </c>
      <c r="E277" s="250"/>
      <c r="F277" s="252" t="s">
        <v>2788</v>
      </c>
      <c r="G277" s="250"/>
      <c r="H277" s="253">
        <v>93.890000000000001</v>
      </c>
      <c r="I277" s="254"/>
      <c r="J277" s="250"/>
      <c r="K277" s="250"/>
      <c r="L277" s="255"/>
      <c r="M277" s="256"/>
      <c r="N277" s="257"/>
      <c r="O277" s="257"/>
      <c r="P277" s="257"/>
      <c r="Q277" s="257"/>
      <c r="R277" s="257"/>
      <c r="S277" s="257"/>
      <c r="T277" s="258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9" t="s">
        <v>145</v>
      </c>
      <c r="AU277" s="259" t="s">
        <v>84</v>
      </c>
      <c r="AV277" s="14" t="s">
        <v>84</v>
      </c>
      <c r="AW277" s="14" t="s">
        <v>4</v>
      </c>
      <c r="AX277" s="14" t="s">
        <v>82</v>
      </c>
      <c r="AY277" s="259" t="s">
        <v>132</v>
      </c>
    </row>
    <row r="278" s="12" customFormat="1" ht="22.8" customHeight="1">
      <c r="A278" s="12"/>
      <c r="B278" s="203"/>
      <c r="C278" s="204"/>
      <c r="D278" s="205" t="s">
        <v>73</v>
      </c>
      <c r="E278" s="217" t="s">
        <v>277</v>
      </c>
      <c r="F278" s="217" t="s">
        <v>505</v>
      </c>
      <c r="G278" s="204"/>
      <c r="H278" s="204"/>
      <c r="I278" s="207"/>
      <c r="J278" s="218">
        <f>BK278</f>
        <v>0</v>
      </c>
      <c r="K278" s="204"/>
      <c r="L278" s="209"/>
      <c r="M278" s="210"/>
      <c r="N278" s="211"/>
      <c r="O278" s="211"/>
      <c r="P278" s="212">
        <f>SUM(P279:P297)</f>
        <v>0</v>
      </c>
      <c r="Q278" s="211"/>
      <c r="R278" s="212">
        <f>SUM(R279:R297)</f>
        <v>1.81324993</v>
      </c>
      <c r="S278" s="211"/>
      <c r="T278" s="213">
        <f>SUM(T279:T297)</f>
        <v>0</v>
      </c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R278" s="214" t="s">
        <v>82</v>
      </c>
      <c r="AT278" s="215" t="s">
        <v>73</v>
      </c>
      <c r="AU278" s="215" t="s">
        <v>82</v>
      </c>
      <c r="AY278" s="214" t="s">
        <v>132</v>
      </c>
      <c r="BK278" s="216">
        <f>SUM(BK279:BK297)</f>
        <v>0</v>
      </c>
    </row>
    <row r="279" s="2" customFormat="1" ht="16.5" customHeight="1">
      <c r="A279" s="39"/>
      <c r="B279" s="40"/>
      <c r="C279" s="219" t="s">
        <v>387</v>
      </c>
      <c r="D279" s="219" t="s">
        <v>135</v>
      </c>
      <c r="E279" s="220" t="s">
        <v>2789</v>
      </c>
      <c r="F279" s="221" t="s">
        <v>2790</v>
      </c>
      <c r="G279" s="222" t="s">
        <v>874</v>
      </c>
      <c r="H279" s="223">
        <v>8</v>
      </c>
      <c r="I279" s="224"/>
      <c r="J279" s="225">
        <f>ROUND(I279*H279,2)</f>
        <v>0</v>
      </c>
      <c r="K279" s="221" t="s">
        <v>139</v>
      </c>
      <c r="L279" s="45"/>
      <c r="M279" s="226" t="s">
        <v>1</v>
      </c>
      <c r="N279" s="227" t="s">
        <v>39</v>
      </c>
      <c r="O279" s="92"/>
      <c r="P279" s="228">
        <f>O279*H279</f>
        <v>0</v>
      </c>
      <c r="Q279" s="228">
        <v>0.0030000000000000001</v>
      </c>
      <c r="R279" s="228">
        <f>Q279*H279</f>
        <v>0.024</v>
      </c>
      <c r="S279" s="228">
        <v>0</v>
      </c>
      <c r="T279" s="229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30" t="s">
        <v>227</v>
      </c>
      <c r="AT279" s="230" t="s">
        <v>135</v>
      </c>
      <c r="AU279" s="230" t="s">
        <v>84</v>
      </c>
      <c r="AY279" s="18" t="s">
        <v>132</v>
      </c>
      <c r="BE279" s="231">
        <f>IF(N279="základní",J279,0)</f>
        <v>0</v>
      </c>
      <c r="BF279" s="231">
        <f>IF(N279="snížená",J279,0)</f>
        <v>0</v>
      </c>
      <c r="BG279" s="231">
        <f>IF(N279="zákl. přenesená",J279,0)</f>
        <v>0</v>
      </c>
      <c r="BH279" s="231">
        <f>IF(N279="sníž. přenesená",J279,0)</f>
        <v>0</v>
      </c>
      <c r="BI279" s="231">
        <f>IF(N279="nulová",J279,0)</f>
        <v>0</v>
      </c>
      <c r="BJ279" s="18" t="s">
        <v>82</v>
      </c>
      <c r="BK279" s="231">
        <f>ROUND(I279*H279,2)</f>
        <v>0</v>
      </c>
      <c r="BL279" s="18" t="s">
        <v>227</v>
      </c>
      <c r="BM279" s="230" t="s">
        <v>2791</v>
      </c>
    </row>
    <row r="280" s="2" customFormat="1">
      <c r="A280" s="39"/>
      <c r="B280" s="40"/>
      <c r="C280" s="41"/>
      <c r="D280" s="232" t="s">
        <v>142</v>
      </c>
      <c r="E280" s="41"/>
      <c r="F280" s="233" t="s">
        <v>2790</v>
      </c>
      <c r="G280" s="41"/>
      <c r="H280" s="41"/>
      <c r="I280" s="234"/>
      <c r="J280" s="41"/>
      <c r="K280" s="41"/>
      <c r="L280" s="45"/>
      <c r="M280" s="235"/>
      <c r="N280" s="236"/>
      <c r="O280" s="92"/>
      <c r="P280" s="92"/>
      <c r="Q280" s="92"/>
      <c r="R280" s="92"/>
      <c r="S280" s="92"/>
      <c r="T280" s="93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T280" s="18" t="s">
        <v>142</v>
      </c>
      <c r="AU280" s="18" t="s">
        <v>84</v>
      </c>
    </row>
    <row r="281" s="2" customFormat="1">
      <c r="A281" s="39"/>
      <c r="B281" s="40"/>
      <c r="C281" s="41"/>
      <c r="D281" s="237" t="s">
        <v>143</v>
      </c>
      <c r="E281" s="41"/>
      <c r="F281" s="238" t="s">
        <v>2792</v>
      </c>
      <c r="G281" s="41"/>
      <c r="H281" s="41"/>
      <c r="I281" s="234"/>
      <c r="J281" s="41"/>
      <c r="K281" s="41"/>
      <c r="L281" s="45"/>
      <c r="M281" s="235"/>
      <c r="N281" s="236"/>
      <c r="O281" s="92"/>
      <c r="P281" s="92"/>
      <c r="Q281" s="92"/>
      <c r="R281" s="92"/>
      <c r="S281" s="92"/>
      <c r="T281" s="93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143</v>
      </c>
      <c r="AU281" s="18" t="s">
        <v>84</v>
      </c>
    </row>
    <row r="282" s="13" customFormat="1">
      <c r="A282" s="13"/>
      <c r="B282" s="239"/>
      <c r="C282" s="240"/>
      <c r="D282" s="232" t="s">
        <v>145</v>
      </c>
      <c r="E282" s="241" t="s">
        <v>1</v>
      </c>
      <c r="F282" s="242" t="s">
        <v>2793</v>
      </c>
      <c r="G282" s="240"/>
      <c r="H282" s="241" t="s">
        <v>1</v>
      </c>
      <c r="I282" s="243"/>
      <c r="J282" s="240"/>
      <c r="K282" s="240"/>
      <c r="L282" s="244"/>
      <c r="M282" s="245"/>
      <c r="N282" s="246"/>
      <c r="O282" s="246"/>
      <c r="P282" s="246"/>
      <c r="Q282" s="246"/>
      <c r="R282" s="246"/>
      <c r="S282" s="246"/>
      <c r="T282" s="247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48" t="s">
        <v>145</v>
      </c>
      <c r="AU282" s="248" t="s">
        <v>84</v>
      </c>
      <c r="AV282" s="13" t="s">
        <v>82</v>
      </c>
      <c r="AW282" s="13" t="s">
        <v>31</v>
      </c>
      <c r="AX282" s="13" t="s">
        <v>74</v>
      </c>
      <c r="AY282" s="248" t="s">
        <v>132</v>
      </c>
    </row>
    <row r="283" s="14" customFormat="1">
      <c r="A283" s="14"/>
      <c r="B283" s="249"/>
      <c r="C283" s="250"/>
      <c r="D283" s="232" t="s">
        <v>145</v>
      </c>
      <c r="E283" s="251" t="s">
        <v>1</v>
      </c>
      <c r="F283" s="252" t="s">
        <v>270</v>
      </c>
      <c r="G283" s="250"/>
      <c r="H283" s="253">
        <v>8</v>
      </c>
      <c r="I283" s="254"/>
      <c r="J283" s="250"/>
      <c r="K283" s="250"/>
      <c r="L283" s="255"/>
      <c r="M283" s="256"/>
      <c r="N283" s="257"/>
      <c r="O283" s="257"/>
      <c r="P283" s="257"/>
      <c r="Q283" s="257"/>
      <c r="R283" s="257"/>
      <c r="S283" s="257"/>
      <c r="T283" s="258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9" t="s">
        <v>145</v>
      </c>
      <c r="AU283" s="259" t="s">
        <v>84</v>
      </c>
      <c r="AV283" s="14" t="s">
        <v>84</v>
      </c>
      <c r="AW283" s="14" t="s">
        <v>31</v>
      </c>
      <c r="AX283" s="14" t="s">
        <v>82</v>
      </c>
      <c r="AY283" s="259" t="s">
        <v>132</v>
      </c>
    </row>
    <row r="284" s="2" customFormat="1" ht="16.5" customHeight="1">
      <c r="A284" s="39"/>
      <c r="B284" s="40"/>
      <c r="C284" s="275" t="s">
        <v>394</v>
      </c>
      <c r="D284" s="275" t="s">
        <v>374</v>
      </c>
      <c r="E284" s="276" t="s">
        <v>2794</v>
      </c>
      <c r="F284" s="277" t="s">
        <v>2795</v>
      </c>
      <c r="G284" s="278" t="s">
        <v>874</v>
      </c>
      <c r="H284" s="279">
        <v>8</v>
      </c>
      <c r="I284" s="280"/>
      <c r="J284" s="281">
        <f>ROUND(I284*H284,2)</f>
        <v>0</v>
      </c>
      <c r="K284" s="277" t="s">
        <v>1</v>
      </c>
      <c r="L284" s="282"/>
      <c r="M284" s="283" t="s">
        <v>1</v>
      </c>
      <c r="N284" s="284" t="s">
        <v>39</v>
      </c>
      <c r="O284" s="92"/>
      <c r="P284" s="228">
        <f>O284*H284</f>
        <v>0</v>
      </c>
      <c r="Q284" s="228">
        <v>0.0061000000000000004</v>
      </c>
      <c r="R284" s="228">
        <f>Q284*H284</f>
        <v>0.048800000000000003</v>
      </c>
      <c r="S284" s="228">
        <v>0</v>
      </c>
      <c r="T284" s="229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30" t="s">
        <v>270</v>
      </c>
      <c r="AT284" s="230" t="s">
        <v>374</v>
      </c>
      <c r="AU284" s="230" t="s">
        <v>84</v>
      </c>
      <c r="AY284" s="18" t="s">
        <v>132</v>
      </c>
      <c r="BE284" s="231">
        <f>IF(N284="základní",J284,0)</f>
        <v>0</v>
      </c>
      <c r="BF284" s="231">
        <f>IF(N284="snížená",J284,0)</f>
        <v>0</v>
      </c>
      <c r="BG284" s="231">
        <f>IF(N284="zákl. přenesená",J284,0)</f>
        <v>0</v>
      </c>
      <c r="BH284" s="231">
        <f>IF(N284="sníž. přenesená",J284,0)</f>
        <v>0</v>
      </c>
      <c r="BI284" s="231">
        <f>IF(N284="nulová",J284,0)</f>
        <v>0</v>
      </c>
      <c r="BJ284" s="18" t="s">
        <v>82</v>
      </c>
      <c r="BK284" s="231">
        <f>ROUND(I284*H284,2)</f>
        <v>0</v>
      </c>
      <c r="BL284" s="18" t="s">
        <v>227</v>
      </c>
      <c r="BM284" s="230" t="s">
        <v>2796</v>
      </c>
    </row>
    <row r="285" s="2" customFormat="1">
      <c r="A285" s="39"/>
      <c r="B285" s="40"/>
      <c r="C285" s="41"/>
      <c r="D285" s="232" t="s">
        <v>142</v>
      </c>
      <c r="E285" s="41"/>
      <c r="F285" s="233" t="s">
        <v>2795</v>
      </c>
      <c r="G285" s="41"/>
      <c r="H285" s="41"/>
      <c r="I285" s="234"/>
      <c r="J285" s="41"/>
      <c r="K285" s="41"/>
      <c r="L285" s="45"/>
      <c r="M285" s="235"/>
      <c r="N285" s="236"/>
      <c r="O285" s="92"/>
      <c r="P285" s="92"/>
      <c r="Q285" s="92"/>
      <c r="R285" s="92"/>
      <c r="S285" s="92"/>
      <c r="T285" s="93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T285" s="18" t="s">
        <v>142</v>
      </c>
      <c r="AU285" s="18" t="s">
        <v>84</v>
      </c>
    </row>
    <row r="286" s="2" customFormat="1" ht="33" customHeight="1">
      <c r="A286" s="39"/>
      <c r="B286" s="40"/>
      <c r="C286" s="219" t="s">
        <v>398</v>
      </c>
      <c r="D286" s="219" t="s">
        <v>135</v>
      </c>
      <c r="E286" s="220" t="s">
        <v>1058</v>
      </c>
      <c r="F286" s="221" t="s">
        <v>1059</v>
      </c>
      <c r="G286" s="222" t="s">
        <v>171</v>
      </c>
      <c r="H286" s="223">
        <v>9.1500000000000004</v>
      </c>
      <c r="I286" s="224"/>
      <c r="J286" s="225">
        <f>ROUND(I286*H286,2)</f>
        <v>0</v>
      </c>
      <c r="K286" s="221" t="s">
        <v>139</v>
      </c>
      <c r="L286" s="45"/>
      <c r="M286" s="226" t="s">
        <v>1</v>
      </c>
      <c r="N286" s="227" t="s">
        <v>39</v>
      </c>
      <c r="O286" s="92"/>
      <c r="P286" s="228">
        <f>O286*H286</f>
        <v>0</v>
      </c>
      <c r="Q286" s="228">
        <v>0.1295</v>
      </c>
      <c r="R286" s="228">
        <f>Q286*H286</f>
        <v>1.184925</v>
      </c>
      <c r="S286" s="228">
        <v>0</v>
      </c>
      <c r="T286" s="229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30" t="s">
        <v>227</v>
      </c>
      <c r="AT286" s="230" t="s">
        <v>135</v>
      </c>
      <c r="AU286" s="230" t="s">
        <v>84</v>
      </c>
      <c r="AY286" s="18" t="s">
        <v>132</v>
      </c>
      <c r="BE286" s="231">
        <f>IF(N286="základní",J286,0)</f>
        <v>0</v>
      </c>
      <c r="BF286" s="231">
        <f>IF(N286="snížená",J286,0)</f>
        <v>0</v>
      </c>
      <c r="BG286" s="231">
        <f>IF(N286="zákl. přenesená",J286,0)</f>
        <v>0</v>
      </c>
      <c r="BH286" s="231">
        <f>IF(N286="sníž. přenesená",J286,0)</f>
        <v>0</v>
      </c>
      <c r="BI286" s="231">
        <f>IF(N286="nulová",J286,0)</f>
        <v>0</v>
      </c>
      <c r="BJ286" s="18" t="s">
        <v>82</v>
      </c>
      <c r="BK286" s="231">
        <f>ROUND(I286*H286,2)</f>
        <v>0</v>
      </c>
      <c r="BL286" s="18" t="s">
        <v>227</v>
      </c>
      <c r="BM286" s="230" t="s">
        <v>2797</v>
      </c>
    </row>
    <row r="287" s="2" customFormat="1">
      <c r="A287" s="39"/>
      <c r="B287" s="40"/>
      <c r="C287" s="41"/>
      <c r="D287" s="232" t="s">
        <v>142</v>
      </c>
      <c r="E287" s="41"/>
      <c r="F287" s="233" t="s">
        <v>1061</v>
      </c>
      <c r="G287" s="41"/>
      <c r="H287" s="41"/>
      <c r="I287" s="234"/>
      <c r="J287" s="41"/>
      <c r="K287" s="41"/>
      <c r="L287" s="45"/>
      <c r="M287" s="235"/>
      <c r="N287" s="236"/>
      <c r="O287" s="92"/>
      <c r="P287" s="92"/>
      <c r="Q287" s="92"/>
      <c r="R287" s="92"/>
      <c r="S287" s="92"/>
      <c r="T287" s="93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142</v>
      </c>
      <c r="AU287" s="18" t="s">
        <v>84</v>
      </c>
    </row>
    <row r="288" s="2" customFormat="1">
      <c r="A288" s="39"/>
      <c r="B288" s="40"/>
      <c r="C288" s="41"/>
      <c r="D288" s="237" t="s">
        <v>143</v>
      </c>
      <c r="E288" s="41"/>
      <c r="F288" s="238" t="s">
        <v>1062</v>
      </c>
      <c r="G288" s="41"/>
      <c r="H288" s="41"/>
      <c r="I288" s="234"/>
      <c r="J288" s="41"/>
      <c r="K288" s="41"/>
      <c r="L288" s="45"/>
      <c r="M288" s="235"/>
      <c r="N288" s="236"/>
      <c r="O288" s="92"/>
      <c r="P288" s="92"/>
      <c r="Q288" s="92"/>
      <c r="R288" s="92"/>
      <c r="S288" s="92"/>
      <c r="T288" s="93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143</v>
      </c>
      <c r="AU288" s="18" t="s">
        <v>84</v>
      </c>
    </row>
    <row r="289" s="14" customFormat="1">
      <c r="A289" s="14"/>
      <c r="B289" s="249"/>
      <c r="C289" s="250"/>
      <c r="D289" s="232" t="s">
        <v>145</v>
      </c>
      <c r="E289" s="251" t="s">
        <v>1</v>
      </c>
      <c r="F289" s="252" t="s">
        <v>2798</v>
      </c>
      <c r="G289" s="250"/>
      <c r="H289" s="253">
        <v>9.1500000000000004</v>
      </c>
      <c r="I289" s="254"/>
      <c r="J289" s="250"/>
      <c r="K289" s="250"/>
      <c r="L289" s="255"/>
      <c r="M289" s="256"/>
      <c r="N289" s="257"/>
      <c r="O289" s="257"/>
      <c r="P289" s="257"/>
      <c r="Q289" s="257"/>
      <c r="R289" s="257"/>
      <c r="S289" s="257"/>
      <c r="T289" s="258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9" t="s">
        <v>145</v>
      </c>
      <c r="AU289" s="259" t="s">
        <v>84</v>
      </c>
      <c r="AV289" s="14" t="s">
        <v>84</v>
      </c>
      <c r="AW289" s="14" t="s">
        <v>31</v>
      </c>
      <c r="AX289" s="14" t="s">
        <v>82</v>
      </c>
      <c r="AY289" s="259" t="s">
        <v>132</v>
      </c>
    </row>
    <row r="290" s="2" customFormat="1" ht="16.5" customHeight="1">
      <c r="A290" s="39"/>
      <c r="B290" s="40"/>
      <c r="C290" s="275" t="s">
        <v>405</v>
      </c>
      <c r="D290" s="275" t="s">
        <v>374</v>
      </c>
      <c r="E290" s="276" t="s">
        <v>1064</v>
      </c>
      <c r="F290" s="277" t="s">
        <v>1065</v>
      </c>
      <c r="G290" s="278" t="s">
        <v>171</v>
      </c>
      <c r="H290" s="279">
        <v>9.1500000000000004</v>
      </c>
      <c r="I290" s="280"/>
      <c r="J290" s="281">
        <f>ROUND(I290*H290,2)</f>
        <v>0</v>
      </c>
      <c r="K290" s="277" t="s">
        <v>139</v>
      </c>
      <c r="L290" s="282"/>
      <c r="M290" s="283" t="s">
        <v>1</v>
      </c>
      <c r="N290" s="284" t="s">
        <v>39</v>
      </c>
      <c r="O290" s="92"/>
      <c r="P290" s="228">
        <f>O290*H290</f>
        <v>0</v>
      </c>
      <c r="Q290" s="228">
        <v>0.056120000000000003</v>
      </c>
      <c r="R290" s="228">
        <f>Q290*H290</f>
        <v>0.51349800000000001</v>
      </c>
      <c r="S290" s="228">
        <v>0</v>
      </c>
      <c r="T290" s="229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30" t="s">
        <v>270</v>
      </c>
      <c r="AT290" s="230" t="s">
        <v>374</v>
      </c>
      <c r="AU290" s="230" t="s">
        <v>84</v>
      </c>
      <c r="AY290" s="18" t="s">
        <v>132</v>
      </c>
      <c r="BE290" s="231">
        <f>IF(N290="základní",J290,0)</f>
        <v>0</v>
      </c>
      <c r="BF290" s="231">
        <f>IF(N290="snížená",J290,0)</f>
        <v>0</v>
      </c>
      <c r="BG290" s="231">
        <f>IF(N290="zákl. přenesená",J290,0)</f>
        <v>0</v>
      </c>
      <c r="BH290" s="231">
        <f>IF(N290="sníž. přenesená",J290,0)</f>
        <v>0</v>
      </c>
      <c r="BI290" s="231">
        <f>IF(N290="nulová",J290,0)</f>
        <v>0</v>
      </c>
      <c r="BJ290" s="18" t="s">
        <v>82</v>
      </c>
      <c r="BK290" s="231">
        <f>ROUND(I290*H290,2)</f>
        <v>0</v>
      </c>
      <c r="BL290" s="18" t="s">
        <v>227</v>
      </c>
      <c r="BM290" s="230" t="s">
        <v>2799</v>
      </c>
    </row>
    <row r="291" s="2" customFormat="1">
      <c r="A291" s="39"/>
      <c r="B291" s="40"/>
      <c r="C291" s="41"/>
      <c r="D291" s="232" t="s">
        <v>142</v>
      </c>
      <c r="E291" s="41"/>
      <c r="F291" s="233" t="s">
        <v>1065</v>
      </c>
      <c r="G291" s="41"/>
      <c r="H291" s="41"/>
      <c r="I291" s="234"/>
      <c r="J291" s="41"/>
      <c r="K291" s="41"/>
      <c r="L291" s="45"/>
      <c r="M291" s="235"/>
      <c r="N291" s="236"/>
      <c r="O291" s="92"/>
      <c r="P291" s="92"/>
      <c r="Q291" s="92"/>
      <c r="R291" s="92"/>
      <c r="S291" s="92"/>
      <c r="T291" s="93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T291" s="18" t="s">
        <v>142</v>
      </c>
      <c r="AU291" s="18" t="s">
        <v>84</v>
      </c>
    </row>
    <row r="292" s="13" customFormat="1">
      <c r="A292" s="13"/>
      <c r="B292" s="239"/>
      <c r="C292" s="240"/>
      <c r="D292" s="232" t="s">
        <v>145</v>
      </c>
      <c r="E292" s="241" t="s">
        <v>1</v>
      </c>
      <c r="F292" s="242" t="s">
        <v>2793</v>
      </c>
      <c r="G292" s="240"/>
      <c r="H292" s="241" t="s">
        <v>1</v>
      </c>
      <c r="I292" s="243"/>
      <c r="J292" s="240"/>
      <c r="K292" s="240"/>
      <c r="L292" s="244"/>
      <c r="M292" s="245"/>
      <c r="N292" s="246"/>
      <c r="O292" s="246"/>
      <c r="P292" s="246"/>
      <c r="Q292" s="246"/>
      <c r="R292" s="246"/>
      <c r="S292" s="246"/>
      <c r="T292" s="247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8" t="s">
        <v>145</v>
      </c>
      <c r="AU292" s="248" t="s">
        <v>84</v>
      </c>
      <c r="AV292" s="13" t="s">
        <v>82</v>
      </c>
      <c r="AW292" s="13" t="s">
        <v>31</v>
      </c>
      <c r="AX292" s="13" t="s">
        <v>74</v>
      </c>
      <c r="AY292" s="248" t="s">
        <v>132</v>
      </c>
    </row>
    <row r="293" s="14" customFormat="1">
      <c r="A293" s="14"/>
      <c r="B293" s="249"/>
      <c r="C293" s="250"/>
      <c r="D293" s="232" t="s">
        <v>145</v>
      </c>
      <c r="E293" s="251" t="s">
        <v>1</v>
      </c>
      <c r="F293" s="252" t="s">
        <v>2798</v>
      </c>
      <c r="G293" s="250"/>
      <c r="H293" s="253">
        <v>9.1500000000000004</v>
      </c>
      <c r="I293" s="254"/>
      <c r="J293" s="250"/>
      <c r="K293" s="250"/>
      <c r="L293" s="255"/>
      <c r="M293" s="256"/>
      <c r="N293" s="257"/>
      <c r="O293" s="257"/>
      <c r="P293" s="257"/>
      <c r="Q293" s="257"/>
      <c r="R293" s="257"/>
      <c r="S293" s="257"/>
      <c r="T293" s="258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9" t="s">
        <v>145</v>
      </c>
      <c r="AU293" s="259" t="s">
        <v>84</v>
      </c>
      <c r="AV293" s="14" t="s">
        <v>84</v>
      </c>
      <c r="AW293" s="14" t="s">
        <v>31</v>
      </c>
      <c r="AX293" s="14" t="s">
        <v>82</v>
      </c>
      <c r="AY293" s="259" t="s">
        <v>132</v>
      </c>
    </row>
    <row r="294" s="2" customFormat="1" ht="24.15" customHeight="1">
      <c r="A294" s="39"/>
      <c r="B294" s="40"/>
      <c r="C294" s="219" t="s">
        <v>411</v>
      </c>
      <c r="D294" s="219" t="s">
        <v>135</v>
      </c>
      <c r="E294" s="220" t="s">
        <v>545</v>
      </c>
      <c r="F294" s="221" t="s">
        <v>546</v>
      </c>
      <c r="G294" s="222" t="s">
        <v>160</v>
      </c>
      <c r="H294" s="223">
        <v>89.418999999999997</v>
      </c>
      <c r="I294" s="224"/>
      <c r="J294" s="225">
        <f>ROUND(I294*H294,2)</f>
        <v>0</v>
      </c>
      <c r="K294" s="221" t="s">
        <v>139</v>
      </c>
      <c r="L294" s="45"/>
      <c r="M294" s="226" t="s">
        <v>1</v>
      </c>
      <c r="N294" s="227" t="s">
        <v>39</v>
      </c>
      <c r="O294" s="92"/>
      <c r="P294" s="228">
        <f>O294*H294</f>
        <v>0</v>
      </c>
      <c r="Q294" s="228">
        <v>0.00046999999999999999</v>
      </c>
      <c r="R294" s="228">
        <f>Q294*H294</f>
        <v>0.042026929999999997</v>
      </c>
      <c r="S294" s="228">
        <v>0</v>
      </c>
      <c r="T294" s="229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30" t="s">
        <v>227</v>
      </c>
      <c r="AT294" s="230" t="s">
        <v>135</v>
      </c>
      <c r="AU294" s="230" t="s">
        <v>84</v>
      </c>
      <c r="AY294" s="18" t="s">
        <v>132</v>
      </c>
      <c r="BE294" s="231">
        <f>IF(N294="základní",J294,0)</f>
        <v>0</v>
      </c>
      <c r="BF294" s="231">
        <f>IF(N294="snížená",J294,0)</f>
        <v>0</v>
      </c>
      <c r="BG294" s="231">
        <f>IF(N294="zákl. přenesená",J294,0)</f>
        <v>0</v>
      </c>
      <c r="BH294" s="231">
        <f>IF(N294="sníž. přenesená",J294,0)</f>
        <v>0</v>
      </c>
      <c r="BI294" s="231">
        <f>IF(N294="nulová",J294,0)</f>
        <v>0</v>
      </c>
      <c r="BJ294" s="18" t="s">
        <v>82</v>
      </c>
      <c r="BK294" s="231">
        <f>ROUND(I294*H294,2)</f>
        <v>0</v>
      </c>
      <c r="BL294" s="18" t="s">
        <v>227</v>
      </c>
      <c r="BM294" s="230" t="s">
        <v>2800</v>
      </c>
    </row>
    <row r="295" s="2" customFormat="1">
      <c r="A295" s="39"/>
      <c r="B295" s="40"/>
      <c r="C295" s="41"/>
      <c r="D295" s="232" t="s">
        <v>142</v>
      </c>
      <c r="E295" s="41"/>
      <c r="F295" s="233" t="s">
        <v>548</v>
      </c>
      <c r="G295" s="41"/>
      <c r="H295" s="41"/>
      <c r="I295" s="234"/>
      <c r="J295" s="41"/>
      <c r="K295" s="41"/>
      <c r="L295" s="45"/>
      <c r="M295" s="235"/>
      <c r="N295" s="236"/>
      <c r="O295" s="92"/>
      <c r="P295" s="92"/>
      <c r="Q295" s="92"/>
      <c r="R295" s="92"/>
      <c r="S295" s="92"/>
      <c r="T295" s="93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T295" s="18" t="s">
        <v>142</v>
      </c>
      <c r="AU295" s="18" t="s">
        <v>84</v>
      </c>
    </row>
    <row r="296" s="2" customFormat="1">
      <c r="A296" s="39"/>
      <c r="B296" s="40"/>
      <c r="C296" s="41"/>
      <c r="D296" s="237" t="s">
        <v>143</v>
      </c>
      <c r="E296" s="41"/>
      <c r="F296" s="238" t="s">
        <v>549</v>
      </c>
      <c r="G296" s="41"/>
      <c r="H296" s="41"/>
      <c r="I296" s="234"/>
      <c r="J296" s="41"/>
      <c r="K296" s="41"/>
      <c r="L296" s="45"/>
      <c r="M296" s="235"/>
      <c r="N296" s="236"/>
      <c r="O296" s="92"/>
      <c r="P296" s="92"/>
      <c r="Q296" s="92"/>
      <c r="R296" s="92"/>
      <c r="S296" s="92"/>
      <c r="T296" s="93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T296" s="18" t="s">
        <v>143</v>
      </c>
      <c r="AU296" s="18" t="s">
        <v>84</v>
      </c>
    </row>
    <row r="297" s="14" customFormat="1">
      <c r="A297" s="14"/>
      <c r="B297" s="249"/>
      <c r="C297" s="250"/>
      <c r="D297" s="232" t="s">
        <v>145</v>
      </c>
      <c r="E297" s="251" t="s">
        <v>1</v>
      </c>
      <c r="F297" s="252" t="s">
        <v>715</v>
      </c>
      <c r="G297" s="250"/>
      <c r="H297" s="253">
        <v>89.418999999999997</v>
      </c>
      <c r="I297" s="254"/>
      <c r="J297" s="250"/>
      <c r="K297" s="250"/>
      <c r="L297" s="255"/>
      <c r="M297" s="256"/>
      <c r="N297" s="257"/>
      <c r="O297" s="257"/>
      <c r="P297" s="257"/>
      <c r="Q297" s="257"/>
      <c r="R297" s="257"/>
      <c r="S297" s="257"/>
      <c r="T297" s="258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9" t="s">
        <v>145</v>
      </c>
      <c r="AU297" s="259" t="s">
        <v>84</v>
      </c>
      <c r="AV297" s="14" t="s">
        <v>84</v>
      </c>
      <c r="AW297" s="14" t="s">
        <v>31</v>
      </c>
      <c r="AX297" s="14" t="s">
        <v>82</v>
      </c>
      <c r="AY297" s="259" t="s">
        <v>132</v>
      </c>
    </row>
    <row r="298" s="12" customFormat="1" ht="22.8" customHeight="1">
      <c r="A298" s="12"/>
      <c r="B298" s="203"/>
      <c r="C298" s="204"/>
      <c r="D298" s="205" t="s">
        <v>73</v>
      </c>
      <c r="E298" s="217" t="s">
        <v>621</v>
      </c>
      <c r="F298" s="217" t="s">
        <v>622</v>
      </c>
      <c r="G298" s="204"/>
      <c r="H298" s="204"/>
      <c r="I298" s="207"/>
      <c r="J298" s="218">
        <f>BK298</f>
        <v>0</v>
      </c>
      <c r="K298" s="204"/>
      <c r="L298" s="209"/>
      <c r="M298" s="210"/>
      <c r="N298" s="211"/>
      <c r="O298" s="211"/>
      <c r="P298" s="212">
        <f>SUM(P299:P301)</f>
        <v>0</v>
      </c>
      <c r="Q298" s="211"/>
      <c r="R298" s="212">
        <f>SUM(R299:R301)</f>
        <v>0</v>
      </c>
      <c r="S298" s="211"/>
      <c r="T298" s="213">
        <f>SUM(T299:T301)</f>
        <v>0</v>
      </c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R298" s="214" t="s">
        <v>82</v>
      </c>
      <c r="AT298" s="215" t="s">
        <v>73</v>
      </c>
      <c r="AU298" s="215" t="s">
        <v>82</v>
      </c>
      <c r="AY298" s="214" t="s">
        <v>132</v>
      </c>
      <c r="BK298" s="216">
        <f>SUM(BK299:BK301)</f>
        <v>0</v>
      </c>
    </row>
    <row r="299" s="2" customFormat="1" ht="24.15" customHeight="1">
      <c r="A299" s="39"/>
      <c r="B299" s="40"/>
      <c r="C299" s="219" t="s">
        <v>417</v>
      </c>
      <c r="D299" s="219" t="s">
        <v>135</v>
      </c>
      <c r="E299" s="220" t="s">
        <v>624</v>
      </c>
      <c r="F299" s="221" t="s">
        <v>625</v>
      </c>
      <c r="G299" s="222" t="s">
        <v>333</v>
      </c>
      <c r="H299" s="223">
        <v>133.655</v>
      </c>
      <c r="I299" s="224"/>
      <c r="J299" s="225">
        <f>ROUND(I299*H299,2)</f>
        <v>0</v>
      </c>
      <c r="K299" s="221" t="s">
        <v>139</v>
      </c>
      <c r="L299" s="45"/>
      <c r="M299" s="226" t="s">
        <v>1</v>
      </c>
      <c r="N299" s="227" t="s">
        <v>39</v>
      </c>
      <c r="O299" s="92"/>
      <c r="P299" s="228">
        <f>O299*H299</f>
        <v>0</v>
      </c>
      <c r="Q299" s="228">
        <v>0</v>
      </c>
      <c r="R299" s="228">
        <f>Q299*H299</f>
        <v>0</v>
      </c>
      <c r="S299" s="228">
        <v>0</v>
      </c>
      <c r="T299" s="229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30" t="s">
        <v>227</v>
      </c>
      <c r="AT299" s="230" t="s">
        <v>135</v>
      </c>
      <c r="AU299" s="230" t="s">
        <v>84</v>
      </c>
      <c r="AY299" s="18" t="s">
        <v>132</v>
      </c>
      <c r="BE299" s="231">
        <f>IF(N299="základní",J299,0)</f>
        <v>0</v>
      </c>
      <c r="BF299" s="231">
        <f>IF(N299="snížená",J299,0)</f>
        <v>0</v>
      </c>
      <c r="BG299" s="231">
        <f>IF(N299="zákl. přenesená",J299,0)</f>
        <v>0</v>
      </c>
      <c r="BH299" s="231">
        <f>IF(N299="sníž. přenesená",J299,0)</f>
        <v>0</v>
      </c>
      <c r="BI299" s="231">
        <f>IF(N299="nulová",J299,0)</f>
        <v>0</v>
      </c>
      <c r="BJ299" s="18" t="s">
        <v>82</v>
      </c>
      <c r="BK299" s="231">
        <f>ROUND(I299*H299,2)</f>
        <v>0</v>
      </c>
      <c r="BL299" s="18" t="s">
        <v>227</v>
      </c>
      <c r="BM299" s="230" t="s">
        <v>2801</v>
      </c>
    </row>
    <row r="300" s="2" customFormat="1">
      <c r="A300" s="39"/>
      <c r="B300" s="40"/>
      <c r="C300" s="41"/>
      <c r="D300" s="232" t="s">
        <v>142</v>
      </c>
      <c r="E300" s="41"/>
      <c r="F300" s="233" t="s">
        <v>627</v>
      </c>
      <c r="G300" s="41"/>
      <c r="H300" s="41"/>
      <c r="I300" s="234"/>
      <c r="J300" s="41"/>
      <c r="K300" s="41"/>
      <c r="L300" s="45"/>
      <c r="M300" s="235"/>
      <c r="N300" s="236"/>
      <c r="O300" s="92"/>
      <c r="P300" s="92"/>
      <c r="Q300" s="92"/>
      <c r="R300" s="92"/>
      <c r="S300" s="92"/>
      <c r="T300" s="93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T300" s="18" t="s">
        <v>142</v>
      </c>
      <c r="AU300" s="18" t="s">
        <v>84</v>
      </c>
    </row>
    <row r="301" s="2" customFormat="1">
      <c r="A301" s="39"/>
      <c r="B301" s="40"/>
      <c r="C301" s="41"/>
      <c r="D301" s="237" t="s">
        <v>143</v>
      </c>
      <c r="E301" s="41"/>
      <c r="F301" s="238" t="s">
        <v>628</v>
      </c>
      <c r="G301" s="41"/>
      <c r="H301" s="41"/>
      <c r="I301" s="234"/>
      <c r="J301" s="41"/>
      <c r="K301" s="41"/>
      <c r="L301" s="45"/>
      <c r="M301" s="235"/>
      <c r="N301" s="236"/>
      <c r="O301" s="92"/>
      <c r="P301" s="92"/>
      <c r="Q301" s="92"/>
      <c r="R301" s="92"/>
      <c r="S301" s="92"/>
      <c r="T301" s="93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T301" s="18" t="s">
        <v>143</v>
      </c>
      <c r="AU301" s="18" t="s">
        <v>84</v>
      </c>
    </row>
    <row r="302" s="12" customFormat="1" ht="25.92" customHeight="1">
      <c r="A302" s="12"/>
      <c r="B302" s="203"/>
      <c r="C302" s="204"/>
      <c r="D302" s="205" t="s">
        <v>73</v>
      </c>
      <c r="E302" s="206" t="s">
        <v>1145</v>
      </c>
      <c r="F302" s="206" t="s">
        <v>1146</v>
      </c>
      <c r="G302" s="204"/>
      <c r="H302" s="204"/>
      <c r="I302" s="207"/>
      <c r="J302" s="208">
        <f>BK302</f>
        <v>0</v>
      </c>
      <c r="K302" s="204"/>
      <c r="L302" s="209"/>
      <c r="M302" s="210"/>
      <c r="N302" s="211"/>
      <c r="O302" s="211"/>
      <c r="P302" s="212">
        <f>P303+P317</f>
        <v>0</v>
      </c>
      <c r="Q302" s="211"/>
      <c r="R302" s="212">
        <f>R303+R317</f>
        <v>0.021480000000000003</v>
      </c>
      <c r="S302" s="211"/>
      <c r="T302" s="213">
        <f>T303+T317</f>
        <v>0</v>
      </c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R302" s="214" t="s">
        <v>84</v>
      </c>
      <c r="AT302" s="215" t="s">
        <v>73</v>
      </c>
      <c r="AU302" s="215" t="s">
        <v>74</v>
      </c>
      <c r="AY302" s="214" t="s">
        <v>132</v>
      </c>
      <c r="BK302" s="216">
        <f>BK303+BK317</f>
        <v>0</v>
      </c>
    </row>
    <row r="303" s="12" customFormat="1" ht="22.8" customHeight="1">
      <c r="A303" s="12"/>
      <c r="B303" s="203"/>
      <c r="C303" s="204"/>
      <c r="D303" s="205" t="s">
        <v>73</v>
      </c>
      <c r="E303" s="217" t="s">
        <v>2588</v>
      </c>
      <c r="F303" s="217" t="s">
        <v>2589</v>
      </c>
      <c r="G303" s="204"/>
      <c r="H303" s="204"/>
      <c r="I303" s="207"/>
      <c r="J303" s="218">
        <f>BK303</f>
        <v>0</v>
      </c>
      <c r="K303" s="204"/>
      <c r="L303" s="209"/>
      <c r="M303" s="210"/>
      <c r="N303" s="211"/>
      <c r="O303" s="211"/>
      <c r="P303" s="212">
        <f>SUM(P304:P316)</f>
        <v>0</v>
      </c>
      <c r="Q303" s="211"/>
      <c r="R303" s="212">
        <f>SUM(R304:R316)</f>
        <v>0.021480000000000003</v>
      </c>
      <c r="S303" s="211"/>
      <c r="T303" s="213">
        <f>SUM(T304:T316)</f>
        <v>0</v>
      </c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R303" s="214" t="s">
        <v>84</v>
      </c>
      <c r="AT303" s="215" t="s">
        <v>73</v>
      </c>
      <c r="AU303" s="215" t="s">
        <v>82</v>
      </c>
      <c r="AY303" s="214" t="s">
        <v>132</v>
      </c>
      <c r="BK303" s="216">
        <f>SUM(BK304:BK316)</f>
        <v>0</v>
      </c>
    </row>
    <row r="304" s="2" customFormat="1" ht="24.15" customHeight="1">
      <c r="A304" s="39"/>
      <c r="B304" s="40"/>
      <c r="C304" s="219" t="s">
        <v>423</v>
      </c>
      <c r="D304" s="219" t="s">
        <v>135</v>
      </c>
      <c r="E304" s="220" t="s">
        <v>2802</v>
      </c>
      <c r="F304" s="221" t="s">
        <v>2803</v>
      </c>
      <c r="G304" s="222" t="s">
        <v>160</v>
      </c>
      <c r="H304" s="223">
        <v>14.32</v>
      </c>
      <c r="I304" s="224"/>
      <c r="J304" s="225">
        <f>ROUND(I304*H304,2)</f>
        <v>0</v>
      </c>
      <c r="K304" s="221" t="s">
        <v>139</v>
      </c>
      <c r="L304" s="45"/>
      <c r="M304" s="226" t="s">
        <v>1</v>
      </c>
      <c r="N304" s="227" t="s">
        <v>39</v>
      </c>
      <c r="O304" s="92"/>
      <c r="P304" s="228">
        <f>O304*H304</f>
        <v>0</v>
      </c>
      <c r="Q304" s="228">
        <v>0</v>
      </c>
      <c r="R304" s="228">
        <f>Q304*H304</f>
        <v>0</v>
      </c>
      <c r="S304" s="228">
        <v>0</v>
      </c>
      <c r="T304" s="229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30" t="s">
        <v>330</v>
      </c>
      <c r="AT304" s="230" t="s">
        <v>135</v>
      </c>
      <c r="AU304" s="230" t="s">
        <v>84</v>
      </c>
      <c r="AY304" s="18" t="s">
        <v>132</v>
      </c>
      <c r="BE304" s="231">
        <f>IF(N304="základní",J304,0)</f>
        <v>0</v>
      </c>
      <c r="BF304" s="231">
        <f>IF(N304="snížená",J304,0)</f>
        <v>0</v>
      </c>
      <c r="BG304" s="231">
        <f>IF(N304="zákl. přenesená",J304,0)</f>
        <v>0</v>
      </c>
      <c r="BH304" s="231">
        <f>IF(N304="sníž. přenesená",J304,0)</f>
        <v>0</v>
      </c>
      <c r="BI304" s="231">
        <f>IF(N304="nulová",J304,0)</f>
        <v>0</v>
      </c>
      <c r="BJ304" s="18" t="s">
        <v>82</v>
      </c>
      <c r="BK304" s="231">
        <f>ROUND(I304*H304,2)</f>
        <v>0</v>
      </c>
      <c r="BL304" s="18" t="s">
        <v>330</v>
      </c>
      <c r="BM304" s="230" t="s">
        <v>2804</v>
      </c>
    </row>
    <row r="305" s="2" customFormat="1">
      <c r="A305" s="39"/>
      <c r="B305" s="40"/>
      <c r="C305" s="41"/>
      <c r="D305" s="232" t="s">
        <v>142</v>
      </c>
      <c r="E305" s="41"/>
      <c r="F305" s="233" t="s">
        <v>2805</v>
      </c>
      <c r="G305" s="41"/>
      <c r="H305" s="41"/>
      <c r="I305" s="234"/>
      <c r="J305" s="41"/>
      <c r="K305" s="41"/>
      <c r="L305" s="45"/>
      <c r="M305" s="235"/>
      <c r="N305" s="236"/>
      <c r="O305" s="92"/>
      <c r="P305" s="92"/>
      <c r="Q305" s="92"/>
      <c r="R305" s="92"/>
      <c r="S305" s="92"/>
      <c r="T305" s="93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T305" s="18" t="s">
        <v>142</v>
      </c>
      <c r="AU305" s="18" t="s">
        <v>84</v>
      </c>
    </row>
    <row r="306" s="2" customFormat="1">
      <c r="A306" s="39"/>
      <c r="B306" s="40"/>
      <c r="C306" s="41"/>
      <c r="D306" s="237" t="s">
        <v>143</v>
      </c>
      <c r="E306" s="41"/>
      <c r="F306" s="238" t="s">
        <v>2806</v>
      </c>
      <c r="G306" s="41"/>
      <c r="H306" s="41"/>
      <c r="I306" s="234"/>
      <c r="J306" s="41"/>
      <c r="K306" s="41"/>
      <c r="L306" s="45"/>
      <c r="M306" s="235"/>
      <c r="N306" s="236"/>
      <c r="O306" s="92"/>
      <c r="P306" s="92"/>
      <c r="Q306" s="92"/>
      <c r="R306" s="92"/>
      <c r="S306" s="92"/>
      <c r="T306" s="93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T306" s="18" t="s">
        <v>143</v>
      </c>
      <c r="AU306" s="18" t="s">
        <v>84</v>
      </c>
    </row>
    <row r="307" s="13" customFormat="1">
      <c r="A307" s="13"/>
      <c r="B307" s="239"/>
      <c r="C307" s="240"/>
      <c r="D307" s="232" t="s">
        <v>145</v>
      </c>
      <c r="E307" s="241" t="s">
        <v>1</v>
      </c>
      <c r="F307" s="242" t="s">
        <v>2807</v>
      </c>
      <c r="G307" s="240"/>
      <c r="H307" s="241" t="s">
        <v>1</v>
      </c>
      <c r="I307" s="243"/>
      <c r="J307" s="240"/>
      <c r="K307" s="240"/>
      <c r="L307" s="244"/>
      <c r="M307" s="245"/>
      <c r="N307" s="246"/>
      <c r="O307" s="246"/>
      <c r="P307" s="246"/>
      <c r="Q307" s="246"/>
      <c r="R307" s="246"/>
      <c r="S307" s="246"/>
      <c r="T307" s="247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48" t="s">
        <v>145</v>
      </c>
      <c r="AU307" s="248" t="s">
        <v>84</v>
      </c>
      <c r="AV307" s="13" t="s">
        <v>82</v>
      </c>
      <c r="AW307" s="13" t="s">
        <v>31</v>
      </c>
      <c r="AX307" s="13" t="s">
        <v>74</v>
      </c>
      <c r="AY307" s="248" t="s">
        <v>132</v>
      </c>
    </row>
    <row r="308" s="14" customFormat="1">
      <c r="A308" s="14"/>
      <c r="B308" s="249"/>
      <c r="C308" s="250"/>
      <c r="D308" s="232" t="s">
        <v>145</v>
      </c>
      <c r="E308" s="251" t="s">
        <v>1</v>
      </c>
      <c r="F308" s="252" t="s">
        <v>2808</v>
      </c>
      <c r="G308" s="250"/>
      <c r="H308" s="253">
        <v>3.48</v>
      </c>
      <c r="I308" s="254"/>
      <c r="J308" s="250"/>
      <c r="K308" s="250"/>
      <c r="L308" s="255"/>
      <c r="M308" s="256"/>
      <c r="N308" s="257"/>
      <c r="O308" s="257"/>
      <c r="P308" s="257"/>
      <c r="Q308" s="257"/>
      <c r="R308" s="257"/>
      <c r="S308" s="257"/>
      <c r="T308" s="258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9" t="s">
        <v>145</v>
      </c>
      <c r="AU308" s="259" t="s">
        <v>84</v>
      </c>
      <c r="AV308" s="14" t="s">
        <v>84</v>
      </c>
      <c r="AW308" s="14" t="s">
        <v>31</v>
      </c>
      <c r="AX308" s="14" t="s">
        <v>74</v>
      </c>
      <c r="AY308" s="259" t="s">
        <v>132</v>
      </c>
    </row>
    <row r="309" s="14" customFormat="1">
      <c r="A309" s="14"/>
      <c r="B309" s="249"/>
      <c r="C309" s="250"/>
      <c r="D309" s="232" t="s">
        <v>145</v>
      </c>
      <c r="E309" s="251" t="s">
        <v>1</v>
      </c>
      <c r="F309" s="252" t="s">
        <v>2809</v>
      </c>
      <c r="G309" s="250"/>
      <c r="H309" s="253">
        <v>3.96</v>
      </c>
      <c r="I309" s="254"/>
      <c r="J309" s="250"/>
      <c r="K309" s="250"/>
      <c r="L309" s="255"/>
      <c r="M309" s="256"/>
      <c r="N309" s="257"/>
      <c r="O309" s="257"/>
      <c r="P309" s="257"/>
      <c r="Q309" s="257"/>
      <c r="R309" s="257"/>
      <c r="S309" s="257"/>
      <c r="T309" s="258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9" t="s">
        <v>145</v>
      </c>
      <c r="AU309" s="259" t="s">
        <v>84</v>
      </c>
      <c r="AV309" s="14" t="s">
        <v>84</v>
      </c>
      <c r="AW309" s="14" t="s">
        <v>31</v>
      </c>
      <c r="AX309" s="14" t="s">
        <v>74</v>
      </c>
      <c r="AY309" s="259" t="s">
        <v>132</v>
      </c>
    </row>
    <row r="310" s="14" customFormat="1">
      <c r="A310" s="14"/>
      <c r="B310" s="249"/>
      <c r="C310" s="250"/>
      <c r="D310" s="232" t="s">
        <v>145</v>
      </c>
      <c r="E310" s="251" t="s">
        <v>1</v>
      </c>
      <c r="F310" s="252" t="s">
        <v>2810</v>
      </c>
      <c r="G310" s="250"/>
      <c r="H310" s="253">
        <v>3.96</v>
      </c>
      <c r="I310" s="254"/>
      <c r="J310" s="250"/>
      <c r="K310" s="250"/>
      <c r="L310" s="255"/>
      <c r="M310" s="256"/>
      <c r="N310" s="257"/>
      <c r="O310" s="257"/>
      <c r="P310" s="257"/>
      <c r="Q310" s="257"/>
      <c r="R310" s="257"/>
      <c r="S310" s="257"/>
      <c r="T310" s="258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9" t="s">
        <v>145</v>
      </c>
      <c r="AU310" s="259" t="s">
        <v>84</v>
      </c>
      <c r="AV310" s="14" t="s">
        <v>84</v>
      </c>
      <c r="AW310" s="14" t="s">
        <v>31</v>
      </c>
      <c r="AX310" s="14" t="s">
        <v>74</v>
      </c>
      <c r="AY310" s="259" t="s">
        <v>132</v>
      </c>
    </row>
    <row r="311" s="14" customFormat="1">
      <c r="A311" s="14"/>
      <c r="B311" s="249"/>
      <c r="C311" s="250"/>
      <c r="D311" s="232" t="s">
        <v>145</v>
      </c>
      <c r="E311" s="251" t="s">
        <v>1</v>
      </c>
      <c r="F311" s="252" t="s">
        <v>2811</v>
      </c>
      <c r="G311" s="250"/>
      <c r="H311" s="253">
        <v>2.9199999999999999</v>
      </c>
      <c r="I311" s="254"/>
      <c r="J311" s="250"/>
      <c r="K311" s="250"/>
      <c r="L311" s="255"/>
      <c r="M311" s="256"/>
      <c r="N311" s="257"/>
      <c r="O311" s="257"/>
      <c r="P311" s="257"/>
      <c r="Q311" s="257"/>
      <c r="R311" s="257"/>
      <c r="S311" s="257"/>
      <c r="T311" s="258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9" t="s">
        <v>145</v>
      </c>
      <c r="AU311" s="259" t="s">
        <v>84</v>
      </c>
      <c r="AV311" s="14" t="s">
        <v>84</v>
      </c>
      <c r="AW311" s="14" t="s">
        <v>31</v>
      </c>
      <c r="AX311" s="14" t="s">
        <v>74</v>
      </c>
      <c r="AY311" s="259" t="s">
        <v>132</v>
      </c>
    </row>
    <row r="312" s="15" customFormat="1">
      <c r="A312" s="15"/>
      <c r="B312" s="264"/>
      <c r="C312" s="265"/>
      <c r="D312" s="232" t="s">
        <v>145</v>
      </c>
      <c r="E312" s="266" t="s">
        <v>1</v>
      </c>
      <c r="F312" s="267" t="s">
        <v>251</v>
      </c>
      <c r="G312" s="265"/>
      <c r="H312" s="268">
        <v>14.32</v>
      </c>
      <c r="I312" s="269"/>
      <c r="J312" s="265"/>
      <c r="K312" s="265"/>
      <c r="L312" s="270"/>
      <c r="M312" s="271"/>
      <c r="N312" s="272"/>
      <c r="O312" s="272"/>
      <c r="P312" s="272"/>
      <c r="Q312" s="272"/>
      <c r="R312" s="272"/>
      <c r="S312" s="272"/>
      <c r="T312" s="273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T312" s="274" t="s">
        <v>145</v>
      </c>
      <c r="AU312" s="274" t="s">
        <v>84</v>
      </c>
      <c r="AV312" s="15" t="s">
        <v>227</v>
      </c>
      <c r="AW312" s="15" t="s">
        <v>31</v>
      </c>
      <c r="AX312" s="15" t="s">
        <v>82</v>
      </c>
      <c r="AY312" s="274" t="s">
        <v>132</v>
      </c>
    </row>
    <row r="313" s="2" customFormat="1" ht="24.15" customHeight="1">
      <c r="A313" s="39"/>
      <c r="B313" s="40"/>
      <c r="C313" s="275" t="s">
        <v>429</v>
      </c>
      <c r="D313" s="275" t="s">
        <v>374</v>
      </c>
      <c r="E313" s="276" t="s">
        <v>2812</v>
      </c>
      <c r="F313" s="277" t="s">
        <v>2813</v>
      </c>
      <c r="G313" s="278" t="s">
        <v>377</v>
      </c>
      <c r="H313" s="279">
        <v>21.48</v>
      </c>
      <c r="I313" s="280"/>
      <c r="J313" s="281">
        <f>ROUND(I313*H313,2)</f>
        <v>0</v>
      </c>
      <c r="K313" s="277" t="s">
        <v>139</v>
      </c>
      <c r="L313" s="282"/>
      <c r="M313" s="283" t="s">
        <v>1</v>
      </c>
      <c r="N313" s="284" t="s">
        <v>39</v>
      </c>
      <c r="O313" s="92"/>
      <c r="P313" s="228">
        <f>O313*H313</f>
        <v>0</v>
      </c>
      <c r="Q313" s="228">
        <v>0.001</v>
      </c>
      <c r="R313" s="228">
        <f>Q313*H313</f>
        <v>0.021480000000000003</v>
      </c>
      <c r="S313" s="228">
        <v>0</v>
      </c>
      <c r="T313" s="229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30" t="s">
        <v>435</v>
      </c>
      <c r="AT313" s="230" t="s">
        <v>374</v>
      </c>
      <c r="AU313" s="230" t="s">
        <v>84</v>
      </c>
      <c r="AY313" s="18" t="s">
        <v>132</v>
      </c>
      <c r="BE313" s="231">
        <f>IF(N313="základní",J313,0)</f>
        <v>0</v>
      </c>
      <c r="BF313" s="231">
        <f>IF(N313="snížená",J313,0)</f>
        <v>0</v>
      </c>
      <c r="BG313" s="231">
        <f>IF(N313="zákl. přenesená",J313,0)</f>
        <v>0</v>
      </c>
      <c r="BH313" s="231">
        <f>IF(N313="sníž. přenesená",J313,0)</f>
        <v>0</v>
      </c>
      <c r="BI313" s="231">
        <f>IF(N313="nulová",J313,0)</f>
        <v>0</v>
      </c>
      <c r="BJ313" s="18" t="s">
        <v>82</v>
      </c>
      <c r="BK313" s="231">
        <f>ROUND(I313*H313,2)</f>
        <v>0</v>
      </c>
      <c r="BL313" s="18" t="s">
        <v>330</v>
      </c>
      <c r="BM313" s="230" t="s">
        <v>2814</v>
      </c>
    </row>
    <row r="314" s="2" customFormat="1">
      <c r="A314" s="39"/>
      <c r="B314" s="40"/>
      <c r="C314" s="41"/>
      <c r="D314" s="232" t="s">
        <v>142</v>
      </c>
      <c r="E314" s="41"/>
      <c r="F314" s="233" t="s">
        <v>2813</v>
      </c>
      <c r="G314" s="41"/>
      <c r="H314" s="41"/>
      <c r="I314" s="234"/>
      <c r="J314" s="41"/>
      <c r="K314" s="41"/>
      <c r="L314" s="45"/>
      <c r="M314" s="235"/>
      <c r="N314" s="236"/>
      <c r="O314" s="92"/>
      <c r="P314" s="92"/>
      <c r="Q314" s="92"/>
      <c r="R314" s="92"/>
      <c r="S314" s="92"/>
      <c r="T314" s="93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T314" s="18" t="s">
        <v>142</v>
      </c>
      <c r="AU314" s="18" t="s">
        <v>84</v>
      </c>
    </row>
    <row r="315" s="2" customFormat="1">
      <c r="A315" s="39"/>
      <c r="B315" s="40"/>
      <c r="C315" s="41"/>
      <c r="D315" s="232" t="s">
        <v>884</v>
      </c>
      <c r="E315" s="41"/>
      <c r="F315" s="297" t="s">
        <v>2815</v>
      </c>
      <c r="G315" s="41"/>
      <c r="H315" s="41"/>
      <c r="I315" s="234"/>
      <c r="J315" s="41"/>
      <c r="K315" s="41"/>
      <c r="L315" s="45"/>
      <c r="M315" s="235"/>
      <c r="N315" s="236"/>
      <c r="O315" s="92"/>
      <c r="P315" s="92"/>
      <c r="Q315" s="92"/>
      <c r="R315" s="92"/>
      <c r="S315" s="92"/>
      <c r="T315" s="93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T315" s="18" t="s">
        <v>884</v>
      </c>
      <c r="AU315" s="18" t="s">
        <v>84</v>
      </c>
    </row>
    <row r="316" s="14" customFormat="1">
      <c r="A316" s="14"/>
      <c r="B316" s="249"/>
      <c r="C316" s="250"/>
      <c r="D316" s="232" t="s">
        <v>145</v>
      </c>
      <c r="E316" s="250"/>
      <c r="F316" s="252" t="s">
        <v>2816</v>
      </c>
      <c r="G316" s="250"/>
      <c r="H316" s="253">
        <v>21.48</v>
      </c>
      <c r="I316" s="254"/>
      <c r="J316" s="250"/>
      <c r="K316" s="250"/>
      <c r="L316" s="255"/>
      <c r="M316" s="256"/>
      <c r="N316" s="257"/>
      <c r="O316" s="257"/>
      <c r="P316" s="257"/>
      <c r="Q316" s="257"/>
      <c r="R316" s="257"/>
      <c r="S316" s="257"/>
      <c r="T316" s="258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9" t="s">
        <v>145</v>
      </c>
      <c r="AU316" s="259" t="s">
        <v>84</v>
      </c>
      <c r="AV316" s="14" t="s">
        <v>84</v>
      </c>
      <c r="AW316" s="14" t="s">
        <v>4</v>
      </c>
      <c r="AX316" s="14" t="s">
        <v>82</v>
      </c>
      <c r="AY316" s="259" t="s">
        <v>132</v>
      </c>
    </row>
    <row r="317" s="12" customFormat="1" ht="22.8" customHeight="1">
      <c r="A317" s="12"/>
      <c r="B317" s="203"/>
      <c r="C317" s="204"/>
      <c r="D317" s="205" t="s">
        <v>73</v>
      </c>
      <c r="E317" s="217" t="s">
        <v>1147</v>
      </c>
      <c r="F317" s="217" t="s">
        <v>1148</v>
      </c>
      <c r="G317" s="204"/>
      <c r="H317" s="204"/>
      <c r="I317" s="207"/>
      <c r="J317" s="218">
        <f>BK317</f>
        <v>0</v>
      </c>
      <c r="K317" s="204"/>
      <c r="L317" s="209"/>
      <c r="M317" s="210"/>
      <c r="N317" s="211"/>
      <c r="O317" s="211"/>
      <c r="P317" s="212">
        <f>SUM(P318:P353)</f>
        <v>0</v>
      </c>
      <c r="Q317" s="211"/>
      <c r="R317" s="212">
        <f>SUM(R318:R353)</f>
        <v>0</v>
      </c>
      <c r="S317" s="211"/>
      <c r="T317" s="213">
        <f>SUM(T318:T353)</f>
        <v>0</v>
      </c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R317" s="214" t="s">
        <v>84</v>
      </c>
      <c r="AT317" s="215" t="s">
        <v>73</v>
      </c>
      <c r="AU317" s="215" t="s">
        <v>82</v>
      </c>
      <c r="AY317" s="214" t="s">
        <v>132</v>
      </c>
      <c r="BK317" s="216">
        <f>SUM(BK318:BK353)</f>
        <v>0</v>
      </c>
    </row>
    <row r="318" s="2" customFormat="1" ht="62.7" customHeight="1">
      <c r="A318" s="39"/>
      <c r="B318" s="40"/>
      <c r="C318" s="219" t="s">
        <v>435</v>
      </c>
      <c r="D318" s="219" t="s">
        <v>135</v>
      </c>
      <c r="E318" s="220" t="s">
        <v>1110</v>
      </c>
      <c r="F318" s="221" t="s">
        <v>2817</v>
      </c>
      <c r="G318" s="222" t="s">
        <v>138</v>
      </c>
      <c r="H318" s="223">
        <v>1</v>
      </c>
      <c r="I318" s="224"/>
      <c r="J318" s="225">
        <f>ROUND(I318*H318,2)</f>
        <v>0</v>
      </c>
      <c r="K318" s="221" t="s">
        <v>1</v>
      </c>
      <c r="L318" s="45"/>
      <c r="M318" s="226" t="s">
        <v>1</v>
      </c>
      <c r="N318" s="227" t="s">
        <v>39</v>
      </c>
      <c r="O318" s="92"/>
      <c r="P318" s="228">
        <f>O318*H318</f>
        <v>0</v>
      </c>
      <c r="Q318" s="228">
        <v>0</v>
      </c>
      <c r="R318" s="228">
        <f>Q318*H318</f>
        <v>0</v>
      </c>
      <c r="S318" s="228">
        <v>0</v>
      </c>
      <c r="T318" s="229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30" t="s">
        <v>330</v>
      </c>
      <c r="AT318" s="230" t="s">
        <v>135</v>
      </c>
      <c r="AU318" s="230" t="s">
        <v>84</v>
      </c>
      <c r="AY318" s="18" t="s">
        <v>132</v>
      </c>
      <c r="BE318" s="231">
        <f>IF(N318="základní",J318,0)</f>
        <v>0</v>
      </c>
      <c r="BF318" s="231">
        <f>IF(N318="snížená",J318,0)</f>
        <v>0</v>
      </c>
      <c r="BG318" s="231">
        <f>IF(N318="zákl. přenesená",J318,0)</f>
        <v>0</v>
      </c>
      <c r="BH318" s="231">
        <f>IF(N318="sníž. přenesená",J318,0)</f>
        <v>0</v>
      </c>
      <c r="BI318" s="231">
        <f>IF(N318="nulová",J318,0)</f>
        <v>0</v>
      </c>
      <c r="BJ318" s="18" t="s">
        <v>82</v>
      </c>
      <c r="BK318" s="231">
        <f>ROUND(I318*H318,2)</f>
        <v>0</v>
      </c>
      <c r="BL318" s="18" t="s">
        <v>330</v>
      </c>
      <c r="BM318" s="230" t="s">
        <v>2818</v>
      </c>
    </row>
    <row r="319" s="2" customFormat="1">
      <c r="A319" s="39"/>
      <c r="B319" s="40"/>
      <c r="C319" s="41"/>
      <c r="D319" s="232" t="s">
        <v>142</v>
      </c>
      <c r="E319" s="41"/>
      <c r="F319" s="233" t="s">
        <v>2819</v>
      </c>
      <c r="G319" s="41"/>
      <c r="H319" s="41"/>
      <c r="I319" s="234"/>
      <c r="J319" s="41"/>
      <c r="K319" s="41"/>
      <c r="L319" s="45"/>
      <c r="M319" s="235"/>
      <c r="N319" s="236"/>
      <c r="O319" s="92"/>
      <c r="P319" s="92"/>
      <c r="Q319" s="92"/>
      <c r="R319" s="92"/>
      <c r="S319" s="92"/>
      <c r="T319" s="93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T319" s="18" t="s">
        <v>142</v>
      </c>
      <c r="AU319" s="18" t="s">
        <v>84</v>
      </c>
    </row>
    <row r="320" s="13" customFormat="1">
      <c r="A320" s="13"/>
      <c r="B320" s="239"/>
      <c r="C320" s="240"/>
      <c r="D320" s="232" t="s">
        <v>145</v>
      </c>
      <c r="E320" s="241" t="s">
        <v>1</v>
      </c>
      <c r="F320" s="242" t="s">
        <v>2820</v>
      </c>
      <c r="G320" s="240"/>
      <c r="H320" s="241" t="s">
        <v>1</v>
      </c>
      <c r="I320" s="243"/>
      <c r="J320" s="240"/>
      <c r="K320" s="240"/>
      <c r="L320" s="244"/>
      <c r="M320" s="245"/>
      <c r="N320" s="246"/>
      <c r="O320" s="246"/>
      <c r="P320" s="246"/>
      <c r="Q320" s="246"/>
      <c r="R320" s="246"/>
      <c r="S320" s="246"/>
      <c r="T320" s="247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48" t="s">
        <v>145</v>
      </c>
      <c r="AU320" s="248" t="s">
        <v>84</v>
      </c>
      <c r="AV320" s="13" t="s">
        <v>82</v>
      </c>
      <c r="AW320" s="13" t="s">
        <v>31</v>
      </c>
      <c r="AX320" s="13" t="s">
        <v>74</v>
      </c>
      <c r="AY320" s="248" t="s">
        <v>132</v>
      </c>
    </row>
    <row r="321" s="13" customFormat="1">
      <c r="A321" s="13"/>
      <c r="B321" s="239"/>
      <c r="C321" s="240"/>
      <c r="D321" s="232" t="s">
        <v>145</v>
      </c>
      <c r="E321" s="241" t="s">
        <v>1</v>
      </c>
      <c r="F321" s="242" t="s">
        <v>1154</v>
      </c>
      <c r="G321" s="240"/>
      <c r="H321" s="241" t="s">
        <v>1</v>
      </c>
      <c r="I321" s="243"/>
      <c r="J321" s="240"/>
      <c r="K321" s="240"/>
      <c r="L321" s="244"/>
      <c r="M321" s="245"/>
      <c r="N321" s="246"/>
      <c r="O321" s="246"/>
      <c r="P321" s="246"/>
      <c r="Q321" s="246"/>
      <c r="R321" s="246"/>
      <c r="S321" s="246"/>
      <c r="T321" s="247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8" t="s">
        <v>145</v>
      </c>
      <c r="AU321" s="248" t="s">
        <v>84</v>
      </c>
      <c r="AV321" s="13" t="s">
        <v>82</v>
      </c>
      <c r="AW321" s="13" t="s">
        <v>31</v>
      </c>
      <c r="AX321" s="13" t="s">
        <v>74</v>
      </c>
      <c r="AY321" s="248" t="s">
        <v>132</v>
      </c>
    </row>
    <row r="322" s="13" customFormat="1">
      <c r="A322" s="13"/>
      <c r="B322" s="239"/>
      <c r="C322" s="240"/>
      <c r="D322" s="232" t="s">
        <v>145</v>
      </c>
      <c r="E322" s="241" t="s">
        <v>1</v>
      </c>
      <c r="F322" s="242" t="s">
        <v>1155</v>
      </c>
      <c r="G322" s="240"/>
      <c r="H322" s="241" t="s">
        <v>1</v>
      </c>
      <c r="I322" s="243"/>
      <c r="J322" s="240"/>
      <c r="K322" s="240"/>
      <c r="L322" s="244"/>
      <c r="M322" s="245"/>
      <c r="N322" s="246"/>
      <c r="O322" s="246"/>
      <c r="P322" s="246"/>
      <c r="Q322" s="246"/>
      <c r="R322" s="246"/>
      <c r="S322" s="246"/>
      <c r="T322" s="247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48" t="s">
        <v>145</v>
      </c>
      <c r="AU322" s="248" t="s">
        <v>84</v>
      </c>
      <c r="AV322" s="13" t="s">
        <v>82</v>
      </c>
      <c r="AW322" s="13" t="s">
        <v>31</v>
      </c>
      <c r="AX322" s="13" t="s">
        <v>74</v>
      </c>
      <c r="AY322" s="248" t="s">
        <v>132</v>
      </c>
    </row>
    <row r="323" s="14" customFormat="1">
      <c r="A323" s="14"/>
      <c r="B323" s="249"/>
      <c r="C323" s="250"/>
      <c r="D323" s="232" t="s">
        <v>145</v>
      </c>
      <c r="E323" s="251" t="s">
        <v>1</v>
      </c>
      <c r="F323" s="252" t="s">
        <v>82</v>
      </c>
      <c r="G323" s="250"/>
      <c r="H323" s="253">
        <v>1</v>
      </c>
      <c r="I323" s="254"/>
      <c r="J323" s="250"/>
      <c r="K323" s="250"/>
      <c r="L323" s="255"/>
      <c r="M323" s="256"/>
      <c r="N323" s="257"/>
      <c r="O323" s="257"/>
      <c r="P323" s="257"/>
      <c r="Q323" s="257"/>
      <c r="R323" s="257"/>
      <c r="S323" s="257"/>
      <c r="T323" s="258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9" t="s">
        <v>145</v>
      </c>
      <c r="AU323" s="259" t="s">
        <v>84</v>
      </c>
      <c r="AV323" s="14" t="s">
        <v>84</v>
      </c>
      <c r="AW323" s="14" t="s">
        <v>31</v>
      </c>
      <c r="AX323" s="14" t="s">
        <v>82</v>
      </c>
      <c r="AY323" s="259" t="s">
        <v>132</v>
      </c>
    </row>
    <row r="324" s="2" customFormat="1" ht="66.75" customHeight="1">
      <c r="A324" s="39"/>
      <c r="B324" s="40"/>
      <c r="C324" s="219" t="s">
        <v>441</v>
      </c>
      <c r="D324" s="219" t="s">
        <v>135</v>
      </c>
      <c r="E324" s="220" t="s">
        <v>872</v>
      </c>
      <c r="F324" s="221" t="s">
        <v>2821</v>
      </c>
      <c r="G324" s="222" t="s">
        <v>138</v>
      </c>
      <c r="H324" s="223">
        <v>1</v>
      </c>
      <c r="I324" s="224"/>
      <c r="J324" s="225">
        <f>ROUND(I324*H324,2)</f>
        <v>0</v>
      </c>
      <c r="K324" s="221" t="s">
        <v>1</v>
      </c>
      <c r="L324" s="45"/>
      <c r="M324" s="226" t="s">
        <v>1</v>
      </c>
      <c r="N324" s="227" t="s">
        <v>39</v>
      </c>
      <c r="O324" s="92"/>
      <c r="P324" s="228">
        <f>O324*H324</f>
        <v>0</v>
      </c>
      <c r="Q324" s="228">
        <v>0</v>
      </c>
      <c r="R324" s="228">
        <f>Q324*H324</f>
        <v>0</v>
      </c>
      <c r="S324" s="228">
        <v>0</v>
      </c>
      <c r="T324" s="229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30" t="s">
        <v>330</v>
      </c>
      <c r="AT324" s="230" t="s">
        <v>135</v>
      </c>
      <c r="AU324" s="230" t="s">
        <v>84</v>
      </c>
      <c r="AY324" s="18" t="s">
        <v>132</v>
      </c>
      <c r="BE324" s="231">
        <f>IF(N324="základní",J324,0)</f>
        <v>0</v>
      </c>
      <c r="BF324" s="231">
        <f>IF(N324="snížená",J324,0)</f>
        <v>0</v>
      </c>
      <c r="BG324" s="231">
        <f>IF(N324="zákl. přenesená",J324,0)</f>
        <v>0</v>
      </c>
      <c r="BH324" s="231">
        <f>IF(N324="sníž. přenesená",J324,0)</f>
        <v>0</v>
      </c>
      <c r="BI324" s="231">
        <f>IF(N324="nulová",J324,0)</f>
        <v>0</v>
      </c>
      <c r="BJ324" s="18" t="s">
        <v>82</v>
      </c>
      <c r="BK324" s="231">
        <f>ROUND(I324*H324,2)</f>
        <v>0</v>
      </c>
      <c r="BL324" s="18" t="s">
        <v>330</v>
      </c>
      <c r="BM324" s="230" t="s">
        <v>2822</v>
      </c>
    </row>
    <row r="325" s="2" customFormat="1">
      <c r="A325" s="39"/>
      <c r="B325" s="40"/>
      <c r="C325" s="41"/>
      <c r="D325" s="232" t="s">
        <v>142</v>
      </c>
      <c r="E325" s="41"/>
      <c r="F325" s="233" t="s">
        <v>2823</v>
      </c>
      <c r="G325" s="41"/>
      <c r="H325" s="41"/>
      <c r="I325" s="234"/>
      <c r="J325" s="41"/>
      <c r="K325" s="41"/>
      <c r="L325" s="45"/>
      <c r="M325" s="235"/>
      <c r="N325" s="236"/>
      <c r="O325" s="92"/>
      <c r="P325" s="92"/>
      <c r="Q325" s="92"/>
      <c r="R325" s="92"/>
      <c r="S325" s="92"/>
      <c r="T325" s="93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T325" s="18" t="s">
        <v>142</v>
      </c>
      <c r="AU325" s="18" t="s">
        <v>84</v>
      </c>
    </row>
    <row r="326" s="13" customFormat="1">
      <c r="A326" s="13"/>
      <c r="B326" s="239"/>
      <c r="C326" s="240"/>
      <c r="D326" s="232" t="s">
        <v>145</v>
      </c>
      <c r="E326" s="241" t="s">
        <v>1</v>
      </c>
      <c r="F326" s="242" t="s">
        <v>2824</v>
      </c>
      <c r="G326" s="240"/>
      <c r="H326" s="241" t="s">
        <v>1</v>
      </c>
      <c r="I326" s="243"/>
      <c r="J326" s="240"/>
      <c r="K326" s="240"/>
      <c r="L326" s="244"/>
      <c r="M326" s="245"/>
      <c r="N326" s="246"/>
      <c r="O326" s="246"/>
      <c r="P326" s="246"/>
      <c r="Q326" s="246"/>
      <c r="R326" s="246"/>
      <c r="S326" s="246"/>
      <c r="T326" s="247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48" t="s">
        <v>145</v>
      </c>
      <c r="AU326" s="248" t="s">
        <v>84</v>
      </c>
      <c r="AV326" s="13" t="s">
        <v>82</v>
      </c>
      <c r="AW326" s="13" t="s">
        <v>31</v>
      </c>
      <c r="AX326" s="13" t="s">
        <v>74</v>
      </c>
      <c r="AY326" s="248" t="s">
        <v>132</v>
      </c>
    </row>
    <row r="327" s="13" customFormat="1">
      <c r="A327" s="13"/>
      <c r="B327" s="239"/>
      <c r="C327" s="240"/>
      <c r="D327" s="232" t="s">
        <v>145</v>
      </c>
      <c r="E327" s="241" t="s">
        <v>1</v>
      </c>
      <c r="F327" s="242" t="s">
        <v>1154</v>
      </c>
      <c r="G327" s="240"/>
      <c r="H327" s="241" t="s">
        <v>1</v>
      </c>
      <c r="I327" s="243"/>
      <c r="J327" s="240"/>
      <c r="K327" s="240"/>
      <c r="L327" s="244"/>
      <c r="M327" s="245"/>
      <c r="N327" s="246"/>
      <c r="O327" s="246"/>
      <c r="P327" s="246"/>
      <c r="Q327" s="246"/>
      <c r="R327" s="246"/>
      <c r="S327" s="246"/>
      <c r="T327" s="247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48" t="s">
        <v>145</v>
      </c>
      <c r="AU327" s="248" t="s">
        <v>84</v>
      </c>
      <c r="AV327" s="13" t="s">
        <v>82</v>
      </c>
      <c r="AW327" s="13" t="s">
        <v>31</v>
      </c>
      <c r="AX327" s="13" t="s">
        <v>74</v>
      </c>
      <c r="AY327" s="248" t="s">
        <v>132</v>
      </c>
    </row>
    <row r="328" s="13" customFormat="1">
      <c r="A328" s="13"/>
      <c r="B328" s="239"/>
      <c r="C328" s="240"/>
      <c r="D328" s="232" t="s">
        <v>145</v>
      </c>
      <c r="E328" s="241" t="s">
        <v>1</v>
      </c>
      <c r="F328" s="242" t="s">
        <v>1155</v>
      </c>
      <c r="G328" s="240"/>
      <c r="H328" s="241" t="s">
        <v>1</v>
      </c>
      <c r="I328" s="243"/>
      <c r="J328" s="240"/>
      <c r="K328" s="240"/>
      <c r="L328" s="244"/>
      <c r="M328" s="245"/>
      <c r="N328" s="246"/>
      <c r="O328" s="246"/>
      <c r="P328" s="246"/>
      <c r="Q328" s="246"/>
      <c r="R328" s="246"/>
      <c r="S328" s="246"/>
      <c r="T328" s="247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48" t="s">
        <v>145</v>
      </c>
      <c r="AU328" s="248" t="s">
        <v>84</v>
      </c>
      <c r="AV328" s="13" t="s">
        <v>82</v>
      </c>
      <c r="AW328" s="13" t="s">
        <v>31</v>
      </c>
      <c r="AX328" s="13" t="s">
        <v>74</v>
      </c>
      <c r="AY328" s="248" t="s">
        <v>132</v>
      </c>
    </row>
    <row r="329" s="14" customFormat="1">
      <c r="A329" s="14"/>
      <c r="B329" s="249"/>
      <c r="C329" s="250"/>
      <c r="D329" s="232" t="s">
        <v>145</v>
      </c>
      <c r="E329" s="251" t="s">
        <v>1</v>
      </c>
      <c r="F329" s="252" t="s">
        <v>82</v>
      </c>
      <c r="G329" s="250"/>
      <c r="H329" s="253">
        <v>1</v>
      </c>
      <c r="I329" s="254"/>
      <c r="J329" s="250"/>
      <c r="K329" s="250"/>
      <c r="L329" s="255"/>
      <c r="M329" s="256"/>
      <c r="N329" s="257"/>
      <c r="O329" s="257"/>
      <c r="P329" s="257"/>
      <c r="Q329" s="257"/>
      <c r="R329" s="257"/>
      <c r="S329" s="257"/>
      <c r="T329" s="258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9" t="s">
        <v>145</v>
      </c>
      <c r="AU329" s="259" t="s">
        <v>84</v>
      </c>
      <c r="AV329" s="14" t="s">
        <v>84</v>
      </c>
      <c r="AW329" s="14" t="s">
        <v>31</v>
      </c>
      <c r="AX329" s="14" t="s">
        <v>82</v>
      </c>
      <c r="AY329" s="259" t="s">
        <v>132</v>
      </c>
    </row>
    <row r="330" s="2" customFormat="1" ht="66.75" customHeight="1">
      <c r="A330" s="39"/>
      <c r="B330" s="40"/>
      <c r="C330" s="219" t="s">
        <v>448</v>
      </c>
      <c r="D330" s="219" t="s">
        <v>135</v>
      </c>
      <c r="E330" s="220" t="s">
        <v>877</v>
      </c>
      <c r="F330" s="221" t="s">
        <v>2825</v>
      </c>
      <c r="G330" s="222" t="s">
        <v>138</v>
      </c>
      <c r="H330" s="223">
        <v>1</v>
      </c>
      <c r="I330" s="224"/>
      <c r="J330" s="225">
        <f>ROUND(I330*H330,2)</f>
        <v>0</v>
      </c>
      <c r="K330" s="221" t="s">
        <v>1</v>
      </c>
      <c r="L330" s="45"/>
      <c r="M330" s="226" t="s">
        <v>1</v>
      </c>
      <c r="N330" s="227" t="s">
        <v>39</v>
      </c>
      <c r="O330" s="92"/>
      <c r="P330" s="228">
        <f>O330*H330</f>
        <v>0</v>
      </c>
      <c r="Q330" s="228">
        <v>0</v>
      </c>
      <c r="R330" s="228">
        <f>Q330*H330</f>
        <v>0</v>
      </c>
      <c r="S330" s="228">
        <v>0</v>
      </c>
      <c r="T330" s="229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30" t="s">
        <v>330</v>
      </c>
      <c r="AT330" s="230" t="s">
        <v>135</v>
      </c>
      <c r="AU330" s="230" t="s">
        <v>84</v>
      </c>
      <c r="AY330" s="18" t="s">
        <v>132</v>
      </c>
      <c r="BE330" s="231">
        <f>IF(N330="základní",J330,0)</f>
        <v>0</v>
      </c>
      <c r="BF330" s="231">
        <f>IF(N330="snížená",J330,0)</f>
        <v>0</v>
      </c>
      <c r="BG330" s="231">
        <f>IF(N330="zákl. přenesená",J330,0)</f>
        <v>0</v>
      </c>
      <c r="BH330" s="231">
        <f>IF(N330="sníž. přenesená",J330,0)</f>
        <v>0</v>
      </c>
      <c r="BI330" s="231">
        <f>IF(N330="nulová",J330,0)</f>
        <v>0</v>
      </c>
      <c r="BJ330" s="18" t="s">
        <v>82</v>
      </c>
      <c r="BK330" s="231">
        <f>ROUND(I330*H330,2)</f>
        <v>0</v>
      </c>
      <c r="BL330" s="18" t="s">
        <v>330</v>
      </c>
      <c r="BM330" s="230" t="s">
        <v>2826</v>
      </c>
    </row>
    <row r="331" s="2" customFormat="1">
      <c r="A331" s="39"/>
      <c r="B331" s="40"/>
      <c r="C331" s="41"/>
      <c r="D331" s="232" t="s">
        <v>142</v>
      </c>
      <c r="E331" s="41"/>
      <c r="F331" s="233" t="s">
        <v>2827</v>
      </c>
      <c r="G331" s="41"/>
      <c r="H331" s="41"/>
      <c r="I331" s="234"/>
      <c r="J331" s="41"/>
      <c r="K331" s="41"/>
      <c r="L331" s="45"/>
      <c r="M331" s="235"/>
      <c r="N331" s="236"/>
      <c r="O331" s="92"/>
      <c r="P331" s="92"/>
      <c r="Q331" s="92"/>
      <c r="R331" s="92"/>
      <c r="S331" s="92"/>
      <c r="T331" s="93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T331" s="18" t="s">
        <v>142</v>
      </c>
      <c r="AU331" s="18" t="s">
        <v>84</v>
      </c>
    </row>
    <row r="332" s="13" customFormat="1">
      <c r="A332" s="13"/>
      <c r="B332" s="239"/>
      <c r="C332" s="240"/>
      <c r="D332" s="232" t="s">
        <v>145</v>
      </c>
      <c r="E332" s="241" t="s">
        <v>1</v>
      </c>
      <c r="F332" s="242" t="s">
        <v>2828</v>
      </c>
      <c r="G332" s="240"/>
      <c r="H332" s="241" t="s">
        <v>1</v>
      </c>
      <c r="I332" s="243"/>
      <c r="J332" s="240"/>
      <c r="K332" s="240"/>
      <c r="L332" s="244"/>
      <c r="M332" s="245"/>
      <c r="N332" s="246"/>
      <c r="O332" s="246"/>
      <c r="P332" s="246"/>
      <c r="Q332" s="246"/>
      <c r="R332" s="246"/>
      <c r="S332" s="246"/>
      <c r="T332" s="247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48" t="s">
        <v>145</v>
      </c>
      <c r="AU332" s="248" t="s">
        <v>84</v>
      </c>
      <c r="AV332" s="13" t="s">
        <v>82</v>
      </c>
      <c r="AW332" s="13" t="s">
        <v>31</v>
      </c>
      <c r="AX332" s="13" t="s">
        <v>74</v>
      </c>
      <c r="AY332" s="248" t="s">
        <v>132</v>
      </c>
    </row>
    <row r="333" s="13" customFormat="1">
      <c r="A333" s="13"/>
      <c r="B333" s="239"/>
      <c r="C333" s="240"/>
      <c r="D333" s="232" t="s">
        <v>145</v>
      </c>
      <c r="E333" s="241" t="s">
        <v>1</v>
      </c>
      <c r="F333" s="242" t="s">
        <v>1154</v>
      </c>
      <c r="G333" s="240"/>
      <c r="H333" s="241" t="s">
        <v>1</v>
      </c>
      <c r="I333" s="243"/>
      <c r="J333" s="240"/>
      <c r="K333" s="240"/>
      <c r="L333" s="244"/>
      <c r="M333" s="245"/>
      <c r="N333" s="246"/>
      <c r="O333" s="246"/>
      <c r="P333" s="246"/>
      <c r="Q333" s="246"/>
      <c r="R333" s="246"/>
      <c r="S333" s="246"/>
      <c r="T333" s="247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48" t="s">
        <v>145</v>
      </c>
      <c r="AU333" s="248" t="s">
        <v>84</v>
      </c>
      <c r="AV333" s="13" t="s">
        <v>82</v>
      </c>
      <c r="AW333" s="13" t="s">
        <v>31</v>
      </c>
      <c r="AX333" s="13" t="s">
        <v>74</v>
      </c>
      <c r="AY333" s="248" t="s">
        <v>132</v>
      </c>
    </row>
    <row r="334" s="13" customFormat="1">
      <c r="A334" s="13"/>
      <c r="B334" s="239"/>
      <c r="C334" s="240"/>
      <c r="D334" s="232" t="s">
        <v>145</v>
      </c>
      <c r="E334" s="241" t="s">
        <v>1</v>
      </c>
      <c r="F334" s="242" t="s">
        <v>1155</v>
      </c>
      <c r="G334" s="240"/>
      <c r="H334" s="241" t="s">
        <v>1</v>
      </c>
      <c r="I334" s="243"/>
      <c r="J334" s="240"/>
      <c r="K334" s="240"/>
      <c r="L334" s="244"/>
      <c r="M334" s="245"/>
      <c r="N334" s="246"/>
      <c r="O334" s="246"/>
      <c r="P334" s="246"/>
      <c r="Q334" s="246"/>
      <c r="R334" s="246"/>
      <c r="S334" s="246"/>
      <c r="T334" s="247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48" t="s">
        <v>145</v>
      </c>
      <c r="AU334" s="248" t="s">
        <v>84</v>
      </c>
      <c r="AV334" s="13" t="s">
        <v>82</v>
      </c>
      <c r="AW334" s="13" t="s">
        <v>31</v>
      </c>
      <c r="AX334" s="13" t="s">
        <v>74</v>
      </c>
      <c r="AY334" s="248" t="s">
        <v>132</v>
      </c>
    </row>
    <row r="335" s="14" customFormat="1">
      <c r="A335" s="14"/>
      <c r="B335" s="249"/>
      <c r="C335" s="250"/>
      <c r="D335" s="232" t="s">
        <v>145</v>
      </c>
      <c r="E335" s="251" t="s">
        <v>1</v>
      </c>
      <c r="F335" s="252" t="s">
        <v>82</v>
      </c>
      <c r="G335" s="250"/>
      <c r="H335" s="253">
        <v>1</v>
      </c>
      <c r="I335" s="254"/>
      <c r="J335" s="250"/>
      <c r="K335" s="250"/>
      <c r="L335" s="255"/>
      <c r="M335" s="256"/>
      <c r="N335" s="257"/>
      <c r="O335" s="257"/>
      <c r="P335" s="257"/>
      <c r="Q335" s="257"/>
      <c r="R335" s="257"/>
      <c r="S335" s="257"/>
      <c r="T335" s="258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9" t="s">
        <v>145</v>
      </c>
      <c r="AU335" s="259" t="s">
        <v>84</v>
      </c>
      <c r="AV335" s="14" t="s">
        <v>84</v>
      </c>
      <c r="AW335" s="14" t="s">
        <v>31</v>
      </c>
      <c r="AX335" s="14" t="s">
        <v>82</v>
      </c>
      <c r="AY335" s="259" t="s">
        <v>132</v>
      </c>
    </row>
    <row r="336" s="2" customFormat="1" ht="66.75" customHeight="1">
      <c r="A336" s="39"/>
      <c r="B336" s="40"/>
      <c r="C336" s="219" t="s">
        <v>454</v>
      </c>
      <c r="D336" s="219" t="s">
        <v>135</v>
      </c>
      <c r="E336" s="220" t="s">
        <v>500</v>
      </c>
      <c r="F336" s="221" t="s">
        <v>2829</v>
      </c>
      <c r="G336" s="222" t="s">
        <v>138</v>
      </c>
      <c r="H336" s="223">
        <v>1</v>
      </c>
      <c r="I336" s="224"/>
      <c r="J336" s="225">
        <f>ROUND(I336*H336,2)</f>
        <v>0</v>
      </c>
      <c r="K336" s="221" t="s">
        <v>1</v>
      </c>
      <c r="L336" s="45"/>
      <c r="M336" s="226" t="s">
        <v>1</v>
      </c>
      <c r="N336" s="227" t="s">
        <v>39</v>
      </c>
      <c r="O336" s="92"/>
      <c r="P336" s="228">
        <f>O336*H336</f>
        <v>0</v>
      </c>
      <c r="Q336" s="228">
        <v>0</v>
      </c>
      <c r="R336" s="228">
        <f>Q336*H336</f>
        <v>0</v>
      </c>
      <c r="S336" s="228">
        <v>0</v>
      </c>
      <c r="T336" s="229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30" t="s">
        <v>330</v>
      </c>
      <c r="AT336" s="230" t="s">
        <v>135</v>
      </c>
      <c r="AU336" s="230" t="s">
        <v>84</v>
      </c>
      <c r="AY336" s="18" t="s">
        <v>132</v>
      </c>
      <c r="BE336" s="231">
        <f>IF(N336="základní",J336,0)</f>
        <v>0</v>
      </c>
      <c r="BF336" s="231">
        <f>IF(N336="snížená",J336,0)</f>
        <v>0</v>
      </c>
      <c r="BG336" s="231">
        <f>IF(N336="zákl. přenesená",J336,0)</f>
        <v>0</v>
      </c>
      <c r="BH336" s="231">
        <f>IF(N336="sníž. přenesená",J336,0)</f>
        <v>0</v>
      </c>
      <c r="BI336" s="231">
        <f>IF(N336="nulová",J336,0)</f>
        <v>0</v>
      </c>
      <c r="BJ336" s="18" t="s">
        <v>82</v>
      </c>
      <c r="BK336" s="231">
        <f>ROUND(I336*H336,2)</f>
        <v>0</v>
      </c>
      <c r="BL336" s="18" t="s">
        <v>330</v>
      </c>
      <c r="BM336" s="230" t="s">
        <v>2830</v>
      </c>
    </row>
    <row r="337" s="2" customFormat="1">
      <c r="A337" s="39"/>
      <c r="B337" s="40"/>
      <c r="C337" s="41"/>
      <c r="D337" s="232" t="s">
        <v>142</v>
      </c>
      <c r="E337" s="41"/>
      <c r="F337" s="233" t="s">
        <v>2831</v>
      </c>
      <c r="G337" s="41"/>
      <c r="H337" s="41"/>
      <c r="I337" s="234"/>
      <c r="J337" s="41"/>
      <c r="K337" s="41"/>
      <c r="L337" s="45"/>
      <c r="M337" s="235"/>
      <c r="N337" s="236"/>
      <c r="O337" s="92"/>
      <c r="P337" s="92"/>
      <c r="Q337" s="92"/>
      <c r="R337" s="92"/>
      <c r="S337" s="92"/>
      <c r="T337" s="93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T337" s="18" t="s">
        <v>142</v>
      </c>
      <c r="AU337" s="18" t="s">
        <v>84</v>
      </c>
    </row>
    <row r="338" s="13" customFormat="1">
      <c r="A338" s="13"/>
      <c r="B338" s="239"/>
      <c r="C338" s="240"/>
      <c r="D338" s="232" t="s">
        <v>145</v>
      </c>
      <c r="E338" s="241" t="s">
        <v>1</v>
      </c>
      <c r="F338" s="242" t="s">
        <v>2832</v>
      </c>
      <c r="G338" s="240"/>
      <c r="H338" s="241" t="s">
        <v>1</v>
      </c>
      <c r="I338" s="243"/>
      <c r="J338" s="240"/>
      <c r="K338" s="240"/>
      <c r="L338" s="244"/>
      <c r="M338" s="245"/>
      <c r="N338" s="246"/>
      <c r="O338" s="246"/>
      <c r="P338" s="246"/>
      <c r="Q338" s="246"/>
      <c r="R338" s="246"/>
      <c r="S338" s="246"/>
      <c r="T338" s="247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48" t="s">
        <v>145</v>
      </c>
      <c r="AU338" s="248" t="s">
        <v>84</v>
      </c>
      <c r="AV338" s="13" t="s">
        <v>82</v>
      </c>
      <c r="AW338" s="13" t="s">
        <v>31</v>
      </c>
      <c r="AX338" s="13" t="s">
        <v>74</v>
      </c>
      <c r="AY338" s="248" t="s">
        <v>132</v>
      </c>
    </row>
    <row r="339" s="13" customFormat="1">
      <c r="A339" s="13"/>
      <c r="B339" s="239"/>
      <c r="C339" s="240"/>
      <c r="D339" s="232" t="s">
        <v>145</v>
      </c>
      <c r="E339" s="241" t="s">
        <v>1</v>
      </c>
      <c r="F339" s="242" t="s">
        <v>1154</v>
      </c>
      <c r="G339" s="240"/>
      <c r="H339" s="241" t="s">
        <v>1</v>
      </c>
      <c r="I339" s="243"/>
      <c r="J339" s="240"/>
      <c r="K339" s="240"/>
      <c r="L339" s="244"/>
      <c r="M339" s="245"/>
      <c r="N339" s="246"/>
      <c r="O339" s="246"/>
      <c r="P339" s="246"/>
      <c r="Q339" s="246"/>
      <c r="R339" s="246"/>
      <c r="S339" s="246"/>
      <c r="T339" s="247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48" t="s">
        <v>145</v>
      </c>
      <c r="AU339" s="248" t="s">
        <v>84</v>
      </c>
      <c r="AV339" s="13" t="s">
        <v>82</v>
      </c>
      <c r="AW339" s="13" t="s">
        <v>31</v>
      </c>
      <c r="AX339" s="13" t="s">
        <v>74</v>
      </c>
      <c r="AY339" s="248" t="s">
        <v>132</v>
      </c>
    </row>
    <row r="340" s="13" customFormat="1">
      <c r="A340" s="13"/>
      <c r="B340" s="239"/>
      <c r="C340" s="240"/>
      <c r="D340" s="232" t="s">
        <v>145</v>
      </c>
      <c r="E340" s="241" t="s">
        <v>1</v>
      </c>
      <c r="F340" s="242" t="s">
        <v>1155</v>
      </c>
      <c r="G340" s="240"/>
      <c r="H340" s="241" t="s">
        <v>1</v>
      </c>
      <c r="I340" s="243"/>
      <c r="J340" s="240"/>
      <c r="K340" s="240"/>
      <c r="L340" s="244"/>
      <c r="M340" s="245"/>
      <c r="N340" s="246"/>
      <c r="O340" s="246"/>
      <c r="P340" s="246"/>
      <c r="Q340" s="246"/>
      <c r="R340" s="246"/>
      <c r="S340" s="246"/>
      <c r="T340" s="247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48" t="s">
        <v>145</v>
      </c>
      <c r="AU340" s="248" t="s">
        <v>84</v>
      </c>
      <c r="AV340" s="13" t="s">
        <v>82</v>
      </c>
      <c r="AW340" s="13" t="s">
        <v>31</v>
      </c>
      <c r="AX340" s="13" t="s">
        <v>74</v>
      </c>
      <c r="AY340" s="248" t="s">
        <v>132</v>
      </c>
    </row>
    <row r="341" s="14" customFormat="1">
      <c r="A341" s="14"/>
      <c r="B341" s="249"/>
      <c r="C341" s="250"/>
      <c r="D341" s="232" t="s">
        <v>145</v>
      </c>
      <c r="E341" s="251" t="s">
        <v>1</v>
      </c>
      <c r="F341" s="252" t="s">
        <v>82</v>
      </c>
      <c r="G341" s="250"/>
      <c r="H341" s="253">
        <v>1</v>
      </c>
      <c r="I341" s="254"/>
      <c r="J341" s="250"/>
      <c r="K341" s="250"/>
      <c r="L341" s="255"/>
      <c r="M341" s="256"/>
      <c r="N341" s="257"/>
      <c r="O341" s="257"/>
      <c r="P341" s="257"/>
      <c r="Q341" s="257"/>
      <c r="R341" s="257"/>
      <c r="S341" s="257"/>
      <c r="T341" s="258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9" t="s">
        <v>145</v>
      </c>
      <c r="AU341" s="259" t="s">
        <v>84</v>
      </c>
      <c r="AV341" s="14" t="s">
        <v>84</v>
      </c>
      <c r="AW341" s="14" t="s">
        <v>31</v>
      </c>
      <c r="AX341" s="14" t="s">
        <v>82</v>
      </c>
      <c r="AY341" s="259" t="s">
        <v>132</v>
      </c>
    </row>
    <row r="342" s="2" customFormat="1" ht="66.75" customHeight="1">
      <c r="A342" s="39"/>
      <c r="B342" s="40"/>
      <c r="C342" s="219" t="s">
        <v>460</v>
      </c>
      <c r="D342" s="219" t="s">
        <v>135</v>
      </c>
      <c r="E342" s="220" t="s">
        <v>979</v>
      </c>
      <c r="F342" s="221" t="s">
        <v>2833</v>
      </c>
      <c r="G342" s="222" t="s">
        <v>138</v>
      </c>
      <c r="H342" s="223">
        <v>1</v>
      </c>
      <c r="I342" s="224"/>
      <c r="J342" s="225">
        <f>ROUND(I342*H342,2)</f>
        <v>0</v>
      </c>
      <c r="K342" s="221" t="s">
        <v>1</v>
      </c>
      <c r="L342" s="45"/>
      <c r="M342" s="226" t="s">
        <v>1</v>
      </c>
      <c r="N342" s="227" t="s">
        <v>39</v>
      </c>
      <c r="O342" s="92"/>
      <c r="P342" s="228">
        <f>O342*H342</f>
        <v>0</v>
      </c>
      <c r="Q342" s="228">
        <v>0</v>
      </c>
      <c r="R342" s="228">
        <f>Q342*H342</f>
        <v>0</v>
      </c>
      <c r="S342" s="228">
        <v>0</v>
      </c>
      <c r="T342" s="229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30" t="s">
        <v>330</v>
      </c>
      <c r="AT342" s="230" t="s">
        <v>135</v>
      </c>
      <c r="AU342" s="230" t="s">
        <v>84</v>
      </c>
      <c r="AY342" s="18" t="s">
        <v>132</v>
      </c>
      <c r="BE342" s="231">
        <f>IF(N342="základní",J342,0)</f>
        <v>0</v>
      </c>
      <c r="BF342" s="231">
        <f>IF(N342="snížená",J342,0)</f>
        <v>0</v>
      </c>
      <c r="BG342" s="231">
        <f>IF(N342="zákl. přenesená",J342,0)</f>
        <v>0</v>
      </c>
      <c r="BH342" s="231">
        <f>IF(N342="sníž. přenesená",J342,0)</f>
        <v>0</v>
      </c>
      <c r="BI342" s="231">
        <f>IF(N342="nulová",J342,0)</f>
        <v>0</v>
      </c>
      <c r="BJ342" s="18" t="s">
        <v>82</v>
      </c>
      <c r="BK342" s="231">
        <f>ROUND(I342*H342,2)</f>
        <v>0</v>
      </c>
      <c r="BL342" s="18" t="s">
        <v>330</v>
      </c>
      <c r="BM342" s="230" t="s">
        <v>2834</v>
      </c>
    </row>
    <row r="343" s="2" customFormat="1">
      <c r="A343" s="39"/>
      <c r="B343" s="40"/>
      <c r="C343" s="41"/>
      <c r="D343" s="232" t="s">
        <v>142</v>
      </c>
      <c r="E343" s="41"/>
      <c r="F343" s="233" t="s">
        <v>2835</v>
      </c>
      <c r="G343" s="41"/>
      <c r="H343" s="41"/>
      <c r="I343" s="234"/>
      <c r="J343" s="41"/>
      <c r="K343" s="41"/>
      <c r="L343" s="45"/>
      <c r="M343" s="235"/>
      <c r="N343" s="236"/>
      <c r="O343" s="92"/>
      <c r="P343" s="92"/>
      <c r="Q343" s="92"/>
      <c r="R343" s="92"/>
      <c r="S343" s="92"/>
      <c r="T343" s="93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T343" s="18" t="s">
        <v>142</v>
      </c>
      <c r="AU343" s="18" t="s">
        <v>84</v>
      </c>
    </row>
    <row r="344" s="13" customFormat="1">
      <c r="A344" s="13"/>
      <c r="B344" s="239"/>
      <c r="C344" s="240"/>
      <c r="D344" s="232" t="s">
        <v>145</v>
      </c>
      <c r="E344" s="241" t="s">
        <v>1</v>
      </c>
      <c r="F344" s="242" t="s">
        <v>2836</v>
      </c>
      <c r="G344" s="240"/>
      <c r="H344" s="241" t="s">
        <v>1</v>
      </c>
      <c r="I344" s="243"/>
      <c r="J344" s="240"/>
      <c r="K344" s="240"/>
      <c r="L344" s="244"/>
      <c r="M344" s="245"/>
      <c r="N344" s="246"/>
      <c r="O344" s="246"/>
      <c r="P344" s="246"/>
      <c r="Q344" s="246"/>
      <c r="R344" s="246"/>
      <c r="S344" s="246"/>
      <c r="T344" s="247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48" t="s">
        <v>145</v>
      </c>
      <c r="AU344" s="248" t="s">
        <v>84</v>
      </c>
      <c r="AV344" s="13" t="s">
        <v>82</v>
      </c>
      <c r="AW344" s="13" t="s">
        <v>31</v>
      </c>
      <c r="AX344" s="13" t="s">
        <v>74</v>
      </c>
      <c r="AY344" s="248" t="s">
        <v>132</v>
      </c>
    </row>
    <row r="345" s="13" customFormat="1">
      <c r="A345" s="13"/>
      <c r="B345" s="239"/>
      <c r="C345" s="240"/>
      <c r="D345" s="232" t="s">
        <v>145</v>
      </c>
      <c r="E345" s="241" t="s">
        <v>1</v>
      </c>
      <c r="F345" s="242" t="s">
        <v>1154</v>
      </c>
      <c r="G345" s="240"/>
      <c r="H345" s="241" t="s">
        <v>1</v>
      </c>
      <c r="I345" s="243"/>
      <c r="J345" s="240"/>
      <c r="K345" s="240"/>
      <c r="L345" s="244"/>
      <c r="M345" s="245"/>
      <c r="N345" s="246"/>
      <c r="O345" s="246"/>
      <c r="P345" s="246"/>
      <c r="Q345" s="246"/>
      <c r="R345" s="246"/>
      <c r="S345" s="246"/>
      <c r="T345" s="247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48" t="s">
        <v>145</v>
      </c>
      <c r="AU345" s="248" t="s">
        <v>84</v>
      </c>
      <c r="AV345" s="13" t="s">
        <v>82</v>
      </c>
      <c r="AW345" s="13" t="s">
        <v>31</v>
      </c>
      <c r="AX345" s="13" t="s">
        <v>74</v>
      </c>
      <c r="AY345" s="248" t="s">
        <v>132</v>
      </c>
    </row>
    <row r="346" s="13" customFormat="1">
      <c r="A346" s="13"/>
      <c r="B346" s="239"/>
      <c r="C346" s="240"/>
      <c r="D346" s="232" t="s">
        <v>145</v>
      </c>
      <c r="E346" s="241" t="s">
        <v>1</v>
      </c>
      <c r="F346" s="242" t="s">
        <v>1155</v>
      </c>
      <c r="G346" s="240"/>
      <c r="H346" s="241" t="s">
        <v>1</v>
      </c>
      <c r="I346" s="243"/>
      <c r="J346" s="240"/>
      <c r="K346" s="240"/>
      <c r="L346" s="244"/>
      <c r="M346" s="245"/>
      <c r="N346" s="246"/>
      <c r="O346" s="246"/>
      <c r="P346" s="246"/>
      <c r="Q346" s="246"/>
      <c r="R346" s="246"/>
      <c r="S346" s="246"/>
      <c r="T346" s="247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48" t="s">
        <v>145</v>
      </c>
      <c r="AU346" s="248" t="s">
        <v>84</v>
      </c>
      <c r="AV346" s="13" t="s">
        <v>82</v>
      </c>
      <c r="AW346" s="13" t="s">
        <v>31</v>
      </c>
      <c r="AX346" s="13" t="s">
        <v>74</v>
      </c>
      <c r="AY346" s="248" t="s">
        <v>132</v>
      </c>
    </row>
    <row r="347" s="14" customFormat="1">
      <c r="A347" s="14"/>
      <c r="B347" s="249"/>
      <c r="C347" s="250"/>
      <c r="D347" s="232" t="s">
        <v>145</v>
      </c>
      <c r="E347" s="251" t="s">
        <v>1</v>
      </c>
      <c r="F347" s="252" t="s">
        <v>82</v>
      </c>
      <c r="G347" s="250"/>
      <c r="H347" s="253">
        <v>1</v>
      </c>
      <c r="I347" s="254"/>
      <c r="J347" s="250"/>
      <c r="K347" s="250"/>
      <c r="L347" s="255"/>
      <c r="M347" s="256"/>
      <c r="N347" s="257"/>
      <c r="O347" s="257"/>
      <c r="P347" s="257"/>
      <c r="Q347" s="257"/>
      <c r="R347" s="257"/>
      <c r="S347" s="257"/>
      <c r="T347" s="258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9" t="s">
        <v>145</v>
      </c>
      <c r="AU347" s="259" t="s">
        <v>84</v>
      </c>
      <c r="AV347" s="14" t="s">
        <v>84</v>
      </c>
      <c r="AW347" s="14" t="s">
        <v>31</v>
      </c>
      <c r="AX347" s="14" t="s">
        <v>82</v>
      </c>
      <c r="AY347" s="259" t="s">
        <v>132</v>
      </c>
    </row>
    <row r="348" s="2" customFormat="1" ht="55.5" customHeight="1">
      <c r="A348" s="39"/>
      <c r="B348" s="40"/>
      <c r="C348" s="219" t="s">
        <v>466</v>
      </c>
      <c r="D348" s="219" t="s">
        <v>135</v>
      </c>
      <c r="E348" s="220" t="s">
        <v>2564</v>
      </c>
      <c r="F348" s="221" t="s">
        <v>2837</v>
      </c>
      <c r="G348" s="222" t="s">
        <v>138</v>
      </c>
      <c r="H348" s="223">
        <v>5</v>
      </c>
      <c r="I348" s="224"/>
      <c r="J348" s="225">
        <f>ROUND(I348*H348,2)</f>
        <v>0</v>
      </c>
      <c r="K348" s="221" t="s">
        <v>1</v>
      </c>
      <c r="L348" s="45"/>
      <c r="M348" s="226" t="s">
        <v>1</v>
      </c>
      <c r="N348" s="227" t="s">
        <v>39</v>
      </c>
      <c r="O348" s="92"/>
      <c r="P348" s="228">
        <f>O348*H348</f>
        <v>0</v>
      </c>
      <c r="Q348" s="228">
        <v>0</v>
      </c>
      <c r="R348" s="228">
        <f>Q348*H348</f>
        <v>0</v>
      </c>
      <c r="S348" s="228">
        <v>0</v>
      </c>
      <c r="T348" s="229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30" t="s">
        <v>330</v>
      </c>
      <c r="AT348" s="230" t="s">
        <v>135</v>
      </c>
      <c r="AU348" s="230" t="s">
        <v>84</v>
      </c>
      <c r="AY348" s="18" t="s">
        <v>132</v>
      </c>
      <c r="BE348" s="231">
        <f>IF(N348="základní",J348,0)</f>
        <v>0</v>
      </c>
      <c r="BF348" s="231">
        <f>IF(N348="snížená",J348,0)</f>
        <v>0</v>
      </c>
      <c r="BG348" s="231">
        <f>IF(N348="zákl. přenesená",J348,0)</f>
        <v>0</v>
      </c>
      <c r="BH348" s="231">
        <f>IF(N348="sníž. přenesená",J348,0)</f>
        <v>0</v>
      </c>
      <c r="BI348" s="231">
        <f>IF(N348="nulová",J348,0)</f>
        <v>0</v>
      </c>
      <c r="BJ348" s="18" t="s">
        <v>82</v>
      </c>
      <c r="BK348" s="231">
        <f>ROUND(I348*H348,2)</f>
        <v>0</v>
      </c>
      <c r="BL348" s="18" t="s">
        <v>330</v>
      </c>
      <c r="BM348" s="230" t="s">
        <v>2838</v>
      </c>
    </row>
    <row r="349" s="2" customFormat="1">
      <c r="A349" s="39"/>
      <c r="B349" s="40"/>
      <c r="C349" s="41"/>
      <c r="D349" s="232" t="s">
        <v>142</v>
      </c>
      <c r="E349" s="41"/>
      <c r="F349" s="233" t="s">
        <v>2839</v>
      </c>
      <c r="G349" s="41"/>
      <c r="H349" s="41"/>
      <c r="I349" s="234"/>
      <c r="J349" s="41"/>
      <c r="K349" s="41"/>
      <c r="L349" s="45"/>
      <c r="M349" s="235"/>
      <c r="N349" s="236"/>
      <c r="O349" s="92"/>
      <c r="P349" s="92"/>
      <c r="Q349" s="92"/>
      <c r="R349" s="92"/>
      <c r="S349" s="92"/>
      <c r="T349" s="93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T349" s="18" t="s">
        <v>142</v>
      </c>
      <c r="AU349" s="18" t="s">
        <v>84</v>
      </c>
    </row>
    <row r="350" s="13" customFormat="1">
      <c r="A350" s="13"/>
      <c r="B350" s="239"/>
      <c r="C350" s="240"/>
      <c r="D350" s="232" t="s">
        <v>145</v>
      </c>
      <c r="E350" s="241" t="s">
        <v>1</v>
      </c>
      <c r="F350" s="242" t="s">
        <v>2824</v>
      </c>
      <c r="G350" s="240"/>
      <c r="H350" s="241" t="s">
        <v>1</v>
      </c>
      <c r="I350" s="243"/>
      <c r="J350" s="240"/>
      <c r="K350" s="240"/>
      <c r="L350" s="244"/>
      <c r="M350" s="245"/>
      <c r="N350" s="246"/>
      <c r="O350" s="246"/>
      <c r="P350" s="246"/>
      <c r="Q350" s="246"/>
      <c r="R350" s="246"/>
      <c r="S350" s="246"/>
      <c r="T350" s="247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48" t="s">
        <v>145</v>
      </c>
      <c r="AU350" s="248" t="s">
        <v>84</v>
      </c>
      <c r="AV350" s="13" t="s">
        <v>82</v>
      </c>
      <c r="AW350" s="13" t="s">
        <v>31</v>
      </c>
      <c r="AX350" s="13" t="s">
        <v>74</v>
      </c>
      <c r="AY350" s="248" t="s">
        <v>132</v>
      </c>
    </row>
    <row r="351" s="13" customFormat="1">
      <c r="A351" s="13"/>
      <c r="B351" s="239"/>
      <c r="C351" s="240"/>
      <c r="D351" s="232" t="s">
        <v>145</v>
      </c>
      <c r="E351" s="241" t="s">
        <v>1</v>
      </c>
      <c r="F351" s="242" t="s">
        <v>1154</v>
      </c>
      <c r="G351" s="240"/>
      <c r="H351" s="241" t="s">
        <v>1</v>
      </c>
      <c r="I351" s="243"/>
      <c r="J351" s="240"/>
      <c r="K351" s="240"/>
      <c r="L351" s="244"/>
      <c r="M351" s="245"/>
      <c r="N351" s="246"/>
      <c r="O351" s="246"/>
      <c r="P351" s="246"/>
      <c r="Q351" s="246"/>
      <c r="R351" s="246"/>
      <c r="S351" s="246"/>
      <c r="T351" s="247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48" t="s">
        <v>145</v>
      </c>
      <c r="AU351" s="248" t="s">
        <v>84</v>
      </c>
      <c r="AV351" s="13" t="s">
        <v>82</v>
      </c>
      <c r="AW351" s="13" t="s">
        <v>31</v>
      </c>
      <c r="AX351" s="13" t="s">
        <v>74</v>
      </c>
      <c r="AY351" s="248" t="s">
        <v>132</v>
      </c>
    </row>
    <row r="352" s="13" customFormat="1">
      <c r="A352" s="13"/>
      <c r="B352" s="239"/>
      <c r="C352" s="240"/>
      <c r="D352" s="232" t="s">
        <v>145</v>
      </c>
      <c r="E352" s="241" t="s">
        <v>1</v>
      </c>
      <c r="F352" s="242" t="s">
        <v>2840</v>
      </c>
      <c r="G352" s="240"/>
      <c r="H352" s="241" t="s">
        <v>1</v>
      </c>
      <c r="I352" s="243"/>
      <c r="J352" s="240"/>
      <c r="K352" s="240"/>
      <c r="L352" s="244"/>
      <c r="M352" s="245"/>
      <c r="N352" s="246"/>
      <c r="O352" s="246"/>
      <c r="P352" s="246"/>
      <c r="Q352" s="246"/>
      <c r="R352" s="246"/>
      <c r="S352" s="246"/>
      <c r="T352" s="247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48" t="s">
        <v>145</v>
      </c>
      <c r="AU352" s="248" t="s">
        <v>84</v>
      </c>
      <c r="AV352" s="13" t="s">
        <v>82</v>
      </c>
      <c r="AW352" s="13" t="s">
        <v>31</v>
      </c>
      <c r="AX352" s="13" t="s">
        <v>74</v>
      </c>
      <c r="AY352" s="248" t="s">
        <v>132</v>
      </c>
    </row>
    <row r="353" s="14" customFormat="1">
      <c r="A353" s="14"/>
      <c r="B353" s="249"/>
      <c r="C353" s="250"/>
      <c r="D353" s="232" t="s">
        <v>145</v>
      </c>
      <c r="E353" s="251" t="s">
        <v>1</v>
      </c>
      <c r="F353" s="252" t="s">
        <v>131</v>
      </c>
      <c r="G353" s="250"/>
      <c r="H353" s="253">
        <v>5</v>
      </c>
      <c r="I353" s="254"/>
      <c r="J353" s="250"/>
      <c r="K353" s="250"/>
      <c r="L353" s="255"/>
      <c r="M353" s="256"/>
      <c r="N353" s="257"/>
      <c r="O353" s="257"/>
      <c r="P353" s="257"/>
      <c r="Q353" s="257"/>
      <c r="R353" s="257"/>
      <c r="S353" s="257"/>
      <c r="T353" s="258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9" t="s">
        <v>145</v>
      </c>
      <c r="AU353" s="259" t="s">
        <v>84</v>
      </c>
      <c r="AV353" s="14" t="s">
        <v>84</v>
      </c>
      <c r="AW353" s="14" t="s">
        <v>31</v>
      </c>
      <c r="AX353" s="14" t="s">
        <v>82</v>
      </c>
      <c r="AY353" s="259" t="s">
        <v>132</v>
      </c>
    </row>
    <row r="354" s="12" customFormat="1" ht="25.92" customHeight="1">
      <c r="A354" s="12"/>
      <c r="B354" s="203"/>
      <c r="C354" s="204"/>
      <c r="D354" s="205" t="s">
        <v>73</v>
      </c>
      <c r="E354" s="206" t="s">
        <v>79</v>
      </c>
      <c r="F354" s="206" t="s">
        <v>80</v>
      </c>
      <c r="G354" s="204"/>
      <c r="H354" s="204"/>
      <c r="I354" s="207"/>
      <c r="J354" s="208">
        <f>BK354</f>
        <v>0</v>
      </c>
      <c r="K354" s="204"/>
      <c r="L354" s="209"/>
      <c r="M354" s="210"/>
      <c r="N354" s="211"/>
      <c r="O354" s="211"/>
      <c r="P354" s="212">
        <f>P355</f>
        <v>0</v>
      </c>
      <c r="Q354" s="211"/>
      <c r="R354" s="212">
        <f>R355</f>
        <v>0</v>
      </c>
      <c r="S354" s="211"/>
      <c r="T354" s="213">
        <f>T355</f>
        <v>0</v>
      </c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R354" s="214" t="s">
        <v>131</v>
      </c>
      <c r="AT354" s="215" t="s">
        <v>73</v>
      </c>
      <c r="AU354" s="215" t="s">
        <v>74</v>
      </c>
      <c r="AY354" s="214" t="s">
        <v>132</v>
      </c>
      <c r="BK354" s="216">
        <f>BK355</f>
        <v>0</v>
      </c>
    </row>
    <row r="355" s="12" customFormat="1" ht="22.8" customHeight="1">
      <c r="A355" s="12"/>
      <c r="B355" s="203"/>
      <c r="C355" s="204"/>
      <c r="D355" s="205" t="s">
        <v>73</v>
      </c>
      <c r="E355" s="217" t="s">
        <v>133</v>
      </c>
      <c r="F355" s="217" t="s">
        <v>134</v>
      </c>
      <c r="G355" s="204"/>
      <c r="H355" s="204"/>
      <c r="I355" s="207"/>
      <c r="J355" s="218">
        <f>BK355</f>
        <v>0</v>
      </c>
      <c r="K355" s="204"/>
      <c r="L355" s="209"/>
      <c r="M355" s="210"/>
      <c r="N355" s="211"/>
      <c r="O355" s="211"/>
      <c r="P355" s="212">
        <f>SUM(P356:P365)</f>
        <v>0</v>
      </c>
      <c r="Q355" s="211"/>
      <c r="R355" s="212">
        <f>SUM(R356:R365)</f>
        <v>0</v>
      </c>
      <c r="S355" s="211"/>
      <c r="T355" s="213">
        <f>SUM(T356:T365)</f>
        <v>0</v>
      </c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R355" s="214" t="s">
        <v>131</v>
      </c>
      <c r="AT355" s="215" t="s">
        <v>73</v>
      </c>
      <c r="AU355" s="215" t="s">
        <v>82</v>
      </c>
      <c r="AY355" s="214" t="s">
        <v>132</v>
      </c>
      <c r="BK355" s="216">
        <f>SUM(BK356:BK365)</f>
        <v>0</v>
      </c>
    </row>
    <row r="356" s="2" customFormat="1" ht="16.5" customHeight="1">
      <c r="A356" s="39"/>
      <c r="B356" s="40"/>
      <c r="C356" s="219" t="s">
        <v>473</v>
      </c>
      <c r="D356" s="219" t="s">
        <v>135</v>
      </c>
      <c r="E356" s="220" t="s">
        <v>1159</v>
      </c>
      <c r="F356" s="221" t="s">
        <v>1160</v>
      </c>
      <c r="G356" s="222" t="s">
        <v>138</v>
      </c>
      <c r="H356" s="223">
        <v>1</v>
      </c>
      <c r="I356" s="224"/>
      <c r="J356" s="225">
        <f>ROUND(I356*H356,2)</f>
        <v>0</v>
      </c>
      <c r="K356" s="221" t="s">
        <v>139</v>
      </c>
      <c r="L356" s="45"/>
      <c r="M356" s="226" t="s">
        <v>1</v>
      </c>
      <c r="N356" s="227" t="s">
        <v>39</v>
      </c>
      <c r="O356" s="92"/>
      <c r="P356" s="228">
        <f>O356*H356</f>
        <v>0</v>
      </c>
      <c r="Q356" s="228">
        <v>0</v>
      </c>
      <c r="R356" s="228">
        <f>Q356*H356</f>
        <v>0</v>
      </c>
      <c r="S356" s="228">
        <v>0</v>
      </c>
      <c r="T356" s="229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30" t="s">
        <v>140</v>
      </c>
      <c r="AT356" s="230" t="s">
        <v>135</v>
      </c>
      <c r="AU356" s="230" t="s">
        <v>84</v>
      </c>
      <c r="AY356" s="18" t="s">
        <v>132</v>
      </c>
      <c r="BE356" s="231">
        <f>IF(N356="základní",J356,0)</f>
        <v>0</v>
      </c>
      <c r="BF356" s="231">
        <f>IF(N356="snížená",J356,0)</f>
        <v>0</v>
      </c>
      <c r="BG356" s="231">
        <f>IF(N356="zákl. přenesená",J356,0)</f>
        <v>0</v>
      </c>
      <c r="BH356" s="231">
        <f>IF(N356="sníž. přenesená",J356,0)</f>
        <v>0</v>
      </c>
      <c r="BI356" s="231">
        <f>IF(N356="nulová",J356,0)</f>
        <v>0</v>
      </c>
      <c r="BJ356" s="18" t="s">
        <v>82</v>
      </c>
      <c r="BK356" s="231">
        <f>ROUND(I356*H356,2)</f>
        <v>0</v>
      </c>
      <c r="BL356" s="18" t="s">
        <v>140</v>
      </c>
      <c r="BM356" s="230" t="s">
        <v>2841</v>
      </c>
    </row>
    <row r="357" s="2" customFormat="1">
      <c r="A357" s="39"/>
      <c r="B357" s="40"/>
      <c r="C357" s="41"/>
      <c r="D357" s="232" t="s">
        <v>142</v>
      </c>
      <c r="E357" s="41"/>
      <c r="F357" s="233" t="s">
        <v>1160</v>
      </c>
      <c r="G357" s="41"/>
      <c r="H357" s="41"/>
      <c r="I357" s="234"/>
      <c r="J357" s="41"/>
      <c r="K357" s="41"/>
      <c r="L357" s="45"/>
      <c r="M357" s="235"/>
      <c r="N357" s="236"/>
      <c r="O357" s="92"/>
      <c r="P357" s="92"/>
      <c r="Q357" s="92"/>
      <c r="R357" s="92"/>
      <c r="S357" s="92"/>
      <c r="T357" s="93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T357" s="18" t="s">
        <v>142</v>
      </c>
      <c r="AU357" s="18" t="s">
        <v>84</v>
      </c>
    </row>
    <row r="358" s="2" customFormat="1">
      <c r="A358" s="39"/>
      <c r="B358" s="40"/>
      <c r="C358" s="41"/>
      <c r="D358" s="237" t="s">
        <v>143</v>
      </c>
      <c r="E358" s="41"/>
      <c r="F358" s="238" t="s">
        <v>1162</v>
      </c>
      <c r="G358" s="41"/>
      <c r="H358" s="41"/>
      <c r="I358" s="234"/>
      <c r="J358" s="41"/>
      <c r="K358" s="41"/>
      <c r="L358" s="45"/>
      <c r="M358" s="235"/>
      <c r="N358" s="236"/>
      <c r="O358" s="92"/>
      <c r="P358" s="92"/>
      <c r="Q358" s="92"/>
      <c r="R358" s="92"/>
      <c r="S358" s="92"/>
      <c r="T358" s="93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T358" s="18" t="s">
        <v>143</v>
      </c>
      <c r="AU358" s="18" t="s">
        <v>84</v>
      </c>
    </row>
    <row r="359" s="13" customFormat="1">
      <c r="A359" s="13"/>
      <c r="B359" s="239"/>
      <c r="C359" s="240"/>
      <c r="D359" s="232" t="s">
        <v>145</v>
      </c>
      <c r="E359" s="241" t="s">
        <v>1</v>
      </c>
      <c r="F359" s="242" t="s">
        <v>1163</v>
      </c>
      <c r="G359" s="240"/>
      <c r="H359" s="241" t="s">
        <v>1</v>
      </c>
      <c r="I359" s="243"/>
      <c r="J359" s="240"/>
      <c r="K359" s="240"/>
      <c r="L359" s="244"/>
      <c r="M359" s="245"/>
      <c r="N359" s="246"/>
      <c r="O359" s="246"/>
      <c r="P359" s="246"/>
      <c r="Q359" s="246"/>
      <c r="R359" s="246"/>
      <c r="S359" s="246"/>
      <c r="T359" s="247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48" t="s">
        <v>145</v>
      </c>
      <c r="AU359" s="248" t="s">
        <v>84</v>
      </c>
      <c r="AV359" s="13" t="s">
        <v>82</v>
      </c>
      <c r="AW359" s="13" t="s">
        <v>31</v>
      </c>
      <c r="AX359" s="13" t="s">
        <v>74</v>
      </c>
      <c r="AY359" s="248" t="s">
        <v>132</v>
      </c>
    </row>
    <row r="360" s="14" customFormat="1">
      <c r="A360" s="14"/>
      <c r="B360" s="249"/>
      <c r="C360" s="250"/>
      <c r="D360" s="232" t="s">
        <v>145</v>
      </c>
      <c r="E360" s="251" t="s">
        <v>1</v>
      </c>
      <c r="F360" s="252" t="s">
        <v>82</v>
      </c>
      <c r="G360" s="250"/>
      <c r="H360" s="253">
        <v>1</v>
      </c>
      <c r="I360" s="254"/>
      <c r="J360" s="250"/>
      <c r="K360" s="250"/>
      <c r="L360" s="255"/>
      <c r="M360" s="256"/>
      <c r="N360" s="257"/>
      <c r="O360" s="257"/>
      <c r="P360" s="257"/>
      <c r="Q360" s="257"/>
      <c r="R360" s="257"/>
      <c r="S360" s="257"/>
      <c r="T360" s="258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9" t="s">
        <v>145</v>
      </c>
      <c r="AU360" s="259" t="s">
        <v>84</v>
      </c>
      <c r="AV360" s="14" t="s">
        <v>84</v>
      </c>
      <c r="AW360" s="14" t="s">
        <v>31</v>
      </c>
      <c r="AX360" s="14" t="s">
        <v>82</v>
      </c>
      <c r="AY360" s="259" t="s">
        <v>132</v>
      </c>
    </row>
    <row r="361" s="2" customFormat="1" ht="16.5" customHeight="1">
      <c r="A361" s="39"/>
      <c r="B361" s="40"/>
      <c r="C361" s="219" t="s">
        <v>196</v>
      </c>
      <c r="D361" s="219" t="s">
        <v>135</v>
      </c>
      <c r="E361" s="220" t="s">
        <v>1180</v>
      </c>
      <c r="F361" s="221" t="s">
        <v>1181</v>
      </c>
      <c r="G361" s="222" t="s">
        <v>138</v>
      </c>
      <c r="H361" s="223">
        <v>1</v>
      </c>
      <c r="I361" s="224"/>
      <c r="J361" s="225">
        <f>ROUND(I361*H361,2)</f>
        <v>0</v>
      </c>
      <c r="K361" s="221" t="s">
        <v>139</v>
      </c>
      <c r="L361" s="45"/>
      <c r="M361" s="226" t="s">
        <v>1</v>
      </c>
      <c r="N361" s="227" t="s">
        <v>39</v>
      </c>
      <c r="O361" s="92"/>
      <c r="P361" s="228">
        <f>O361*H361</f>
        <v>0</v>
      </c>
      <c r="Q361" s="228">
        <v>0</v>
      </c>
      <c r="R361" s="228">
        <f>Q361*H361</f>
        <v>0</v>
      </c>
      <c r="S361" s="228">
        <v>0</v>
      </c>
      <c r="T361" s="229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30" t="s">
        <v>140</v>
      </c>
      <c r="AT361" s="230" t="s">
        <v>135</v>
      </c>
      <c r="AU361" s="230" t="s">
        <v>84</v>
      </c>
      <c r="AY361" s="18" t="s">
        <v>132</v>
      </c>
      <c r="BE361" s="231">
        <f>IF(N361="základní",J361,0)</f>
        <v>0</v>
      </c>
      <c r="BF361" s="231">
        <f>IF(N361="snížená",J361,0)</f>
        <v>0</v>
      </c>
      <c r="BG361" s="231">
        <f>IF(N361="zákl. přenesená",J361,0)</f>
        <v>0</v>
      </c>
      <c r="BH361" s="231">
        <f>IF(N361="sníž. přenesená",J361,0)</f>
        <v>0</v>
      </c>
      <c r="BI361" s="231">
        <f>IF(N361="nulová",J361,0)</f>
        <v>0</v>
      </c>
      <c r="BJ361" s="18" t="s">
        <v>82</v>
      </c>
      <c r="BK361" s="231">
        <f>ROUND(I361*H361,2)</f>
        <v>0</v>
      </c>
      <c r="BL361" s="18" t="s">
        <v>140</v>
      </c>
      <c r="BM361" s="230" t="s">
        <v>2842</v>
      </c>
    </row>
    <row r="362" s="2" customFormat="1">
      <c r="A362" s="39"/>
      <c r="B362" s="40"/>
      <c r="C362" s="41"/>
      <c r="D362" s="232" t="s">
        <v>142</v>
      </c>
      <c r="E362" s="41"/>
      <c r="F362" s="233" t="s">
        <v>1181</v>
      </c>
      <c r="G362" s="41"/>
      <c r="H362" s="41"/>
      <c r="I362" s="234"/>
      <c r="J362" s="41"/>
      <c r="K362" s="41"/>
      <c r="L362" s="45"/>
      <c r="M362" s="235"/>
      <c r="N362" s="236"/>
      <c r="O362" s="92"/>
      <c r="P362" s="92"/>
      <c r="Q362" s="92"/>
      <c r="R362" s="92"/>
      <c r="S362" s="92"/>
      <c r="T362" s="93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T362" s="18" t="s">
        <v>142</v>
      </c>
      <c r="AU362" s="18" t="s">
        <v>84</v>
      </c>
    </row>
    <row r="363" s="2" customFormat="1">
      <c r="A363" s="39"/>
      <c r="B363" s="40"/>
      <c r="C363" s="41"/>
      <c r="D363" s="237" t="s">
        <v>143</v>
      </c>
      <c r="E363" s="41"/>
      <c r="F363" s="238" t="s">
        <v>1183</v>
      </c>
      <c r="G363" s="41"/>
      <c r="H363" s="41"/>
      <c r="I363" s="234"/>
      <c r="J363" s="41"/>
      <c r="K363" s="41"/>
      <c r="L363" s="45"/>
      <c r="M363" s="235"/>
      <c r="N363" s="236"/>
      <c r="O363" s="92"/>
      <c r="P363" s="92"/>
      <c r="Q363" s="92"/>
      <c r="R363" s="92"/>
      <c r="S363" s="92"/>
      <c r="T363" s="93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T363" s="18" t="s">
        <v>143</v>
      </c>
      <c r="AU363" s="18" t="s">
        <v>84</v>
      </c>
    </row>
    <row r="364" s="13" customFormat="1">
      <c r="A364" s="13"/>
      <c r="B364" s="239"/>
      <c r="C364" s="240"/>
      <c r="D364" s="232" t="s">
        <v>145</v>
      </c>
      <c r="E364" s="241" t="s">
        <v>1</v>
      </c>
      <c r="F364" s="242" t="s">
        <v>1184</v>
      </c>
      <c r="G364" s="240"/>
      <c r="H364" s="241" t="s">
        <v>1</v>
      </c>
      <c r="I364" s="243"/>
      <c r="J364" s="240"/>
      <c r="K364" s="240"/>
      <c r="L364" s="244"/>
      <c r="M364" s="245"/>
      <c r="N364" s="246"/>
      <c r="O364" s="246"/>
      <c r="P364" s="246"/>
      <c r="Q364" s="246"/>
      <c r="R364" s="246"/>
      <c r="S364" s="246"/>
      <c r="T364" s="247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48" t="s">
        <v>145</v>
      </c>
      <c r="AU364" s="248" t="s">
        <v>84</v>
      </c>
      <c r="AV364" s="13" t="s">
        <v>82</v>
      </c>
      <c r="AW364" s="13" t="s">
        <v>31</v>
      </c>
      <c r="AX364" s="13" t="s">
        <v>74</v>
      </c>
      <c r="AY364" s="248" t="s">
        <v>132</v>
      </c>
    </row>
    <row r="365" s="14" customFormat="1">
      <c r="A365" s="14"/>
      <c r="B365" s="249"/>
      <c r="C365" s="250"/>
      <c r="D365" s="232" t="s">
        <v>145</v>
      </c>
      <c r="E365" s="251" t="s">
        <v>1</v>
      </c>
      <c r="F365" s="252" t="s">
        <v>82</v>
      </c>
      <c r="G365" s="250"/>
      <c r="H365" s="253">
        <v>1</v>
      </c>
      <c r="I365" s="254"/>
      <c r="J365" s="250"/>
      <c r="K365" s="250"/>
      <c r="L365" s="255"/>
      <c r="M365" s="260"/>
      <c r="N365" s="261"/>
      <c r="O365" s="261"/>
      <c r="P365" s="261"/>
      <c r="Q365" s="261"/>
      <c r="R365" s="261"/>
      <c r="S365" s="261"/>
      <c r="T365" s="26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9" t="s">
        <v>145</v>
      </c>
      <c r="AU365" s="259" t="s">
        <v>84</v>
      </c>
      <c r="AV365" s="14" t="s">
        <v>84</v>
      </c>
      <c r="AW365" s="14" t="s">
        <v>31</v>
      </c>
      <c r="AX365" s="14" t="s">
        <v>82</v>
      </c>
      <c r="AY365" s="259" t="s">
        <v>132</v>
      </c>
    </row>
    <row r="366" s="2" customFormat="1" ht="6.96" customHeight="1">
      <c r="A366" s="39"/>
      <c r="B366" s="67"/>
      <c r="C366" s="68"/>
      <c r="D366" s="68"/>
      <c r="E366" s="68"/>
      <c r="F366" s="68"/>
      <c r="G366" s="68"/>
      <c r="H366" s="68"/>
      <c r="I366" s="68"/>
      <c r="J366" s="68"/>
      <c r="K366" s="68"/>
      <c r="L366" s="45"/>
      <c r="M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</row>
  </sheetData>
  <sheetProtection sheet="1" autoFilter="0" formatColumns="0" formatRows="0" objects="1" scenarios="1" spinCount="100000" saltValue="Wfb0b6PhyL9zhGXxEotA7N7OLK/ampKcx7GdY1HLhqQOz8BCcwTmKQ7qet7P4kUpJGJbBoyxB9fqxjj4EEzF/A==" hashValue="xMbRHeZORaVX9UyvNFFDskCrxr8etOAlsFOEHDzldufQEMfOusvQHG95skrK1b+Sxks4cDlH9k+GYFK/eNf8OA==" algorithmName="SHA-512" password="CC35"/>
  <autoFilter ref="C127:K365"/>
  <mergeCells count="9">
    <mergeCell ref="E7:H7"/>
    <mergeCell ref="E9:H9"/>
    <mergeCell ref="E18:H18"/>
    <mergeCell ref="E27:H27"/>
    <mergeCell ref="E85:H85"/>
    <mergeCell ref="E87:H87"/>
    <mergeCell ref="E118:H118"/>
    <mergeCell ref="E120:H120"/>
    <mergeCell ref="L2:V2"/>
  </mergeCells>
  <hyperlinks>
    <hyperlink ref="F133" r:id="rId1" display="https://podminky.urs.cz/item/CS_URS_2023_01/131213701"/>
    <hyperlink ref="F138" r:id="rId2" display="https://podminky.urs.cz/item/CS_URS_2023_01/132251104"/>
    <hyperlink ref="F147" r:id="rId3" display="https://podminky.urs.cz/item/CS_URS_2023_01/162351103"/>
    <hyperlink ref="F152" r:id="rId4" display="https://podminky.urs.cz/item/CS_URS_2023_01/162751117"/>
    <hyperlink ref="F156" r:id="rId5" display="https://podminky.urs.cz/item/CS_URS_2023_01/162751119"/>
    <hyperlink ref="F162" r:id="rId6" display="https://podminky.urs.cz/item/CS_URS_2023_01/167151111"/>
    <hyperlink ref="F167" r:id="rId7" display="https://podminky.urs.cz/item/CS_URS_2023_01/171201221"/>
    <hyperlink ref="F172" r:id="rId8" display="https://podminky.urs.cz/item/CS_URS_2023_01/181152302"/>
    <hyperlink ref="F176" r:id="rId9" display="https://podminky.urs.cz/item/CS_URS_2023_01/181351103"/>
    <hyperlink ref="F186" r:id="rId10" display="https://podminky.urs.cz/item/CS_URS_2023_01/181411131"/>
    <hyperlink ref="F194" r:id="rId11" display="https://podminky.urs.cz/item/CS_URS_2023_01/181951111"/>
    <hyperlink ref="F199" r:id="rId12" display="https://podminky.urs.cz/item/CS_URS_2023_01/271532212"/>
    <hyperlink ref="F209" r:id="rId13" display="https://podminky.urs.cz/item/CS_URS_2023_01/274313711"/>
    <hyperlink ref="F219" r:id="rId14" display="https://podminky.urs.cz/item/CS_URS_2023_01/274361821"/>
    <hyperlink ref="F228" r:id="rId15" display="https://podminky.urs.cz/item/CS_URS_2023_01/274362021"/>
    <hyperlink ref="F237" r:id="rId16" display="https://podminky.urs.cz/item/CS_URS_2023_01/275313711"/>
    <hyperlink ref="F266" r:id="rId17" display="https://podminky.urs.cz/item/CS_URS_2023_01/596211113"/>
    <hyperlink ref="F281" r:id="rId18" display="https://podminky.urs.cz/item/CS_URS_2023_01/912113111"/>
    <hyperlink ref="F288" r:id="rId19" display="https://podminky.urs.cz/item/CS_URS_2023_01/916231213"/>
    <hyperlink ref="F296" r:id="rId20" display="https://podminky.urs.cz/item/CS_URS_2023_01/919726122"/>
    <hyperlink ref="F301" r:id="rId21" display="https://podminky.urs.cz/item/CS_URS_2023_01/998223011"/>
    <hyperlink ref="F306" r:id="rId22" display="https://podminky.urs.cz/item/CS_URS_2023_01/711192201"/>
    <hyperlink ref="F358" r:id="rId23" display="https://podminky.urs.cz/item/CS_URS_2023_01/012203000"/>
    <hyperlink ref="F363" r:id="rId24" display="https://podminky.urs.cz/item/CS_URS_2023_01/013254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5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7"/>
      <c r="C3" s="138"/>
      <c r="D3" s="138"/>
      <c r="E3" s="138"/>
      <c r="F3" s="138"/>
      <c r="G3" s="138"/>
      <c r="H3" s="21"/>
    </row>
    <row r="4" s="1" customFormat="1" ht="24.96" customHeight="1">
      <c r="B4" s="21"/>
      <c r="C4" s="139" t="s">
        <v>2843</v>
      </c>
      <c r="H4" s="21"/>
    </row>
    <row r="5" s="1" customFormat="1" ht="12" customHeight="1">
      <c r="B5" s="21"/>
      <c r="C5" s="302" t="s">
        <v>13</v>
      </c>
      <c r="D5" s="148" t="s">
        <v>14</v>
      </c>
      <c r="E5" s="1"/>
      <c r="F5" s="1"/>
      <c r="H5" s="21"/>
    </row>
    <row r="6" s="1" customFormat="1" ht="36.96" customHeight="1">
      <c r="B6" s="21"/>
      <c r="C6" s="303" t="s">
        <v>16</v>
      </c>
      <c r="D6" s="304" t="s">
        <v>17</v>
      </c>
      <c r="E6" s="1"/>
      <c r="F6" s="1"/>
      <c r="H6" s="21"/>
    </row>
    <row r="7" s="1" customFormat="1" ht="16.5" customHeight="1">
      <c r="B7" s="21"/>
      <c r="C7" s="141" t="s">
        <v>22</v>
      </c>
      <c r="D7" s="145" t="str">
        <f>'Rekapitulace stavby'!AN8</f>
        <v>16. 5. 2023</v>
      </c>
      <c r="H7" s="21"/>
    </row>
    <row r="8" s="2" customFormat="1" ht="10.8" customHeight="1">
      <c r="A8" s="39"/>
      <c r="B8" s="45"/>
      <c r="C8" s="39"/>
      <c r="D8" s="39"/>
      <c r="E8" s="39"/>
      <c r="F8" s="39"/>
      <c r="G8" s="39"/>
      <c r="H8" s="45"/>
    </row>
    <row r="9" s="11" customFormat="1" ht="29.28" customHeight="1">
      <c r="A9" s="192"/>
      <c r="B9" s="305"/>
      <c r="C9" s="306" t="s">
        <v>55</v>
      </c>
      <c r="D9" s="307" t="s">
        <v>56</v>
      </c>
      <c r="E9" s="307" t="s">
        <v>120</v>
      </c>
      <c r="F9" s="308" t="s">
        <v>2844</v>
      </c>
      <c r="G9" s="192"/>
      <c r="H9" s="305"/>
    </row>
    <row r="10" s="2" customFormat="1" ht="26.4" customHeight="1">
      <c r="A10" s="39"/>
      <c r="B10" s="45"/>
      <c r="C10" s="309" t="s">
        <v>2845</v>
      </c>
      <c r="D10" s="309" t="s">
        <v>86</v>
      </c>
      <c r="E10" s="39"/>
      <c r="F10" s="39"/>
      <c r="G10" s="39"/>
      <c r="H10" s="45"/>
    </row>
    <row r="11" s="2" customFormat="1" ht="16.8" customHeight="1">
      <c r="A11" s="39"/>
      <c r="B11" s="45"/>
      <c r="C11" s="310" t="s">
        <v>159</v>
      </c>
      <c r="D11" s="311" t="s">
        <v>1</v>
      </c>
      <c r="E11" s="312" t="s">
        <v>160</v>
      </c>
      <c r="F11" s="313">
        <v>2451.1999999999998</v>
      </c>
      <c r="G11" s="39"/>
      <c r="H11" s="45"/>
    </row>
    <row r="12" s="2" customFormat="1" ht="16.8" customHeight="1">
      <c r="A12" s="39"/>
      <c r="B12" s="45"/>
      <c r="C12" s="314" t="s">
        <v>1</v>
      </c>
      <c r="D12" s="314" t="s">
        <v>231</v>
      </c>
      <c r="E12" s="18" t="s">
        <v>1</v>
      </c>
      <c r="F12" s="315">
        <v>0</v>
      </c>
      <c r="G12" s="39"/>
      <c r="H12" s="45"/>
    </row>
    <row r="13" s="2" customFormat="1" ht="16.8" customHeight="1">
      <c r="A13" s="39"/>
      <c r="B13" s="45"/>
      <c r="C13" s="314" t="s">
        <v>159</v>
      </c>
      <c r="D13" s="314" t="s">
        <v>161</v>
      </c>
      <c r="E13" s="18" t="s">
        <v>1</v>
      </c>
      <c r="F13" s="315">
        <v>2451.1999999999998</v>
      </c>
      <c r="G13" s="39"/>
      <c r="H13" s="45"/>
    </row>
    <row r="14" s="2" customFormat="1" ht="16.8" customHeight="1">
      <c r="A14" s="39"/>
      <c r="B14" s="45"/>
      <c r="C14" s="316" t="s">
        <v>2846</v>
      </c>
      <c r="D14" s="39"/>
      <c r="E14" s="39"/>
      <c r="F14" s="39"/>
      <c r="G14" s="39"/>
      <c r="H14" s="45"/>
    </row>
    <row r="15" s="2" customFormat="1">
      <c r="A15" s="39"/>
      <c r="B15" s="45"/>
      <c r="C15" s="314" t="s">
        <v>461</v>
      </c>
      <c r="D15" s="314" t="s">
        <v>462</v>
      </c>
      <c r="E15" s="18" t="s">
        <v>160</v>
      </c>
      <c r="F15" s="315">
        <v>2451.1999999999998</v>
      </c>
      <c r="G15" s="39"/>
      <c r="H15" s="45"/>
    </row>
    <row r="16" s="2" customFormat="1" ht="16.8" customHeight="1">
      <c r="A16" s="39"/>
      <c r="B16" s="45"/>
      <c r="C16" s="314" t="s">
        <v>430</v>
      </c>
      <c r="D16" s="314" t="s">
        <v>431</v>
      </c>
      <c r="E16" s="18" t="s">
        <v>160</v>
      </c>
      <c r="F16" s="315">
        <v>2451.1999999999998</v>
      </c>
      <c r="G16" s="39"/>
      <c r="H16" s="45"/>
    </row>
    <row r="17" s="2" customFormat="1" ht="16.8" customHeight="1">
      <c r="A17" s="39"/>
      <c r="B17" s="45"/>
      <c r="C17" s="314" t="s">
        <v>436</v>
      </c>
      <c r="D17" s="314" t="s">
        <v>437</v>
      </c>
      <c r="E17" s="18" t="s">
        <v>160</v>
      </c>
      <c r="F17" s="315">
        <v>2451.1999999999998</v>
      </c>
      <c r="G17" s="39"/>
      <c r="H17" s="45"/>
    </row>
    <row r="18" s="2" customFormat="1" ht="16.8" customHeight="1">
      <c r="A18" s="39"/>
      <c r="B18" s="45"/>
      <c r="C18" s="314" t="s">
        <v>449</v>
      </c>
      <c r="D18" s="314" t="s">
        <v>450</v>
      </c>
      <c r="E18" s="18" t="s">
        <v>160</v>
      </c>
      <c r="F18" s="315">
        <v>2451.1999999999998</v>
      </c>
      <c r="G18" s="39"/>
      <c r="H18" s="45"/>
    </row>
    <row r="19" s="2" customFormat="1" ht="16.8" customHeight="1">
      <c r="A19" s="39"/>
      <c r="B19" s="45"/>
      <c r="C19" s="314" t="s">
        <v>455</v>
      </c>
      <c r="D19" s="314" t="s">
        <v>456</v>
      </c>
      <c r="E19" s="18" t="s">
        <v>160</v>
      </c>
      <c r="F19" s="315">
        <v>2451.1999999999998</v>
      </c>
      <c r="G19" s="39"/>
      <c r="H19" s="45"/>
    </row>
    <row r="20" s="2" customFormat="1" ht="16.8" customHeight="1">
      <c r="A20" s="39"/>
      <c r="B20" s="45"/>
      <c r="C20" s="314" t="s">
        <v>575</v>
      </c>
      <c r="D20" s="314" t="s">
        <v>576</v>
      </c>
      <c r="E20" s="18" t="s">
        <v>160</v>
      </c>
      <c r="F20" s="315">
        <v>16475.200000000001</v>
      </c>
      <c r="G20" s="39"/>
      <c r="H20" s="45"/>
    </row>
    <row r="21" s="2" customFormat="1" ht="16.8" customHeight="1">
      <c r="A21" s="39"/>
      <c r="B21" s="45"/>
      <c r="C21" s="310" t="s">
        <v>162</v>
      </c>
      <c r="D21" s="311" t="s">
        <v>1</v>
      </c>
      <c r="E21" s="312" t="s">
        <v>160</v>
      </c>
      <c r="F21" s="313">
        <v>2751.5</v>
      </c>
      <c r="G21" s="39"/>
      <c r="H21" s="45"/>
    </row>
    <row r="22" s="2" customFormat="1" ht="16.8" customHeight="1">
      <c r="A22" s="39"/>
      <c r="B22" s="45"/>
      <c r="C22" s="314" t="s">
        <v>1</v>
      </c>
      <c r="D22" s="314" t="s">
        <v>231</v>
      </c>
      <c r="E22" s="18" t="s">
        <v>1</v>
      </c>
      <c r="F22" s="315">
        <v>0</v>
      </c>
      <c r="G22" s="39"/>
      <c r="H22" s="45"/>
    </row>
    <row r="23" s="2" customFormat="1" ht="16.8" customHeight="1">
      <c r="A23" s="39"/>
      <c r="B23" s="45"/>
      <c r="C23" s="314" t="s">
        <v>162</v>
      </c>
      <c r="D23" s="314" t="s">
        <v>163</v>
      </c>
      <c r="E23" s="18" t="s">
        <v>1</v>
      </c>
      <c r="F23" s="315">
        <v>2751.5</v>
      </c>
      <c r="G23" s="39"/>
      <c r="H23" s="45"/>
    </row>
    <row r="24" s="2" customFormat="1" ht="16.8" customHeight="1">
      <c r="A24" s="39"/>
      <c r="B24" s="45"/>
      <c r="C24" s="316" t="s">
        <v>2846</v>
      </c>
      <c r="D24" s="39"/>
      <c r="E24" s="39"/>
      <c r="F24" s="39"/>
      <c r="G24" s="39"/>
      <c r="H24" s="45"/>
    </row>
    <row r="25" s="2" customFormat="1" ht="16.8" customHeight="1">
      <c r="A25" s="39"/>
      <c r="B25" s="45"/>
      <c r="C25" s="314" t="s">
        <v>259</v>
      </c>
      <c r="D25" s="314" t="s">
        <v>260</v>
      </c>
      <c r="E25" s="18" t="s">
        <v>160</v>
      </c>
      <c r="F25" s="315">
        <v>2751.5</v>
      </c>
      <c r="G25" s="39"/>
      <c r="H25" s="45"/>
    </row>
    <row r="26" s="2" customFormat="1" ht="16.8" customHeight="1">
      <c r="A26" s="39"/>
      <c r="B26" s="45"/>
      <c r="C26" s="314" t="s">
        <v>243</v>
      </c>
      <c r="D26" s="314" t="s">
        <v>244</v>
      </c>
      <c r="E26" s="18" t="s">
        <v>160</v>
      </c>
      <c r="F26" s="315">
        <v>4350.5110000000004</v>
      </c>
      <c r="G26" s="39"/>
      <c r="H26" s="45"/>
    </row>
    <row r="27" s="2" customFormat="1" ht="16.8" customHeight="1">
      <c r="A27" s="39"/>
      <c r="B27" s="45"/>
      <c r="C27" s="314" t="s">
        <v>252</v>
      </c>
      <c r="D27" s="314" t="s">
        <v>253</v>
      </c>
      <c r="E27" s="18" t="s">
        <v>160</v>
      </c>
      <c r="F27" s="315">
        <v>1834.3330000000001</v>
      </c>
      <c r="G27" s="39"/>
      <c r="H27" s="45"/>
    </row>
    <row r="28" s="2" customFormat="1" ht="16.8" customHeight="1">
      <c r="A28" s="39"/>
      <c r="B28" s="45"/>
      <c r="C28" s="314" t="s">
        <v>587</v>
      </c>
      <c r="D28" s="314" t="s">
        <v>588</v>
      </c>
      <c r="E28" s="18" t="s">
        <v>333</v>
      </c>
      <c r="F28" s="315">
        <v>4303.9960000000001</v>
      </c>
      <c r="G28" s="39"/>
      <c r="H28" s="45"/>
    </row>
    <row r="29" s="2" customFormat="1" ht="16.8" customHeight="1">
      <c r="A29" s="39"/>
      <c r="B29" s="45"/>
      <c r="C29" s="314" t="s">
        <v>598</v>
      </c>
      <c r="D29" s="314" t="s">
        <v>599</v>
      </c>
      <c r="E29" s="18" t="s">
        <v>333</v>
      </c>
      <c r="F29" s="315">
        <v>68863.936000000002</v>
      </c>
      <c r="G29" s="39"/>
      <c r="H29" s="45"/>
    </row>
    <row r="30" s="2" customFormat="1">
      <c r="A30" s="39"/>
      <c r="B30" s="45"/>
      <c r="C30" s="314" t="s">
        <v>617</v>
      </c>
      <c r="D30" s="314" t="s">
        <v>618</v>
      </c>
      <c r="E30" s="18" t="s">
        <v>333</v>
      </c>
      <c r="F30" s="315">
        <v>660.36000000000001</v>
      </c>
      <c r="G30" s="39"/>
      <c r="H30" s="45"/>
    </row>
    <row r="31" s="2" customFormat="1" ht="16.8" customHeight="1">
      <c r="A31" s="39"/>
      <c r="B31" s="45"/>
      <c r="C31" s="310" t="s">
        <v>164</v>
      </c>
      <c r="D31" s="311" t="s">
        <v>1</v>
      </c>
      <c r="E31" s="312" t="s">
        <v>160</v>
      </c>
      <c r="F31" s="313">
        <v>1834.3330000000001</v>
      </c>
      <c r="G31" s="39"/>
      <c r="H31" s="45"/>
    </row>
    <row r="32" s="2" customFormat="1" ht="16.8" customHeight="1">
      <c r="A32" s="39"/>
      <c r="B32" s="45"/>
      <c r="C32" s="314" t="s">
        <v>164</v>
      </c>
      <c r="D32" s="314" t="s">
        <v>257</v>
      </c>
      <c r="E32" s="18" t="s">
        <v>1</v>
      </c>
      <c r="F32" s="315">
        <v>1834.3330000000001</v>
      </c>
      <c r="G32" s="39"/>
      <c r="H32" s="45"/>
    </row>
    <row r="33" s="2" customFormat="1" ht="16.8" customHeight="1">
      <c r="A33" s="39"/>
      <c r="B33" s="45"/>
      <c r="C33" s="316" t="s">
        <v>2846</v>
      </c>
      <c r="D33" s="39"/>
      <c r="E33" s="39"/>
      <c r="F33" s="39"/>
      <c r="G33" s="39"/>
      <c r="H33" s="45"/>
    </row>
    <row r="34" s="2" customFormat="1" ht="16.8" customHeight="1">
      <c r="A34" s="39"/>
      <c r="B34" s="45"/>
      <c r="C34" s="314" t="s">
        <v>252</v>
      </c>
      <c r="D34" s="314" t="s">
        <v>253</v>
      </c>
      <c r="E34" s="18" t="s">
        <v>160</v>
      </c>
      <c r="F34" s="315">
        <v>1834.3330000000001</v>
      </c>
      <c r="G34" s="39"/>
      <c r="H34" s="45"/>
    </row>
    <row r="35" s="2" customFormat="1" ht="16.8" customHeight="1">
      <c r="A35" s="39"/>
      <c r="B35" s="45"/>
      <c r="C35" s="314" t="s">
        <v>587</v>
      </c>
      <c r="D35" s="314" t="s">
        <v>588</v>
      </c>
      <c r="E35" s="18" t="s">
        <v>333</v>
      </c>
      <c r="F35" s="315">
        <v>4303.9960000000001</v>
      </c>
      <c r="G35" s="39"/>
      <c r="H35" s="45"/>
    </row>
    <row r="36" s="2" customFormat="1" ht="16.8" customHeight="1">
      <c r="A36" s="39"/>
      <c r="B36" s="45"/>
      <c r="C36" s="314" t="s">
        <v>598</v>
      </c>
      <c r="D36" s="314" t="s">
        <v>599</v>
      </c>
      <c r="E36" s="18" t="s">
        <v>333</v>
      </c>
      <c r="F36" s="315">
        <v>68863.936000000002</v>
      </c>
      <c r="G36" s="39"/>
      <c r="H36" s="45"/>
    </row>
    <row r="37" s="2" customFormat="1">
      <c r="A37" s="39"/>
      <c r="B37" s="45"/>
      <c r="C37" s="314" t="s">
        <v>606</v>
      </c>
      <c r="D37" s="314" t="s">
        <v>607</v>
      </c>
      <c r="E37" s="18" t="s">
        <v>333</v>
      </c>
      <c r="F37" s="315">
        <v>1117.039</v>
      </c>
      <c r="G37" s="39"/>
      <c r="H37" s="45"/>
    </row>
    <row r="38" s="2" customFormat="1" ht="16.8" customHeight="1">
      <c r="A38" s="39"/>
      <c r="B38" s="45"/>
      <c r="C38" s="310" t="s">
        <v>166</v>
      </c>
      <c r="D38" s="311" t="s">
        <v>1</v>
      </c>
      <c r="E38" s="312" t="s">
        <v>160</v>
      </c>
      <c r="F38" s="313">
        <v>452.69999999999999</v>
      </c>
      <c r="G38" s="39"/>
      <c r="H38" s="45"/>
    </row>
    <row r="39" s="2" customFormat="1" ht="16.8" customHeight="1">
      <c r="A39" s="39"/>
      <c r="B39" s="45"/>
      <c r="C39" s="314" t="s">
        <v>1</v>
      </c>
      <c r="D39" s="314" t="s">
        <v>231</v>
      </c>
      <c r="E39" s="18" t="s">
        <v>1</v>
      </c>
      <c r="F39" s="315">
        <v>0</v>
      </c>
      <c r="G39" s="39"/>
      <c r="H39" s="45"/>
    </row>
    <row r="40" s="2" customFormat="1" ht="16.8" customHeight="1">
      <c r="A40" s="39"/>
      <c r="B40" s="45"/>
      <c r="C40" s="314" t="s">
        <v>166</v>
      </c>
      <c r="D40" s="314" t="s">
        <v>167</v>
      </c>
      <c r="E40" s="18" t="s">
        <v>1</v>
      </c>
      <c r="F40" s="315">
        <v>452.69999999999999</v>
      </c>
      <c r="G40" s="39"/>
      <c r="H40" s="45"/>
    </row>
    <row r="41" s="2" customFormat="1" ht="16.8" customHeight="1">
      <c r="A41" s="39"/>
      <c r="B41" s="45"/>
      <c r="C41" s="316" t="s">
        <v>2846</v>
      </c>
      <c r="D41" s="39"/>
      <c r="E41" s="39"/>
      <c r="F41" s="39"/>
      <c r="G41" s="39"/>
      <c r="H41" s="45"/>
    </row>
    <row r="42" s="2" customFormat="1">
      <c r="A42" s="39"/>
      <c r="B42" s="45"/>
      <c r="C42" s="314" t="s">
        <v>225</v>
      </c>
      <c r="D42" s="314" t="s">
        <v>226</v>
      </c>
      <c r="E42" s="18" t="s">
        <v>160</v>
      </c>
      <c r="F42" s="315">
        <v>452.69999999999999</v>
      </c>
      <c r="G42" s="39"/>
      <c r="H42" s="45"/>
    </row>
    <row r="43" s="2" customFormat="1" ht="16.8" customHeight="1">
      <c r="A43" s="39"/>
      <c r="B43" s="45"/>
      <c r="C43" s="314" t="s">
        <v>237</v>
      </c>
      <c r="D43" s="314" t="s">
        <v>238</v>
      </c>
      <c r="E43" s="18" t="s">
        <v>160</v>
      </c>
      <c r="F43" s="315">
        <v>905.39999999999998</v>
      </c>
      <c r="G43" s="39"/>
      <c r="H43" s="45"/>
    </row>
    <row r="44" s="2" customFormat="1">
      <c r="A44" s="39"/>
      <c r="B44" s="45"/>
      <c r="C44" s="314" t="s">
        <v>278</v>
      </c>
      <c r="D44" s="314" t="s">
        <v>279</v>
      </c>
      <c r="E44" s="18" t="s">
        <v>177</v>
      </c>
      <c r="F44" s="315">
        <v>460.29000000000002</v>
      </c>
      <c r="G44" s="39"/>
      <c r="H44" s="45"/>
    </row>
    <row r="45" s="2" customFormat="1" ht="16.8" customHeight="1">
      <c r="A45" s="39"/>
      <c r="B45" s="45"/>
      <c r="C45" s="314" t="s">
        <v>587</v>
      </c>
      <c r="D45" s="314" t="s">
        <v>588</v>
      </c>
      <c r="E45" s="18" t="s">
        <v>333</v>
      </c>
      <c r="F45" s="315">
        <v>4303.9960000000001</v>
      </c>
      <c r="G45" s="39"/>
      <c r="H45" s="45"/>
    </row>
    <row r="46" s="2" customFormat="1" ht="16.8" customHeight="1">
      <c r="A46" s="39"/>
      <c r="B46" s="45"/>
      <c r="C46" s="314" t="s">
        <v>598</v>
      </c>
      <c r="D46" s="314" t="s">
        <v>599</v>
      </c>
      <c r="E46" s="18" t="s">
        <v>333</v>
      </c>
      <c r="F46" s="315">
        <v>68863.936000000002</v>
      </c>
      <c r="G46" s="39"/>
      <c r="H46" s="45"/>
    </row>
    <row r="47" s="2" customFormat="1">
      <c r="A47" s="39"/>
      <c r="B47" s="45"/>
      <c r="C47" s="314" t="s">
        <v>606</v>
      </c>
      <c r="D47" s="314" t="s">
        <v>607</v>
      </c>
      <c r="E47" s="18" t="s">
        <v>333</v>
      </c>
      <c r="F47" s="315">
        <v>1117.039</v>
      </c>
      <c r="G47" s="39"/>
      <c r="H47" s="45"/>
    </row>
    <row r="48" s="2" customFormat="1" ht="16.8" customHeight="1">
      <c r="A48" s="39"/>
      <c r="B48" s="45"/>
      <c r="C48" s="310" t="s">
        <v>168</v>
      </c>
      <c r="D48" s="311" t="s">
        <v>1</v>
      </c>
      <c r="E48" s="312" t="s">
        <v>160</v>
      </c>
      <c r="F48" s="313">
        <v>35.200000000000003</v>
      </c>
      <c r="G48" s="39"/>
      <c r="H48" s="45"/>
    </row>
    <row r="49" s="2" customFormat="1" ht="16.8" customHeight="1">
      <c r="A49" s="39"/>
      <c r="B49" s="45"/>
      <c r="C49" s="314" t="s">
        <v>1</v>
      </c>
      <c r="D49" s="314" t="s">
        <v>231</v>
      </c>
      <c r="E49" s="18" t="s">
        <v>1</v>
      </c>
      <c r="F49" s="315">
        <v>0</v>
      </c>
      <c r="G49" s="39"/>
      <c r="H49" s="45"/>
    </row>
    <row r="50" s="2" customFormat="1" ht="16.8" customHeight="1">
      <c r="A50" s="39"/>
      <c r="B50" s="45"/>
      <c r="C50" s="314" t="s">
        <v>168</v>
      </c>
      <c r="D50" s="314" t="s">
        <v>169</v>
      </c>
      <c r="E50" s="18" t="s">
        <v>1</v>
      </c>
      <c r="F50" s="315">
        <v>35.200000000000003</v>
      </c>
      <c r="G50" s="39"/>
      <c r="H50" s="45"/>
    </row>
    <row r="51" s="2" customFormat="1" ht="16.8" customHeight="1">
      <c r="A51" s="39"/>
      <c r="B51" s="45"/>
      <c r="C51" s="316" t="s">
        <v>2846</v>
      </c>
      <c r="D51" s="39"/>
      <c r="E51" s="39"/>
      <c r="F51" s="39"/>
      <c r="G51" s="39"/>
      <c r="H51" s="45"/>
    </row>
    <row r="52" s="2" customFormat="1">
      <c r="A52" s="39"/>
      <c r="B52" s="45"/>
      <c r="C52" s="314" t="s">
        <v>232</v>
      </c>
      <c r="D52" s="314" t="s">
        <v>233</v>
      </c>
      <c r="E52" s="18" t="s">
        <v>160</v>
      </c>
      <c r="F52" s="315">
        <v>35.200000000000003</v>
      </c>
      <c r="G52" s="39"/>
      <c r="H52" s="45"/>
    </row>
    <row r="53" s="2" customFormat="1" ht="16.8" customHeight="1">
      <c r="A53" s="39"/>
      <c r="B53" s="45"/>
      <c r="C53" s="314" t="s">
        <v>243</v>
      </c>
      <c r="D53" s="314" t="s">
        <v>244</v>
      </c>
      <c r="E53" s="18" t="s">
        <v>160</v>
      </c>
      <c r="F53" s="315">
        <v>4350.5110000000004</v>
      </c>
      <c r="G53" s="39"/>
      <c r="H53" s="45"/>
    </row>
    <row r="54" s="2" customFormat="1" ht="16.8" customHeight="1">
      <c r="A54" s="39"/>
      <c r="B54" s="45"/>
      <c r="C54" s="314" t="s">
        <v>587</v>
      </c>
      <c r="D54" s="314" t="s">
        <v>588</v>
      </c>
      <c r="E54" s="18" t="s">
        <v>333</v>
      </c>
      <c r="F54" s="315">
        <v>4303.9960000000001</v>
      </c>
      <c r="G54" s="39"/>
      <c r="H54" s="45"/>
    </row>
    <row r="55" s="2" customFormat="1" ht="16.8" customHeight="1">
      <c r="A55" s="39"/>
      <c r="B55" s="45"/>
      <c r="C55" s="314" t="s">
        <v>598</v>
      </c>
      <c r="D55" s="314" t="s">
        <v>599</v>
      </c>
      <c r="E55" s="18" t="s">
        <v>333</v>
      </c>
      <c r="F55" s="315">
        <v>68863.936000000002</v>
      </c>
      <c r="G55" s="39"/>
      <c r="H55" s="45"/>
    </row>
    <row r="56" s="2" customFormat="1">
      <c r="A56" s="39"/>
      <c r="B56" s="45"/>
      <c r="C56" s="314" t="s">
        <v>606</v>
      </c>
      <c r="D56" s="314" t="s">
        <v>607</v>
      </c>
      <c r="E56" s="18" t="s">
        <v>333</v>
      </c>
      <c r="F56" s="315">
        <v>1117.039</v>
      </c>
      <c r="G56" s="39"/>
      <c r="H56" s="45"/>
    </row>
    <row r="57" s="2" customFormat="1" ht="16.8" customHeight="1">
      <c r="A57" s="39"/>
      <c r="B57" s="45"/>
      <c r="C57" s="310" t="s">
        <v>170</v>
      </c>
      <c r="D57" s="311" t="s">
        <v>1</v>
      </c>
      <c r="E57" s="312" t="s">
        <v>171</v>
      </c>
      <c r="F57" s="313">
        <v>1002</v>
      </c>
      <c r="G57" s="39"/>
      <c r="H57" s="45"/>
    </row>
    <row r="58" s="2" customFormat="1" ht="16.8" customHeight="1">
      <c r="A58" s="39"/>
      <c r="B58" s="45"/>
      <c r="C58" s="314" t="s">
        <v>1</v>
      </c>
      <c r="D58" s="314" t="s">
        <v>231</v>
      </c>
      <c r="E58" s="18" t="s">
        <v>1</v>
      </c>
      <c r="F58" s="315">
        <v>0</v>
      </c>
      <c r="G58" s="39"/>
      <c r="H58" s="45"/>
    </row>
    <row r="59" s="2" customFormat="1" ht="16.8" customHeight="1">
      <c r="A59" s="39"/>
      <c r="B59" s="45"/>
      <c r="C59" s="314" t="s">
        <v>170</v>
      </c>
      <c r="D59" s="314" t="s">
        <v>172</v>
      </c>
      <c r="E59" s="18" t="s">
        <v>1</v>
      </c>
      <c r="F59" s="315">
        <v>1002</v>
      </c>
      <c r="G59" s="39"/>
      <c r="H59" s="45"/>
    </row>
    <row r="60" s="2" customFormat="1" ht="16.8" customHeight="1">
      <c r="A60" s="39"/>
      <c r="B60" s="45"/>
      <c r="C60" s="316" t="s">
        <v>2846</v>
      </c>
      <c r="D60" s="39"/>
      <c r="E60" s="39"/>
      <c r="F60" s="39"/>
      <c r="G60" s="39"/>
      <c r="H60" s="45"/>
    </row>
    <row r="61" s="2" customFormat="1" ht="16.8" customHeight="1">
      <c r="A61" s="39"/>
      <c r="B61" s="45"/>
      <c r="C61" s="314" t="s">
        <v>265</v>
      </c>
      <c r="D61" s="314" t="s">
        <v>266</v>
      </c>
      <c r="E61" s="18" t="s">
        <v>171</v>
      </c>
      <c r="F61" s="315">
        <v>1002</v>
      </c>
      <c r="G61" s="39"/>
      <c r="H61" s="45"/>
    </row>
    <row r="62" s="2" customFormat="1" ht="16.8" customHeight="1">
      <c r="A62" s="39"/>
      <c r="B62" s="45"/>
      <c r="C62" s="314" t="s">
        <v>587</v>
      </c>
      <c r="D62" s="314" t="s">
        <v>588</v>
      </c>
      <c r="E62" s="18" t="s">
        <v>333</v>
      </c>
      <c r="F62" s="315">
        <v>4303.9960000000001</v>
      </c>
      <c r="G62" s="39"/>
      <c r="H62" s="45"/>
    </row>
    <row r="63" s="2" customFormat="1" ht="16.8" customHeight="1">
      <c r="A63" s="39"/>
      <c r="B63" s="45"/>
      <c r="C63" s="314" t="s">
        <v>598</v>
      </c>
      <c r="D63" s="314" t="s">
        <v>599</v>
      </c>
      <c r="E63" s="18" t="s">
        <v>333</v>
      </c>
      <c r="F63" s="315">
        <v>68863.936000000002</v>
      </c>
      <c r="G63" s="39"/>
      <c r="H63" s="45"/>
    </row>
    <row r="64" s="2" customFormat="1">
      <c r="A64" s="39"/>
      <c r="B64" s="45"/>
      <c r="C64" s="314" t="s">
        <v>606</v>
      </c>
      <c r="D64" s="314" t="s">
        <v>607</v>
      </c>
      <c r="E64" s="18" t="s">
        <v>333</v>
      </c>
      <c r="F64" s="315">
        <v>1117.039</v>
      </c>
      <c r="G64" s="39"/>
      <c r="H64" s="45"/>
    </row>
    <row r="65" s="2" customFormat="1" ht="16.8" customHeight="1">
      <c r="A65" s="39"/>
      <c r="B65" s="45"/>
      <c r="C65" s="310" t="s">
        <v>173</v>
      </c>
      <c r="D65" s="311" t="s">
        <v>1</v>
      </c>
      <c r="E65" s="312" t="s">
        <v>160</v>
      </c>
      <c r="F65" s="313">
        <v>905.39999999999998</v>
      </c>
      <c r="G65" s="39"/>
      <c r="H65" s="45"/>
    </row>
    <row r="66" s="2" customFormat="1" ht="16.8" customHeight="1">
      <c r="A66" s="39"/>
      <c r="B66" s="45"/>
      <c r="C66" s="314" t="s">
        <v>173</v>
      </c>
      <c r="D66" s="314" t="s">
        <v>242</v>
      </c>
      <c r="E66" s="18" t="s">
        <v>1</v>
      </c>
      <c r="F66" s="315">
        <v>905.39999999999998</v>
      </c>
      <c r="G66" s="39"/>
      <c r="H66" s="45"/>
    </row>
    <row r="67" s="2" customFormat="1" ht="16.8" customHeight="1">
      <c r="A67" s="39"/>
      <c r="B67" s="45"/>
      <c r="C67" s="316" t="s">
        <v>2846</v>
      </c>
      <c r="D67" s="39"/>
      <c r="E67" s="39"/>
      <c r="F67" s="39"/>
      <c r="G67" s="39"/>
      <c r="H67" s="45"/>
    </row>
    <row r="68" s="2" customFormat="1" ht="16.8" customHeight="1">
      <c r="A68" s="39"/>
      <c r="B68" s="45"/>
      <c r="C68" s="314" t="s">
        <v>237</v>
      </c>
      <c r="D68" s="314" t="s">
        <v>238</v>
      </c>
      <c r="E68" s="18" t="s">
        <v>160</v>
      </c>
      <c r="F68" s="315">
        <v>905.39999999999998</v>
      </c>
      <c r="G68" s="39"/>
      <c r="H68" s="45"/>
    </row>
    <row r="69" s="2" customFormat="1" ht="16.8" customHeight="1">
      <c r="A69" s="39"/>
      <c r="B69" s="45"/>
      <c r="C69" s="314" t="s">
        <v>587</v>
      </c>
      <c r="D69" s="314" t="s">
        <v>588</v>
      </c>
      <c r="E69" s="18" t="s">
        <v>333</v>
      </c>
      <c r="F69" s="315">
        <v>4303.9960000000001</v>
      </c>
      <c r="G69" s="39"/>
      <c r="H69" s="45"/>
    </row>
    <row r="70" s="2" customFormat="1" ht="16.8" customHeight="1">
      <c r="A70" s="39"/>
      <c r="B70" s="45"/>
      <c r="C70" s="314" t="s">
        <v>598</v>
      </c>
      <c r="D70" s="314" t="s">
        <v>599</v>
      </c>
      <c r="E70" s="18" t="s">
        <v>333</v>
      </c>
      <c r="F70" s="315">
        <v>68863.936000000002</v>
      </c>
      <c r="G70" s="39"/>
      <c r="H70" s="45"/>
    </row>
    <row r="71" s="2" customFormat="1">
      <c r="A71" s="39"/>
      <c r="B71" s="45"/>
      <c r="C71" s="314" t="s">
        <v>612</v>
      </c>
      <c r="D71" s="314" t="s">
        <v>613</v>
      </c>
      <c r="E71" s="18" t="s">
        <v>333</v>
      </c>
      <c r="F71" s="315">
        <v>2526.5970000000002</v>
      </c>
      <c r="G71" s="39"/>
      <c r="H71" s="45"/>
    </row>
    <row r="72" s="2" customFormat="1" ht="16.8" customHeight="1">
      <c r="A72" s="39"/>
      <c r="B72" s="45"/>
      <c r="C72" s="310" t="s">
        <v>176</v>
      </c>
      <c r="D72" s="311" t="s">
        <v>1</v>
      </c>
      <c r="E72" s="312" t="s">
        <v>177</v>
      </c>
      <c r="F72" s="313">
        <v>4350.5110000000004</v>
      </c>
      <c r="G72" s="39"/>
      <c r="H72" s="45"/>
    </row>
    <row r="73" s="2" customFormat="1" ht="16.8" customHeight="1">
      <c r="A73" s="39"/>
      <c r="B73" s="45"/>
      <c r="C73" s="314" t="s">
        <v>1</v>
      </c>
      <c r="D73" s="314" t="s">
        <v>248</v>
      </c>
      <c r="E73" s="18" t="s">
        <v>1</v>
      </c>
      <c r="F73" s="315">
        <v>5503</v>
      </c>
      <c r="G73" s="39"/>
      <c r="H73" s="45"/>
    </row>
    <row r="74" s="2" customFormat="1">
      <c r="A74" s="39"/>
      <c r="B74" s="45"/>
      <c r="C74" s="314" t="s">
        <v>1</v>
      </c>
      <c r="D74" s="314" t="s">
        <v>249</v>
      </c>
      <c r="E74" s="18" t="s">
        <v>1</v>
      </c>
      <c r="F74" s="315">
        <v>-1222.8889999999999</v>
      </c>
      <c r="G74" s="39"/>
      <c r="H74" s="45"/>
    </row>
    <row r="75" s="2" customFormat="1" ht="16.8" customHeight="1">
      <c r="A75" s="39"/>
      <c r="B75" s="45"/>
      <c r="C75" s="314" t="s">
        <v>1</v>
      </c>
      <c r="D75" s="314" t="s">
        <v>250</v>
      </c>
      <c r="E75" s="18" t="s">
        <v>1</v>
      </c>
      <c r="F75" s="315">
        <v>70.400000000000006</v>
      </c>
      <c r="G75" s="39"/>
      <c r="H75" s="45"/>
    </row>
    <row r="76" s="2" customFormat="1" ht="16.8" customHeight="1">
      <c r="A76" s="39"/>
      <c r="B76" s="45"/>
      <c r="C76" s="314" t="s">
        <v>176</v>
      </c>
      <c r="D76" s="314" t="s">
        <v>251</v>
      </c>
      <c r="E76" s="18" t="s">
        <v>1</v>
      </c>
      <c r="F76" s="315">
        <v>4350.5110000000004</v>
      </c>
      <c r="G76" s="39"/>
      <c r="H76" s="45"/>
    </row>
    <row r="77" s="2" customFormat="1" ht="16.8" customHeight="1">
      <c r="A77" s="39"/>
      <c r="B77" s="45"/>
      <c r="C77" s="316" t="s">
        <v>2846</v>
      </c>
      <c r="D77" s="39"/>
      <c r="E77" s="39"/>
      <c r="F77" s="39"/>
      <c r="G77" s="39"/>
      <c r="H77" s="45"/>
    </row>
    <row r="78" s="2" customFormat="1" ht="16.8" customHeight="1">
      <c r="A78" s="39"/>
      <c r="B78" s="45"/>
      <c r="C78" s="314" t="s">
        <v>243</v>
      </c>
      <c r="D78" s="314" t="s">
        <v>244</v>
      </c>
      <c r="E78" s="18" t="s">
        <v>160</v>
      </c>
      <c r="F78" s="315">
        <v>4350.5110000000004</v>
      </c>
      <c r="G78" s="39"/>
      <c r="H78" s="45"/>
    </row>
    <row r="79" s="2" customFormat="1" ht="16.8" customHeight="1">
      <c r="A79" s="39"/>
      <c r="B79" s="45"/>
      <c r="C79" s="314" t="s">
        <v>587</v>
      </c>
      <c r="D79" s="314" t="s">
        <v>588</v>
      </c>
      <c r="E79" s="18" t="s">
        <v>333</v>
      </c>
      <c r="F79" s="315">
        <v>4303.9960000000001</v>
      </c>
      <c r="G79" s="39"/>
      <c r="H79" s="45"/>
    </row>
    <row r="80" s="2" customFormat="1" ht="16.8" customHeight="1">
      <c r="A80" s="39"/>
      <c r="B80" s="45"/>
      <c r="C80" s="314" t="s">
        <v>598</v>
      </c>
      <c r="D80" s="314" t="s">
        <v>599</v>
      </c>
      <c r="E80" s="18" t="s">
        <v>333</v>
      </c>
      <c r="F80" s="315">
        <v>68863.936000000002</v>
      </c>
      <c r="G80" s="39"/>
      <c r="H80" s="45"/>
    </row>
    <row r="81" s="2" customFormat="1">
      <c r="A81" s="39"/>
      <c r="B81" s="45"/>
      <c r="C81" s="314" t="s">
        <v>612</v>
      </c>
      <c r="D81" s="314" t="s">
        <v>613</v>
      </c>
      <c r="E81" s="18" t="s">
        <v>333</v>
      </c>
      <c r="F81" s="315">
        <v>2526.5970000000002</v>
      </c>
      <c r="G81" s="39"/>
      <c r="H81" s="45"/>
    </row>
    <row r="82" s="2" customFormat="1" ht="16.8" customHeight="1">
      <c r="A82" s="39"/>
      <c r="B82" s="45"/>
      <c r="C82" s="310" t="s">
        <v>179</v>
      </c>
      <c r="D82" s="311" t="s">
        <v>1</v>
      </c>
      <c r="E82" s="312" t="s">
        <v>160</v>
      </c>
      <c r="F82" s="313">
        <v>43.685000000000002</v>
      </c>
      <c r="G82" s="39"/>
      <c r="H82" s="45"/>
    </row>
    <row r="83" s="2" customFormat="1" ht="16.8" customHeight="1">
      <c r="A83" s="39"/>
      <c r="B83" s="45"/>
      <c r="C83" s="314" t="s">
        <v>1</v>
      </c>
      <c r="D83" s="314" t="s">
        <v>231</v>
      </c>
      <c r="E83" s="18" t="s">
        <v>1</v>
      </c>
      <c r="F83" s="315">
        <v>0</v>
      </c>
      <c r="G83" s="39"/>
      <c r="H83" s="45"/>
    </row>
    <row r="84" s="2" customFormat="1" ht="16.8" customHeight="1">
      <c r="A84" s="39"/>
      <c r="B84" s="45"/>
      <c r="C84" s="314" t="s">
        <v>179</v>
      </c>
      <c r="D84" s="314" t="s">
        <v>482</v>
      </c>
      <c r="E84" s="18" t="s">
        <v>1</v>
      </c>
      <c r="F84" s="315">
        <v>43.685000000000002</v>
      </c>
      <c r="G84" s="39"/>
      <c r="H84" s="45"/>
    </row>
    <row r="85" s="2" customFormat="1" ht="16.8" customHeight="1">
      <c r="A85" s="39"/>
      <c r="B85" s="45"/>
      <c r="C85" s="316" t="s">
        <v>2846</v>
      </c>
      <c r="D85" s="39"/>
      <c r="E85" s="39"/>
      <c r="F85" s="39"/>
      <c r="G85" s="39"/>
      <c r="H85" s="45"/>
    </row>
    <row r="86" s="2" customFormat="1" ht="16.8" customHeight="1">
      <c r="A86" s="39"/>
      <c r="B86" s="45"/>
      <c r="C86" s="314" t="s">
        <v>479</v>
      </c>
      <c r="D86" s="314" t="s">
        <v>480</v>
      </c>
      <c r="E86" s="18" t="s">
        <v>160</v>
      </c>
      <c r="F86" s="315">
        <v>46.295000000000002</v>
      </c>
      <c r="G86" s="39"/>
      <c r="H86" s="45"/>
    </row>
    <row r="87" s="2" customFormat="1" ht="16.8" customHeight="1">
      <c r="A87" s="39"/>
      <c r="B87" s="45"/>
      <c r="C87" s="314" t="s">
        <v>406</v>
      </c>
      <c r="D87" s="314" t="s">
        <v>407</v>
      </c>
      <c r="E87" s="18" t="s">
        <v>160</v>
      </c>
      <c r="F87" s="315">
        <v>1214.7000000000001</v>
      </c>
      <c r="G87" s="39"/>
      <c r="H87" s="45"/>
    </row>
    <row r="88" s="2" customFormat="1" ht="16.8" customHeight="1">
      <c r="A88" s="39"/>
      <c r="B88" s="45"/>
      <c r="C88" s="314" t="s">
        <v>467</v>
      </c>
      <c r="D88" s="314" t="s">
        <v>468</v>
      </c>
      <c r="E88" s="18" t="s">
        <v>160</v>
      </c>
      <c r="F88" s="315">
        <v>1294</v>
      </c>
      <c r="G88" s="39"/>
      <c r="H88" s="45"/>
    </row>
    <row r="89" s="2" customFormat="1">
      <c r="A89" s="39"/>
      <c r="B89" s="45"/>
      <c r="C89" s="314" t="s">
        <v>492</v>
      </c>
      <c r="D89" s="314" t="s">
        <v>493</v>
      </c>
      <c r="E89" s="18" t="s">
        <v>160</v>
      </c>
      <c r="F89" s="315">
        <v>1294</v>
      </c>
      <c r="G89" s="39"/>
      <c r="H89" s="45"/>
    </row>
    <row r="90" s="2" customFormat="1" ht="16.8" customHeight="1">
      <c r="A90" s="39"/>
      <c r="B90" s="45"/>
      <c r="C90" s="314" t="s">
        <v>486</v>
      </c>
      <c r="D90" s="314" t="s">
        <v>487</v>
      </c>
      <c r="E90" s="18" t="s">
        <v>160</v>
      </c>
      <c r="F90" s="315">
        <v>1229.566</v>
      </c>
      <c r="G90" s="39"/>
      <c r="H90" s="45"/>
    </row>
    <row r="91" s="2" customFormat="1" ht="16.8" customHeight="1">
      <c r="A91" s="39"/>
      <c r="B91" s="45"/>
      <c r="C91" s="310" t="s">
        <v>181</v>
      </c>
      <c r="D91" s="311" t="s">
        <v>1</v>
      </c>
      <c r="E91" s="312" t="s">
        <v>160</v>
      </c>
      <c r="F91" s="313">
        <v>2.6099999999999999</v>
      </c>
      <c r="G91" s="39"/>
      <c r="H91" s="45"/>
    </row>
    <row r="92" s="2" customFormat="1" ht="16.8" customHeight="1">
      <c r="A92" s="39"/>
      <c r="B92" s="45"/>
      <c r="C92" s="314" t="s">
        <v>181</v>
      </c>
      <c r="D92" s="314" t="s">
        <v>483</v>
      </c>
      <c r="E92" s="18" t="s">
        <v>1</v>
      </c>
      <c r="F92" s="315">
        <v>2.6099999999999999</v>
      </c>
      <c r="G92" s="39"/>
      <c r="H92" s="45"/>
    </row>
    <row r="93" s="2" customFormat="1" ht="16.8" customHeight="1">
      <c r="A93" s="39"/>
      <c r="B93" s="45"/>
      <c r="C93" s="316" t="s">
        <v>2846</v>
      </c>
      <c r="D93" s="39"/>
      <c r="E93" s="39"/>
      <c r="F93" s="39"/>
      <c r="G93" s="39"/>
      <c r="H93" s="45"/>
    </row>
    <row r="94" s="2" customFormat="1" ht="16.8" customHeight="1">
      <c r="A94" s="39"/>
      <c r="B94" s="45"/>
      <c r="C94" s="314" t="s">
        <v>479</v>
      </c>
      <c r="D94" s="314" t="s">
        <v>480</v>
      </c>
      <c r="E94" s="18" t="s">
        <v>160</v>
      </c>
      <c r="F94" s="315">
        <v>46.295000000000002</v>
      </c>
      <c r="G94" s="39"/>
      <c r="H94" s="45"/>
    </row>
    <row r="95" s="2" customFormat="1" ht="16.8" customHeight="1">
      <c r="A95" s="39"/>
      <c r="B95" s="45"/>
      <c r="C95" s="314" t="s">
        <v>442</v>
      </c>
      <c r="D95" s="314" t="s">
        <v>443</v>
      </c>
      <c r="E95" s="18" t="s">
        <v>160</v>
      </c>
      <c r="F95" s="315">
        <v>79.299999999999997</v>
      </c>
      <c r="G95" s="39"/>
      <c r="H95" s="45"/>
    </row>
    <row r="96" s="2" customFormat="1" ht="16.8" customHeight="1">
      <c r="A96" s="39"/>
      <c r="B96" s="45"/>
      <c r="C96" s="314" t="s">
        <v>467</v>
      </c>
      <c r="D96" s="314" t="s">
        <v>468</v>
      </c>
      <c r="E96" s="18" t="s">
        <v>160</v>
      </c>
      <c r="F96" s="315">
        <v>1294</v>
      </c>
      <c r="G96" s="39"/>
      <c r="H96" s="45"/>
    </row>
    <row r="97" s="2" customFormat="1">
      <c r="A97" s="39"/>
      <c r="B97" s="45"/>
      <c r="C97" s="314" t="s">
        <v>492</v>
      </c>
      <c r="D97" s="314" t="s">
        <v>493</v>
      </c>
      <c r="E97" s="18" t="s">
        <v>160</v>
      </c>
      <c r="F97" s="315">
        <v>1294</v>
      </c>
      <c r="G97" s="39"/>
      <c r="H97" s="45"/>
    </row>
    <row r="98" s="2" customFormat="1" ht="16.8" customHeight="1">
      <c r="A98" s="39"/>
      <c r="B98" s="45"/>
      <c r="C98" s="314" t="s">
        <v>474</v>
      </c>
      <c r="D98" s="314" t="s">
        <v>475</v>
      </c>
      <c r="E98" s="18" t="s">
        <v>160</v>
      </c>
      <c r="F98" s="315">
        <v>80.525000000000006</v>
      </c>
      <c r="G98" s="39"/>
      <c r="H98" s="45"/>
    </row>
    <row r="99" s="2" customFormat="1" ht="16.8" customHeight="1">
      <c r="A99" s="39"/>
      <c r="B99" s="45"/>
      <c r="C99" s="310" t="s">
        <v>183</v>
      </c>
      <c r="D99" s="311" t="s">
        <v>1</v>
      </c>
      <c r="E99" s="312" t="s">
        <v>160</v>
      </c>
      <c r="F99" s="313">
        <v>1171.0150000000001</v>
      </c>
      <c r="G99" s="39"/>
      <c r="H99" s="45"/>
    </row>
    <row r="100" s="2" customFormat="1" ht="16.8" customHeight="1">
      <c r="A100" s="39"/>
      <c r="B100" s="45"/>
      <c r="C100" s="314" t="s">
        <v>1</v>
      </c>
      <c r="D100" s="314" t="s">
        <v>231</v>
      </c>
      <c r="E100" s="18" t="s">
        <v>1</v>
      </c>
      <c r="F100" s="315">
        <v>0</v>
      </c>
      <c r="G100" s="39"/>
      <c r="H100" s="45"/>
    </row>
    <row r="101" s="2" customFormat="1" ht="16.8" customHeight="1">
      <c r="A101" s="39"/>
      <c r="B101" s="45"/>
      <c r="C101" s="314" t="s">
        <v>183</v>
      </c>
      <c r="D101" s="314" t="s">
        <v>489</v>
      </c>
      <c r="E101" s="18" t="s">
        <v>1</v>
      </c>
      <c r="F101" s="315">
        <v>1171.0150000000001</v>
      </c>
      <c r="G101" s="39"/>
      <c r="H101" s="45"/>
    </row>
    <row r="102" s="2" customFormat="1" ht="16.8" customHeight="1">
      <c r="A102" s="39"/>
      <c r="B102" s="45"/>
      <c r="C102" s="316" t="s">
        <v>2846</v>
      </c>
      <c r="D102" s="39"/>
      <c r="E102" s="39"/>
      <c r="F102" s="39"/>
      <c r="G102" s="39"/>
      <c r="H102" s="45"/>
    </row>
    <row r="103" s="2" customFormat="1" ht="16.8" customHeight="1">
      <c r="A103" s="39"/>
      <c r="B103" s="45"/>
      <c r="C103" s="314" t="s">
        <v>486</v>
      </c>
      <c r="D103" s="314" t="s">
        <v>487</v>
      </c>
      <c r="E103" s="18" t="s">
        <v>160</v>
      </c>
      <c r="F103" s="315">
        <v>1171.0150000000001</v>
      </c>
      <c r="G103" s="39"/>
      <c r="H103" s="45"/>
    </row>
    <row r="104" s="2" customFormat="1" ht="16.8" customHeight="1">
      <c r="A104" s="39"/>
      <c r="B104" s="45"/>
      <c r="C104" s="314" t="s">
        <v>406</v>
      </c>
      <c r="D104" s="314" t="s">
        <v>407</v>
      </c>
      <c r="E104" s="18" t="s">
        <v>160</v>
      </c>
      <c r="F104" s="315">
        <v>1214.7000000000001</v>
      </c>
      <c r="G104" s="39"/>
      <c r="H104" s="45"/>
    </row>
    <row r="105" s="2" customFormat="1" ht="16.8" customHeight="1">
      <c r="A105" s="39"/>
      <c r="B105" s="45"/>
      <c r="C105" s="314" t="s">
        <v>467</v>
      </c>
      <c r="D105" s="314" t="s">
        <v>468</v>
      </c>
      <c r="E105" s="18" t="s">
        <v>160</v>
      </c>
      <c r="F105" s="315">
        <v>1294</v>
      </c>
      <c r="G105" s="39"/>
      <c r="H105" s="45"/>
    </row>
    <row r="106" s="2" customFormat="1">
      <c r="A106" s="39"/>
      <c r="B106" s="45"/>
      <c r="C106" s="314" t="s">
        <v>492</v>
      </c>
      <c r="D106" s="314" t="s">
        <v>493</v>
      </c>
      <c r="E106" s="18" t="s">
        <v>160</v>
      </c>
      <c r="F106" s="315">
        <v>1294</v>
      </c>
      <c r="G106" s="39"/>
      <c r="H106" s="45"/>
    </row>
    <row r="107" s="2" customFormat="1" ht="16.8" customHeight="1">
      <c r="A107" s="39"/>
      <c r="B107" s="45"/>
      <c r="C107" s="310" t="s">
        <v>185</v>
      </c>
      <c r="D107" s="311" t="s">
        <v>1</v>
      </c>
      <c r="E107" s="312" t="s">
        <v>160</v>
      </c>
      <c r="F107" s="313">
        <v>76.689999999999998</v>
      </c>
      <c r="G107" s="39"/>
      <c r="H107" s="45"/>
    </row>
    <row r="108" s="2" customFormat="1" ht="16.8" customHeight="1">
      <c r="A108" s="39"/>
      <c r="B108" s="45"/>
      <c r="C108" s="314" t="s">
        <v>1</v>
      </c>
      <c r="D108" s="314" t="s">
        <v>231</v>
      </c>
      <c r="E108" s="18" t="s">
        <v>1</v>
      </c>
      <c r="F108" s="315">
        <v>0</v>
      </c>
      <c r="G108" s="39"/>
      <c r="H108" s="45"/>
    </row>
    <row r="109" s="2" customFormat="1">
      <c r="A109" s="39"/>
      <c r="B109" s="45"/>
      <c r="C109" s="314" t="s">
        <v>185</v>
      </c>
      <c r="D109" s="314" t="s">
        <v>477</v>
      </c>
      <c r="E109" s="18" t="s">
        <v>1</v>
      </c>
      <c r="F109" s="315">
        <v>76.689999999999998</v>
      </c>
      <c r="G109" s="39"/>
      <c r="H109" s="45"/>
    </row>
    <row r="110" s="2" customFormat="1" ht="16.8" customHeight="1">
      <c r="A110" s="39"/>
      <c r="B110" s="45"/>
      <c r="C110" s="316" t="s">
        <v>2846</v>
      </c>
      <c r="D110" s="39"/>
      <c r="E110" s="39"/>
      <c r="F110" s="39"/>
      <c r="G110" s="39"/>
      <c r="H110" s="45"/>
    </row>
    <row r="111" s="2" customFormat="1" ht="16.8" customHeight="1">
      <c r="A111" s="39"/>
      <c r="B111" s="45"/>
      <c r="C111" s="314" t="s">
        <v>474</v>
      </c>
      <c r="D111" s="314" t="s">
        <v>475</v>
      </c>
      <c r="E111" s="18" t="s">
        <v>160</v>
      </c>
      <c r="F111" s="315">
        <v>76.689999999999998</v>
      </c>
      <c r="G111" s="39"/>
      <c r="H111" s="45"/>
    </row>
    <row r="112" s="2" customFormat="1" ht="16.8" customHeight="1">
      <c r="A112" s="39"/>
      <c r="B112" s="45"/>
      <c r="C112" s="314" t="s">
        <v>442</v>
      </c>
      <c r="D112" s="314" t="s">
        <v>443</v>
      </c>
      <c r="E112" s="18" t="s">
        <v>160</v>
      </c>
      <c r="F112" s="315">
        <v>79.299999999999997</v>
      </c>
      <c r="G112" s="39"/>
      <c r="H112" s="45"/>
    </row>
    <row r="113" s="2" customFormat="1" ht="16.8" customHeight="1">
      <c r="A113" s="39"/>
      <c r="B113" s="45"/>
      <c r="C113" s="314" t="s">
        <v>467</v>
      </c>
      <c r="D113" s="314" t="s">
        <v>468</v>
      </c>
      <c r="E113" s="18" t="s">
        <v>160</v>
      </c>
      <c r="F113" s="315">
        <v>1294</v>
      </c>
      <c r="G113" s="39"/>
      <c r="H113" s="45"/>
    </row>
    <row r="114" s="2" customFormat="1">
      <c r="A114" s="39"/>
      <c r="B114" s="45"/>
      <c r="C114" s="314" t="s">
        <v>492</v>
      </c>
      <c r="D114" s="314" t="s">
        <v>493</v>
      </c>
      <c r="E114" s="18" t="s">
        <v>160</v>
      </c>
      <c r="F114" s="315">
        <v>1294</v>
      </c>
      <c r="G114" s="39"/>
      <c r="H114" s="45"/>
    </row>
    <row r="115" s="2" customFormat="1" ht="16.8" customHeight="1">
      <c r="A115" s="39"/>
      <c r="B115" s="45"/>
      <c r="C115" s="310" t="s">
        <v>187</v>
      </c>
      <c r="D115" s="311" t="s">
        <v>1</v>
      </c>
      <c r="E115" s="312" t="s">
        <v>171</v>
      </c>
      <c r="F115" s="313">
        <v>631</v>
      </c>
      <c r="G115" s="39"/>
      <c r="H115" s="45"/>
    </row>
    <row r="116" s="2" customFormat="1" ht="16.8" customHeight="1">
      <c r="A116" s="39"/>
      <c r="B116" s="45"/>
      <c r="C116" s="314" t="s">
        <v>1</v>
      </c>
      <c r="D116" s="314" t="s">
        <v>231</v>
      </c>
      <c r="E116" s="18" t="s">
        <v>1</v>
      </c>
      <c r="F116" s="315">
        <v>0</v>
      </c>
      <c r="G116" s="39"/>
      <c r="H116" s="45"/>
    </row>
    <row r="117" s="2" customFormat="1" ht="16.8" customHeight="1">
      <c r="A117" s="39"/>
      <c r="B117" s="45"/>
      <c r="C117" s="314" t="s">
        <v>187</v>
      </c>
      <c r="D117" s="314" t="s">
        <v>188</v>
      </c>
      <c r="E117" s="18" t="s">
        <v>1</v>
      </c>
      <c r="F117" s="315">
        <v>631</v>
      </c>
      <c r="G117" s="39"/>
      <c r="H117" s="45"/>
    </row>
    <row r="118" s="2" customFormat="1" ht="16.8" customHeight="1">
      <c r="A118" s="39"/>
      <c r="B118" s="45"/>
      <c r="C118" s="316" t="s">
        <v>2846</v>
      </c>
      <c r="D118" s="39"/>
      <c r="E118" s="39"/>
      <c r="F118" s="39"/>
      <c r="G118" s="39"/>
      <c r="H118" s="45"/>
    </row>
    <row r="119" s="2" customFormat="1">
      <c r="A119" s="39"/>
      <c r="B119" s="45"/>
      <c r="C119" s="314" t="s">
        <v>399</v>
      </c>
      <c r="D119" s="314" t="s">
        <v>400</v>
      </c>
      <c r="E119" s="18" t="s">
        <v>171</v>
      </c>
      <c r="F119" s="315">
        <v>631</v>
      </c>
      <c r="G119" s="39"/>
      <c r="H119" s="45"/>
    </row>
    <row r="120" s="2" customFormat="1">
      <c r="A120" s="39"/>
      <c r="B120" s="45"/>
      <c r="C120" s="314" t="s">
        <v>286</v>
      </c>
      <c r="D120" s="314" t="s">
        <v>287</v>
      </c>
      <c r="E120" s="18" t="s">
        <v>177</v>
      </c>
      <c r="F120" s="315">
        <v>75.719999999999999</v>
      </c>
      <c r="G120" s="39"/>
      <c r="H120" s="45"/>
    </row>
    <row r="121" s="2" customFormat="1" ht="16.8" customHeight="1">
      <c r="A121" s="39"/>
      <c r="B121" s="45"/>
      <c r="C121" s="314" t="s">
        <v>388</v>
      </c>
      <c r="D121" s="314" t="s">
        <v>389</v>
      </c>
      <c r="E121" s="18" t="s">
        <v>160</v>
      </c>
      <c r="F121" s="315">
        <v>883.39999999999998</v>
      </c>
      <c r="G121" s="39"/>
      <c r="H121" s="45"/>
    </row>
    <row r="122" s="2" customFormat="1" ht="16.8" customHeight="1">
      <c r="A122" s="39"/>
      <c r="B122" s="45"/>
      <c r="C122" s="314" t="s">
        <v>395</v>
      </c>
      <c r="D122" s="314" t="s">
        <v>396</v>
      </c>
      <c r="E122" s="18" t="s">
        <v>160</v>
      </c>
      <c r="F122" s="315">
        <v>883.39999999999998</v>
      </c>
      <c r="G122" s="39"/>
      <c r="H122" s="45"/>
    </row>
    <row r="123" s="2" customFormat="1" ht="16.8" customHeight="1">
      <c r="A123" s="39"/>
      <c r="B123" s="45"/>
      <c r="C123" s="310" t="s">
        <v>189</v>
      </c>
      <c r="D123" s="311" t="s">
        <v>1</v>
      </c>
      <c r="E123" s="312" t="s">
        <v>177</v>
      </c>
      <c r="F123" s="313">
        <v>75.719999999999999</v>
      </c>
      <c r="G123" s="39"/>
      <c r="H123" s="45"/>
    </row>
    <row r="124" s="2" customFormat="1" ht="16.8" customHeight="1">
      <c r="A124" s="39"/>
      <c r="B124" s="45"/>
      <c r="C124" s="314" t="s">
        <v>189</v>
      </c>
      <c r="D124" s="314" t="s">
        <v>291</v>
      </c>
      <c r="E124" s="18" t="s">
        <v>1</v>
      </c>
      <c r="F124" s="315">
        <v>75.719999999999999</v>
      </c>
      <c r="G124" s="39"/>
      <c r="H124" s="45"/>
    </row>
    <row r="125" s="2" customFormat="1" ht="16.8" customHeight="1">
      <c r="A125" s="39"/>
      <c r="B125" s="45"/>
      <c r="C125" s="316" t="s">
        <v>2846</v>
      </c>
      <c r="D125" s="39"/>
      <c r="E125" s="39"/>
      <c r="F125" s="39"/>
      <c r="G125" s="39"/>
      <c r="H125" s="45"/>
    </row>
    <row r="126" s="2" customFormat="1">
      <c r="A126" s="39"/>
      <c r="B126" s="45"/>
      <c r="C126" s="314" t="s">
        <v>286</v>
      </c>
      <c r="D126" s="314" t="s">
        <v>287</v>
      </c>
      <c r="E126" s="18" t="s">
        <v>177</v>
      </c>
      <c r="F126" s="315">
        <v>75.719999999999999</v>
      </c>
      <c r="G126" s="39"/>
      <c r="H126" s="45"/>
    </row>
    <row r="127" s="2" customFormat="1">
      <c r="A127" s="39"/>
      <c r="B127" s="45"/>
      <c r="C127" s="314" t="s">
        <v>300</v>
      </c>
      <c r="D127" s="314" t="s">
        <v>301</v>
      </c>
      <c r="E127" s="18" t="s">
        <v>177</v>
      </c>
      <c r="F127" s="315">
        <v>657.13</v>
      </c>
      <c r="G127" s="39"/>
      <c r="H127" s="45"/>
    </row>
    <row r="128" s="2" customFormat="1">
      <c r="A128" s="39"/>
      <c r="B128" s="45"/>
      <c r="C128" s="314" t="s">
        <v>308</v>
      </c>
      <c r="D128" s="314" t="s">
        <v>309</v>
      </c>
      <c r="E128" s="18" t="s">
        <v>177</v>
      </c>
      <c r="F128" s="315">
        <v>3942.7800000000002</v>
      </c>
      <c r="G128" s="39"/>
      <c r="H128" s="45"/>
    </row>
    <row r="129" s="2" customFormat="1" ht="16.8" customHeight="1">
      <c r="A129" s="39"/>
      <c r="B129" s="45"/>
      <c r="C129" s="314" t="s">
        <v>331</v>
      </c>
      <c r="D129" s="314" t="s">
        <v>332</v>
      </c>
      <c r="E129" s="18" t="s">
        <v>333</v>
      </c>
      <c r="F129" s="315">
        <v>1117.1210000000001</v>
      </c>
      <c r="G129" s="39"/>
      <c r="H129" s="45"/>
    </row>
    <row r="130" s="2" customFormat="1" ht="16.8" customHeight="1">
      <c r="A130" s="39"/>
      <c r="B130" s="45"/>
      <c r="C130" s="310" t="s">
        <v>191</v>
      </c>
      <c r="D130" s="311" t="s">
        <v>1</v>
      </c>
      <c r="E130" s="312" t="s">
        <v>177</v>
      </c>
      <c r="F130" s="313">
        <v>6.0300000000000002</v>
      </c>
      <c r="G130" s="39"/>
      <c r="H130" s="45"/>
    </row>
    <row r="131" s="2" customFormat="1" ht="16.8" customHeight="1">
      <c r="A131" s="39"/>
      <c r="B131" s="45"/>
      <c r="C131" s="314" t="s">
        <v>191</v>
      </c>
      <c r="D131" s="314" t="s">
        <v>329</v>
      </c>
      <c r="E131" s="18" t="s">
        <v>1</v>
      </c>
      <c r="F131" s="315">
        <v>6.0300000000000002</v>
      </c>
      <c r="G131" s="39"/>
      <c r="H131" s="45"/>
    </row>
    <row r="132" s="2" customFormat="1" ht="16.8" customHeight="1">
      <c r="A132" s="39"/>
      <c r="B132" s="45"/>
      <c r="C132" s="316" t="s">
        <v>2846</v>
      </c>
      <c r="D132" s="39"/>
      <c r="E132" s="39"/>
      <c r="F132" s="39"/>
      <c r="G132" s="39"/>
      <c r="H132" s="45"/>
    </row>
    <row r="133" s="2" customFormat="1" ht="16.8" customHeight="1">
      <c r="A133" s="39"/>
      <c r="B133" s="45"/>
      <c r="C133" s="314" t="s">
        <v>324</v>
      </c>
      <c r="D133" s="314" t="s">
        <v>325</v>
      </c>
      <c r="E133" s="18" t="s">
        <v>177</v>
      </c>
      <c r="F133" s="315">
        <v>6.0300000000000002</v>
      </c>
      <c r="G133" s="39"/>
      <c r="H133" s="45"/>
    </row>
    <row r="134" s="2" customFormat="1">
      <c r="A134" s="39"/>
      <c r="B134" s="45"/>
      <c r="C134" s="314" t="s">
        <v>293</v>
      </c>
      <c r="D134" s="314" t="s">
        <v>294</v>
      </c>
      <c r="E134" s="18" t="s">
        <v>177</v>
      </c>
      <c r="F134" s="315">
        <v>53.560000000000002</v>
      </c>
      <c r="G134" s="39"/>
      <c r="H134" s="45"/>
    </row>
    <row r="135" s="2" customFormat="1">
      <c r="A135" s="39"/>
      <c r="B135" s="45"/>
      <c r="C135" s="314" t="s">
        <v>300</v>
      </c>
      <c r="D135" s="314" t="s">
        <v>301</v>
      </c>
      <c r="E135" s="18" t="s">
        <v>177</v>
      </c>
      <c r="F135" s="315">
        <v>657.13</v>
      </c>
      <c r="G135" s="39"/>
      <c r="H135" s="45"/>
    </row>
    <row r="136" s="2" customFormat="1">
      <c r="A136" s="39"/>
      <c r="B136" s="45"/>
      <c r="C136" s="314" t="s">
        <v>308</v>
      </c>
      <c r="D136" s="314" t="s">
        <v>309</v>
      </c>
      <c r="E136" s="18" t="s">
        <v>177</v>
      </c>
      <c r="F136" s="315">
        <v>3942.7800000000002</v>
      </c>
      <c r="G136" s="39"/>
      <c r="H136" s="45"/>
    </row>
    <row r="137" s="2" customFormat="1" ht="16.8" customHeight="1">
      <c r="A137" s="39"/>
      <c r="B137" s="45"/>
      <c r="C137" s="314" t="s">
        <v>316</v>
      </c>
      <c r="D137" s="314" t="s">
        <v>317</v>
      </c>
      <c r="E137" s="18" t="s">
        <v>177</v>
      </c>
      <c r="F137" s="315">
        <v>26.780000000000001</v>
      </c>
      <c r="G137" s="39"/>
      <c r="H137" s="45"/>
    </row>
    <row r="138" s="2" customFormat="1" ht="16.8" customHeight="1">
      <c r="A138" s="39"/>
      <c r="B138" s="45"/>
      <c r="C138" s="314" t="s">
        <v>331</v>
      </c>
      <c r="D138" s="314" t="s">
        <v>332</v>
      </c>
      <c r="E138" s="18" t="s">
        <v>333</v>
      </c>
      <c r="F138" s="315">
        <v>1117.1210000000001</v>
      </c>
      <c r="G138" s="39"/>
      <c r="H138" s="45"/>
    </row>
    <row r="139" s="2" customFormat="1" ht="16.8" customHeight="1">
      <c r="A139" s="39"/>
      <c r="B139" s="45"/>
      <c r="C139" s="314" t="s">
        <v>339</v>
      </c>
      <c r="D139" s="314" t="s">
        <v>340</v>
      </c>
      <c r="E139" s="18" t="s">
        <v>177</v>
      </c>
      <c r="F139" s="315">
        <v>26.780000000000001</v>
      </c>
      <c r="G139" s="39"/>
      <c r="H139" s="45"/>
    </row>
    <row r="140" s="2" customFormat="1" ht="16.8" customHeight="1">
      <c r="A140" s="39"/>
      <c r="B140" s="45"/>
      <c r="C140" s="310" t="s">
        <v>193</v>
      </c>
      <c r="D140" s="311" t="s">
        <v>1</v>
      </c>
      <c r="E140" s="312" t="s">
        <v>171</v>
      </c>
      <c r="F140" s="313">
        <v>376.19999999999999</v>
      </c>
      <c r="G140" s="39"/>
      <c r="H140" s="45"/>
    </row>
    <row r="141" s="2" customFormat="1" ht="16.8" customHeight="1">
      <c r="A141" s="39"/>
      <c r="B141" s="45"/>
      <c r="C141" s="314" t="s">
        <v>1</v>
      </c>
      <c r="D141" s="314" t="s">
        <v>231</v>
      </c>
      <c r="E141" s="18" t="s">
        <v>1</v>
      </c>
      <c r="F141" s="315">
        <v>0</v>
      </c>
      <c r="G141" s="39"/>
      <c r="H141" s="45"/>
    </row>
    <row r="142" s="2" customFormat="1" ht="16.8" customHeight="1">
      <c r="A142" s="39"/>
      <c r="B142" s="45"/>
      <c r="C142" s="314" t="s">
        <v>193</v>
      </c>
      <c r="D142" s="314" t="s">
        <v>194</v>
      </c>
      <c r="E142" s="18" t="s">
        <v>1</v>
      </c>
      <c r="F142" s="315">
        <v>376.19999999999999</v>
      </c>
      <c r="G142" s="39"/>
      <c r="H142" s="45"/>
    </row>
    <row r="143" s="2" customFormat="1" ht="16.8" customHeight="1">
      <c r="A143" s="39"/>
      <c r="B143" s="45"/>
      <c r="C143" s="316" t="s">
        <v>2846</v>
      </c>
      <c r="D143" s="39"/>
      <c r="E143" s="39"/>
      <c r="F143" s="39"/>
      <c r="G143" s="39"/>
      <c r="H143" s="45"/>
    </row>
    <row r="144" s="2" customFormat="1" ht="16.8" customHeight="1">
      <c r="A144" s="39"/>
      <c r="B144" s="45"/>
      <c r="C144" s="314" t="s">
        <v>533</v>
      </c>
      <c r="D144" s="314" t="s">
        <v>534</v>
      </c>
      <c r="E144" s="18" t="s">
        <v>171</v>
      </c>
      <c r="F144" s="315">
        <v>376.19999999999999</v>
      </c>
      <c r="G144" s="39"/>
      <c r="H144" s="45"/>
    </row>
    <row r="145" s="2" customFormat="1" ht="16.8" customHeight="1">
      <c r="A145" s="39"/>
      <c r="B145" s="45"/>
      <c r="C145" s="314" t="s">
        <v>521</v>
      </c>
      <c r="D145" s="314" t="s">
        <v>522</v>
      </c>
      <c r="E145" s="18" t="s">
        <v>171</v>
      </c>
      <c r="F145" s="315">
        <v>1132.0999999999999</v>
      </c>
      <c r="G145" s="39"/>
      <c r="H145" s="45"/>
    </row>
    <row r="146" s="2" customFormat="1" ht="16.8" customHeight="1">
      <c r="A146" s="39"/>
      <c r="B146" s="45"/>
      <c r="C146" s="310" t="s">
        <v>195</v>
      </c>
      <c r="D146" s="311" t="s">
        <v>1</v>
      </c>
      <c r="E146" s="312" t="s">
        <v>171</v>
      </c>
      <c r="F146" s="313">
        <v>39</v>
      </c>
      <c r="G146" s="39"/>
      <c r="H146" s="45"/>
    </row>
    <row r="147" s="2" customFormat="1" ht="16.8" customHeight="1">
      <c r="A147" s="39"/>
      <c r="B147" s="45"/>
      <c r="C147" s="314" t="s">
        <v>1</v>
      </c>
      <c r="D147" s="314" t="s">
        <v>231</v>
      </c>
      <c r="E147" s="18" t="s">
        <v>1</v>
      </c>
      <c r="F147" s="315">
        <v>0</v>
      </c>
      <c r="G147" s="39"/>
      <c r="H147" s="45"/>
    </row>
    <row r="148" s="2" customFormat="1" ht="16.8" customHeight="1">
      <c r="A148" s="39"/>
      <c r="B148" s="45"/>
      <c r="C148" s="314" t="s">
        <v>1</v>
      </c>
      <c r="D148" s="314" t="s">
        <v>541</v>
      </c>
      <c r="E148" s="18" t="s">
        <v>1</v>
      </c>
      <c r="F148" s="315">
        <v>19</v>
      </c>
      <c r="G148" s="39"/>
      <c r="H148" s="45"/>
    </row>
    <row r="149" s="2" customFormat="1" ht="16.8" customHeight="1">
      <c r="A149" s="39"/>
      <c r="B149" s="45"/>
      <c r="C149" s="314" t="s">
        <v>1</v>
      </c>
      <c r="D149" s="314" t="s">
        <v>542</v>
      </c>
      <c r="E149" s="18" t="s">
        <v>1</v>
      </c>
      <c r="F149" s="315">
        <v>20</v>
      </c>
      <c r="G149" s="39"/>
      <c r="H149" s="45"/>
    </row>
    <row r="150" s="2" customFormat="1" ht="16.8" customHeight="1">
      <c r="A150" s="39"/>
      <c r="B150" s="45"/>
      <c r="C150" s="314" t="s">
        <v>195</v>
      </c>
      <c r="D150" s="314" t="s">
        <v>251</v>
      </c>
      <c r="E150" s="18" t="s">
        <v>1</v>
      </c>
      <c r="F150" s="315">
        <v>39</v>
      </c>
      <c r="G150" s="39"/>
      <c r="H150" s="45"/>
    </row>
    <row r="151" s="2" customFormat="1" ht="16.8" customHeight="1">
      <c r="A151" s="39"/>
      <c r="B151" s="45"/>
      <c r="C151" s="316" t="s">
        <v>2846</v>
      </c>
      <c r="D151" s="39"/>
      <c r="E151" s="39"/>
      <c r="F151" s="39"/>
      <c r="G151" s="39"/>
      <c r="H151" s="45"/>
    </row>
    <row r="152" s="2" customFormat="1" ht="16.8" customHeight="1">
      <c r="A152" s="39"/>
      <c r="B152" s="45"/>
      <c r="C152" s="314" t="s">
        <v>538</v>
      </c>
      <c r="D152" s="314" t="s">
        <v>539</v>
      </c>
      <c r="E152" s="18" t="s">
        <v>171</v>
      </c>
      <c r="F152" s="315">
        <v>39</v>
      </c>
      <c r="G152" s="39"/>
      <c r="H152" s="45"/>
    </row>
    <row r="153" s="2" customFormat="1" ht="16.8" customHeight="1">
      <c r="A153" s="39"/>
      <c r="B153" s="45"/>
      <c r="C153" s="314" t="s">
        <v>521</v>
      </c>
      <c r="D153" s="314" t="s">
        <v>522</v>
      </c>
      <c r="E153" s="18" t="s">
        <v>171</v>
      </c>
      <c r="F153" s="315">
        <v>1132.0999999999999</v>
      </c>
      <c r="G153" s="39"/>
      <c r="H153" s="45"/>
    </row>
    <row r="154" s="2" customFormat="1" ht="16.8" customHeight="1">
      <c r="A154" s="39"/>
      <c r="B154" s="45"/>
      <c r="C154" s="310" t="s">
        <v>197</v>
      </c>
      <c r="D154" s="311" t="s">
        <v>1</v>
      </c>
      <c r="E154" s="312" t="s">
        <v>171</v>
      </c>
      <c r="F154" s="313">
        <v>716.89999999999998</v>
      </c>
      <c r="G154" s="39"/>
      <c r="H154" s="45"/>
    </row>
    <row r="155" s="2" customFormat="1" ht="16.8" customHeight="1">
      <c r="A155" s="39"/>
      <c r="B155" s="45"/>
      <c r="C155" s="314" t="s">
        <v>1</v>
      </c>
      <c r="D155" s="314" t="s">
        <v>231</v>
      </c>
      <c r="E155" s="18" t="s">
        <v>1</v>
      </c>
      <c r="F155" s="315">
        <v>0</v>
      </c>
      <c r="G155" s="39"/>
      <c r="H155" s="45"/>
    </row>
    <row r="156" s="2" customFormat="1" ht="16.8" customHeight="1">
      <c r="A156" s="39"/>
      <c r="B156" s="45"/>
      <c r="C156" s="314" t="s">
        <v>197</v>
      </c>
      <c r="D156" s="314" t="s">
        <v>198</v>
      </c>
      <c r="E156" s="18" t="s">
        <v>1</v>
      </c>
      <c r="F156" s="315">
        <v>716.89999999999998</v>
      </c>
      <c r="G156" s="39"/>
      <c r="H156" s="45"/>
    </row>
    <row r="157" s="2" customFormat="1" ht="16.8" customHeight="1">
      <c r="A157" s="39"/>
      <c r="B157" s="45"/>
      <c r="C157" s="316" t="s">
        <v>2846</v>
      </c>
      <c r="D157" s="39"/>
      <c r="E157" s="39"/>
      <c r="F157" s="39"/>
      <c r="G157" s="39"/>
      <c r="H157" s="45"/>
    </row>
    <row r="158" s="2" customFormat="1" ht="16.8" customHeight="1">
      <c r="A158" s="39"/>
      <c r="B158" s="45"/>
      <c r="C158" s="314" t="s">
        <v>528</v>
      </c>
      <c r="D158" s="314" t="s">
        <v>529</v>
      </c>
      <c r="E158" s="18" t="s">
        <v>171</v>
      </c>
      <c r="F158" s="315">
        <v>716.89999999999998</v>
      </c>
      <c r="G158" s="39"/>
      <c r="H158" s="45"/>
    </row>
    <row r="159" s="2" customFormat="1" ht="16.8" customHeight="1">
      <c r="A159" s="39"/>
      <c r="B159" s="45"/>
      <c r="C159" s="314" t="s">
        <v>521</v>
      </c>
      <c r="D159" s="314" t="s">
        <v>522</v>
      </c>
      <c r="E159" s="18" t="s">
        <v>171</v>
      </c>
      <c r="F159" s="315">
        <v>1132.0999999999999</v>
      </c>
      <c r="G159" s="39"/>
      <c r="H159" s="45"/>
    </row>
    <row r="160" s="2" customFormat="1" ht="16.8" customHeight="1">
      <c r="A160" s="39"/>
      <c r="B160" s="45"/>
      <c r="C160" s="310" t="s">
        <v>199</v>
      </c>
      <c r="D160" s="311" t="s">
        <v>1</v>
      </c>
      <c r="E160" s="312" t="s">
        <v>177</v>
      </c>
      <c r="F160" s="313">
        <v>460.29000000000002</v>
      </c>
      <c r="G160" s="39"/>
      <c r="H160" s="45"/>
    </row>
    <row r="161" s="2" customFormat="1" ht="16.8" customHeight="1">
      <c r="A161" s="39"/>
      <c r="B161" s="45"/>
      <c r="C161" s="314" t="s">
        <v>1</v>
      </c>
      <c r="D161" s="314" t="s">
        <v>283</v>
      </c>
      <c r="E161" s="18" t="s">
        <v>1</v>
      </c>
      <c r="F161" s="315">
        <v>90.540000000000006</v>
      </c>
      <c r="G161" s="39"/>
      <c r="H161" s="45"/>
    </row>
    <row r="162" s="2" customFormat="1" ht="16.8" customHeight="1">
      <c r="A162" s="39"/>
      <c r="B162" s="45"/>
      <c r="C162" s="314" t="s">
        <v>1</v>
      </c>
      <c r="D162" s="314" t="s">
        <v>284</v>
      </c>
      <c r="E162" s="18" t="s">
        <v>1</v>
      </c>
      <c r="F162" s="315">
        <v>369.75</v>
      </c>
      <c r="G162" s="39"/>
      <c r="H162" s="45"/>
    </row>
    <row r="163" s="2" customFormat="1" ht="16.8" customHeight="1">
      <c r="A163" s="39"/>
      <c r="B163" s="45"/>
      <c r="C163" s="314" t="s">
        <v>199</v>
      </c>
      <c r="D163" s="314" t="s">
        <v>251</v>
      </c>
      <c r="E163" s="18" t="s">
        <v>1</v>
      </c>
      <c r="F163" s="315">
        <v>460.29000000000002</v>
      </c>
      <c r="G163" s="39"/>
      <c r="H163" s="45"/>
    </row>
    <row r="164" s="2" customFormat="1" ht="16.8" customHeight="1">
      <c r="A164" s="39"/>
      <c r="B164" s="45"/>
      <c r="C164" s="316" t="s">
        <v>2846</v>
      </c>
      <c r="D164" s="39"/>
      <c r="E164" s="39"/>
      <c r="F164" s="39"/>
      <c r="G164" s="39"/>
      <c r="H164" s="45"/>
    </row>
    <row r="165" s="2" customFormat="1">
      <c r="A165" s="39"/>
      <c r="B165" s="45"/>
      <c r="C165" s="314" t="s">
        <v>278</v>
      </c>
      <c r="D165" s="314" t="s">
        <v>279</v>
      </c>
      <c r="E165" s="18" t="s">
        <v>177</v>
      </c>
      <c r="F165" s="315">
        <v>460.29000000000002</v>
      </c>
      <c r="G165" s="39"/>
      <c r="H165" s="45"/>
    </row>
    <row r="166" s="2" customFormat="1">
      <c r="A166" s="39"/>
      <c r="B166" s="45"/>
      <c r="C166" s="314" t="s">
        <v>300</v>
      </c>
      <c r="D166" s="314" t="s">
        <v>301</v>
      </c>
      <c r="E166" s="18" t="s">
        <v>177</v>
      </c>
      <c r="F166" s="315">
        <v>657.13</v>
      </c>
      <c r="G166" s="39"/>
      <c r="H166" s="45"/>
    </row>
    <row r="167" s="2" customFormat="1">
      <c r="A167" s="39"/>
      <c r="B167" s="45"/>
      <c r="C167" s="314" t="s">
        <v>308</v>
      </c>
      <c r="D167" s="314" t="s">
        <v>309</v>
      </c>
      <c r="E167" s="18" t="s">
        <v>177</v>
      </c>
      <c r="F167" s="315">
        <v>3942.7800000000002</v>
      </c>
      <c r="G167" s="39"/>
      <c r="H167" s="45"/>
    </row>
    <row r="168" s="2" customFormat="1" ht="16.8" customHeight="1">
      <c r="A168" s="39"/>
      <c r="B168" s="45"/>
      <c r="C168" s="314" t="s">
        <v>331</v>
      </c>
      <c r="D168" s="314" t="s">
        <v>332</v>
      </c>
      <c r="E168" s="18" t="s">
        <v>333</v>
      </c>
      <c r="F168" s="315">
        <v>1117.1210000000001</v>
      </c>
      <c r="G168" s="39"/>
      <c r="H168" s="45"/>
    </row>
    <row r="169" s="2" customFormat="1" ht="16.8" customHeight="1">
      <c r="A169" s="39"/>
      <c r="B169" s="45"/>
      <c r="C169" s="310" t="s">
        <v>201</v>
      </c>
      <c r="D169" s="311" t="s">
        <v>1</v>
      </c>
      <c r="E169" s="312" t="s">
        <v>160</v>
      </c>
      <c r="F169" s="313">
        <v>70.549999999999997</v>
      </c>
      <c r="G169" s="39"/>
      <c r="H169" s="45"/>
    </row>
    <row r="170" s="2" customFormat="1" ht="16.8" customHeight="1">
      <c r="A170" s="39"/>
      <c r="B170" s="45"/>
      <c r="C170" s="314" t="s">
        <v>1</v>
      </c>
      <c r="D170" s="314" t="s">
        <v>352</v>
      </c>
      <c r="E170" s="18" t="s">
        <v>1</v>
      </c>
      <c r="F170" s="315">
        <v>0</v>
      </c>
      <c r="G170" s="39"/>
      <c r="H170" s="45"/>
    </row>
    <row r="171" s="2" customFormat="1" ht="16.8" customHeight="1">
      <c r="A171" s="39"/>
      <c r="B171" s="45"/>
      <c r="C171" s="314" t="s">
        <v>201</v>
      </c>
      <c r="D171" s="314" t="s">
        <v>367</v>
      </c>
      <c r="E171" s="18" t="s">
        <v>1</v>
      </c>
      <c r="F171" s="315">
        <v>70.549999999999997</v>
      </c>
      <c r="G171" s="39"/>
      <c r="H171" s="45"/>
    </row>
    <row r="172" s="2" customFormat="1" ht="16.8" customHeight="1">
      <c r="A172" s="39"/>
      <c r="B172" s="45"/>
      <c r="C172" s="316" t="s">
        <v>2846</v>
      </c>
      <c r="D172" s="39"/>
      <c r="E172" s="39"/>
      <c r="F172" s="39"/>
      <c r="G172" s="39"/>
      <c r="H172" s="45"/>
    </row>
    <row r="173" s="2" customFormat="1">
      <c r="A173" s="39"/>
      <c r="B173" s="45"/>
      <c r="C173" s="314" t="s">
        <v>362</v>
      </c>
      <c r="D173" s="314" t="s">
        <v>363</v>
      </c>
      <c r="E173" s="18" t="s">
        <v>160</v>
      </c>
      <c r="F173" s="315">
        <v>70.549999999999997</v>
      </c>
      <c r="G173" s="39"/>
      <c r="H173" s="45"/>
    </row>
    <row r="174" s="2" customFormat="1">
      <c r="A174" s="39"/>
      <c r="B174" s="45"/>
      <c r="C174" s="314" t="s">
        <v>293</v>
      </c>
      <c r="D174" s="314" t="s">
        <v>294</v>
      </c>
      <c r="E174" s="18" t="s">
        <v>177</v>
      </c>
      <c r="F174" s="315">
        <v>53.560000000000002</v>
      </c>
      <c r="G174" s="39"/>
      <c r="H174" s="45"/>
    </row>
    <row r="175" s="2" customFormat="1">
      <c r="A175" s="39"/>
      <c r="B175" s="45"/>
      <c r="C175" s="314" t="s">
        <v>300</v>
      </c>
      <c r="D175" s="314" t="s">
        <v>301</v>
      </c>
      <c r="E175" s="18" t="s">
        <v>177</v>
      </c>
      <c r="F175" s="315">
        <v>657.13</v>
      </c>
      <c r="G175" s="39"/>
      <c r="H175" s="45"/>
    </row>
    <row r="176" s="2" customFormat="1">
      <c r="A176" s="39"/>
      <c r="B176" s="45"/>
      <c r="C176" s="314" t="s">
        <v>308</v>
      </c>
      <c r="D176" s="314" t="s">
        <v>309</v>
      </c>
      <c r="E176" s="18" t="s">
        <v>177</v>
      </c>
      <c r="F176" s="315">
        <v>3942.7800000000002</v>
      </c>
      <c r="G176" s="39"/>
      <c r="H176" s="45"/>
    </row>
    <row r="177" s="2" customFormat="1" ht="16.8" customHeight="1">
      <c r="A177" s="39"/>
      <c r="B177" s="45"/>
      <c r="C177" s="314" t="s">
        <v>316</v>
      </c>
      <c r="D177" s="314" t="s">
        <v>317</v>
      </c>
      <c r="E177" s="18" t="s">
        <v>177</v>
      </c>
      <c r="F177" s="315">
        <v>26.780000000000001</v>
      </c>
      <c r="G177" s="39"/>
      <c r="H177" s="45"/>
    </row>
    <row r="178" s="2" customFormat="1" ht="16.8" customHeight="1">
      <c r="A178" s="39"/>
      <c r="B178" s="45"/>
      <c r="C178" s="314" t="s">
        <v>331</v>
      </c>
      <c r="D178" s="314" t="s">
        <v>332</v>
      </c>
      <c r="E178" s="18" t="s">
        <v>333</v>
      </c>
      <c r="F178" s="315">
        <v>1117.1210000000001</v>
      </c>
      <c r="G178" s="39"/>
      <c r="H178" s="45"/>
    </row>
    <row r="179" s="2" customFormat="1" ht="16.8" customHeight="1">
      <c r="A179" s="39"/>
      <c r="B179" s="45"/>
      <c r="C179" s="314" t="s">
        <v>339</v>
      </c>
      <c r="D179" s="314" t="s">
        <v>340</v>
      </c>
      <c r="E179" s="18" t="s">
        <v>177</v>
      </c>
      <c r="F179" s="315">
        <v>26.780000000000001</v>
      </c>
      <c r="G179" s="39"/>
      <c r="H179" s="45"/>
    </row>
    <row r="180" s="2" customFormat="1" ht="16.8" customHeight="1">
      <c r="A180" s="39"/>
      <c r="B180" s="45"/>
      <c r="C180" s="314" t="s">
        <v>368</v>
      </c>
      <c r="D180" s="314" t="s">
        <v>369</v>
      </c>
      <c r="E180" s="18" t="s">
        <v>160</v>
      </c>
      <c r="F180" s="315">
        <v>70.549999999999997</v>
      </c>
      <c r="G180" s="39"/>
      <c r="H180" s="45"/>
    </row>
    <row r="181" s="2" customFormat="1" ht="16.8" customHeight="1">
      <c r="A181" s="39"/>
      <c r="B181" s="45"/>
      <c r="C181" s="314" t="s">
        <v>381</v>
      </c>
      <c r="D181" s="314" t="s">
        <v>382</v>
      </c>
      <c r="E181" s="18" t="s">
        <v>160</v>
      </c>
      <c r="F181" s="315">
        <v>70.549999999999997</v>
      </c>
      <c r="G181" s="39"/>
      <c r="H181" s="45"/>
    </row>
    <row r="182" s="2" customFormat="1" ht="16.8" customHeight="1">
      <c r="A182" s="39"/>
      <c r="B182" s="45"/>
      <c r="C182" s="314" t="s">
        <v>375</v>
      </c>
      <c r="D182" s="314" t="s">
        <v>376</v>
      </c>
      <c r="E182" s="18" t="s">
        <v>377</v>
      </c>
      <c r="F182" s="315">
        <v>1.764</v>
      </c>
      <c r="G182" s="39"/>
      <c r="H182" s="45"/>
    </row>
    <row r="183" s="2" customFormat="1" ht="16.8" customHeight="1">
      <c r="A183" s="39"/>
      <c r="B183" s="45"/>
      <c r="C183" s="310" t="s">
        <v>203</v>
      </c>
      <c r="D183" s="311" t="s">
        <v>1</v>
      </c>
      <c r="E183" s="312" t="s">
        <v>177</v>
      </c>
      <c r="F183" s="313">
        <v>147.90000000000001</v>
      </c>
      <c r="G183" s="39"/>
      <c r="H183" s="45"/>
    </row>
    <row r="184" s="2" customFormat="1" ht="16.8" customHeight="1">
      <c r="A184" s="39"/>
      <c r="B184" s="45"/>
      <c r="C184" s="314" t="s">
        <v>1</v>
      </c>
      <c r="D184" s="314" t="s">
        <v>231</v>
      </c>
      <c r="E184" s="18" t="s">
        <v>1</v>
      </c>
      <c r="F184" s="315">
        <v>0</v>
      </c>
      <c r="G184" s="39"/>
      <c r="H184" s="45"/>
    </row>
    <row r="185" s="2" customFormat="1" ht="16.8" customHeight="1">
      <c r="A185" s="39"/>
      <c r="B185" s="45"/>
      <c r="C185" s="314" t="s">
        <v>203</v>
      </c>
      <c r="D185" s="314" t="s">
        <v>276</v>
      </c>
      <c r="E185" s="18" t="s">
        <v>1</v>
      </c>
      <c r="F185" s="315">
        <v>147.90000000000001</v>
      </c>
      <c r="G185" s="39"/>
      <c r="H185" s="45"/>
    </row>
    <row r="186" s="2" customFormat="1" ht="16.8" customHeight="1">
      <c r="A186" s="39"/>
      <c r="B186" s="45"/>
      <c r="C186" s="316" t="s">
        <v>2846</v>
      </c>
      <c r="D186" s="39"/>
      <c r="E186" s="39"/>
      <c r="F186" s="39"/>
      <c r="G186" s="39"/>
      <c r="H186" s="45"/>
    </row>
    <row r="187" s="2" customFormat="1" ht="16.8" customHeight="1">
      <c r="A187" s="39"/>
      <c r="B187" s="45"/>
      <c r="C187" s="314" t="s">
        <v>271</v>
      </c>
      <c r="D187" s="314" t="s">
        <v>272</v>
      </c>
      <c r="E187" s="18" t="s">
        <v>177</v>
      </c>
      <c r="F187" s="315">
        <v>147.90000000000001</v>
      </c>
      <c r="G187" s="39"/>
      <c r="H187" s="45"/>
    </row>
    <row r="188" s="2" customFormat="1">
      <c r="A188" s="39"/>
      <c r="B188" s="45"/>
      <c r="C188" s="314" t="s">
        <v>278</v>
      </c>
      <c r="D188" s="314" t="s">
        <v>279</v>
      </c>
      <c r="E188" s="18" t="s">
        <v>177</v>
      </c>
      <c r="F188" s="315">
        <v>460.29000000000002</v>
      </c>
      <c r="G188" s="39"/>
      <c r="H188" s="45"/>
    </row>
    <row r="189" s="2" customFormat="1">
      <c r="A189" s="39"/>
      <c r="B189" s="45"/>
      <c r="C189" s="314" t="s">
        <v>300</v>
      </c>
      <c r="D189" s="314" t="s">
        <v>301</v>
      </c>
      <c r="E189" s="18" t="s">
        <v>177</v>
      </c>
      <c r="F189" s="315">
        <v>657.13</v>
      </c>
      <c r="G189" s="39"/>
      <c r="H189" s="45"/>
    </row>
    <row r="190" s="2" customFormat="1">
      <c r="A190" s="39"/>
      <c r="B190" s="45"/>
      <c r="C190" s="314" t="s">
        <v>308</v>
      </c>
      <c r="D190" s="314" t="s">
        <v>309</v>
      </c>
      <c r="E190" s="18" t="s">
        <v>177</v>
      </c>
      <c r="F190" s="315">
        <v>3942.7800000000002</v>
      </c>
      <c r="G190" s="39"/>
      <c r="H190" s="45"/>
    </row>
    <row r="191" s="2" customFormat="1" ht="16.8" customHeight="1">
      <c r="A191" s="39"/>
      <c r="B191" s="45"/>
      <c r="C191" s="314" t="s">
        <v>331</v>
      </c>
      <c r="D191" s="314" t="s">
        <v>332</v>
      </c>
      <c r="E191" s="18" t="s">
        <v>333</v>
      </c>
      <c r="F191" s="315">
        <v>1117.1210000000001</v>
      </c>
      <c r="G191" s="39"/>
      <c r="H191" s="45"/>
    </row>
    <row r="192" s="2" customFormat="1" ht="16.8" customHeight="1">
      <c r="A192" s="39"/>
      <c r="B192" s="45"/>
      <c r="C192" s="310" t="s">
        <v>205</v>
      </c>
      <c r="D192" s="311" t="s">
        <v>1</v>
      </c>
      <c r="E192" s="312" t="s">
        <v>160</v>
      </c>
      <c r="F192" s="313">
        <v>3962.0999999999999</v>
      </c>
      <c r="G192" s="39"/>
      <c r="H192" s="45"/>
    </row>
    <row r="193" s="2" customFormat="1" ht="16.8" customHeight="1">
      <c r="A193" s="39"/>
      <c r="B193" s="45"/>
      <c r="C193" s="314" t="s">
        <v>1</v>
      </c>
      <c r="D193" s="314" t="s">
        <v>231</v>
      </c>
      <c r="E193" s="18" t="s">
        <v>1</v>
      </c>
      <c r="F193" s="315">
        <v>0</v>
      </c>
      <c r="G193" s="39"/>
      <c r="H193" s="45"/>
    </row>
    <row r="194" s="2" customFormat="1" ht="16.8" customHeight="1">
      <c r="A194" s="39"/>
      <c r="B194" s="45"/>
      <c r="C194" s="314" t="s">
        <v>205</v>
      </c>
      <c r="D194" s="314" t="s">
        <v>428</v>
      </c>
      <c r="E194" s="18" t="s">
        <v>1</v>
      </c>
      <c r="F194" s="315">
        <v>3962.0999999999999</v>
      </c>
      <c r="G194" s="39"/>
      <c r="H194" s="45"/>
    </row>
    <row r="195" s="2" customFormat="1" ht="16.8" customHeight="1">
      <c r="A195" s="39"/>
      <c r="B195" s="45"/>
      <c r="C195" s="316" t="s">
        <v>2846</v>
      </c>
      <c r="D195" s="39"/>
      <c r="E195" s="39"/>
      <c r="F195" s="39"/>
      <c r="G195" s="39"/>
      <c r="H195" s="45"/>
    </row>
    <row r="196" s="2" customFormat="1" ht="16.8" customHeight="1">
      <c r="A196" s="39"/>
      <c r="B196" s="45"/>
      <c r="C196" s="314" t="s">
        <v>424</v>
      </c>
      <c r="D196" s="314" t="s">
        <v>425</v>
      </c>
      <c r="E196" s="18" t="s">
        <v>160</v>
      </c>
      <c r="F196" s="315">
        <v>3962.0999999999999</v>
      </c>
      <c r="G196" s="39"/>
      <c r="H196" s="45"/>
    </row>
    <row r="197" s="2" customFormat="1" ht="16.8" customHeight="1">
      <c r="A197" s="39"/>
      <c r="B197" s="45"/>
      <c r="C197" s="314" t="s">
        <v>355</v>
      </c>
      <c r="D197" s="314" t="s">
        <v>356</v>
      </c>
      <c r="E197" s="18" t="s">
        <v>160</v>
      </c>
      <c r="F197" s="315">
        <v>7924.1999999999998</v>
      </c>
      <c r="G197" s="39"/>
      <c r="H197" s="45"/>
    </row>
    <row r="198" s="2" customFormat="1" ht="16.8" customHeight="1">
      <c r="A198" s="39"/>
      <c r="B198" s="45"/>
      <c r="C198" s="314" t="s">
        <v>545</v>
      </c>
      <c r="D198" s="314" t="s">
        <v>546</v>
      </c>
      <c r="E198" s="18" t="s">
        <v>160</v>
      </c>
      <c r="F198" s="315">
        <v>4556.415</v>
      </c>
      <c r="G198" s="39"/>
      <c r="H198" s="45"/>
    </row>
    <row r="199" s="2" customFormat="1" ht="16.8" customHeight="1">
      <c r="A199" s="39"/>
      <c r="B199" s="45"/>
      <c r="C199" s="310" t="s">
        <v>207</v>
      </c>
      <c r="D199" s="311" t="s">
        <v>1</v>
      </c>
      <c r="E199" s="312" t="s">
        <v>177</v>
      </c>
      <c r="F199" s="313">
        <v>6.6399999999999997</v>
      </c>
      <c r="G199" s="39"/>
      <c r="H199" s="45"/>
    </row>
    <row r="200" s="2" customFormat="1" ht="16.8" customHeight="1">
      <c r="A200" s="39"/>
      <c r="B200" s="45"/>
      <c r="C200" s="314" t="s">
        <v>1</v>
      </c>
      <c r="D200" s="314" t="s">
        <v>352</v>
      </c>
      <c r="E200" s="18" t="s">
        <v>1</v>
      </c>
      <c r="F200" s="315">
        <v>0</v>
      </c>
      <c r="G200" s="39"/>
      <c r="H200" s="45"/>
    </row>
    <row r="201" s="2" customFormat="1" ht="16.8" customHeight="1">
      <c r="A201" s="39"/>
      <c r="B201" s="45"/>
      <c r="C201" s="314" t="s">
        <v>207</v>
      </c>
      <c r="D201" s="314" t="s">
        <v>353</v>
      </c>
      <c r="E201" s="18" t="s">
        <v>1</v>
      </c>
      <c r="F201" s="315">
        <v>6.6399999999999997</v>
      </c>
      <c r="G201" s="39"/>
      <c r="H201" s="45"/>
    </row>
    <row r="202" s="2" customFormat="1" ht="16.8" customHeight="1">
      <c r="A202" s="39"/>
      <c r="B202" s="45"/>
      <c r="C202" s="316" t="s">
        <v>2846</v>
      </c>
      <c r="D202" s="39"/>
      <c r="E202" s="39"/>
      <c r="F202" s="39"/>
      <c r="G202" s="39"/>
      <c r="H202" s="45"/>
    </row>
    <row r="203" s="2" customFormat="1" ht="16.8" customHeight="1">
      <c r="A203" s="39"/>
      <c r="B203" s="45"/>
      <c r="C203" s="314" t="s">
        <v>347</v>
      </c>
      <c r="D203" s="314" t="s">
        <v>348</v>
      </c>
      <c r="E203" s="18" t="s">
        <v>177</v>
      </c>
      <c r="F203" s="315">
        <v>6.6399999999999997</v>
      </c>
      <c r="G203" s="39"/>
      <c r="H203" s="45"/>
    </row>
    <row r="204" s="2" customFormat="1">
      <c r="A204" s="39"/>
      <c r="B204" s="45"/>
      <c r="C204" s="314" t="s">
        <v>293</v>
      </c>
      <c r="D204" s="314" t="s">
        <v>294</v>
      </c>
      <c r="E204" s="18" t="s">
        <v>177</v>
      </c>
      <c r="F204" s="315">
        <v>53.560000000000002</v>
      </c>
      <c r="G204" s="39"/>
      <c r="H204" s="45"/>
    </row>
    <row r="205" s="2" customFormat="1">
      <c r="A205" s="39"/>
      <c r="B205" s="45"/>
      <c r="C205" s="314" t="s">
        <v>300</v>
      </c>
      <c r="D205" s="314" t="s">
        <v>301</v>
      </c>
      <c r="E205" s="18" t="s">
        <v>177</v>
      </c>
      <c r="F205" s="315">
        <v>657.13</v>
      </c>
      <c r="G205" s="39"/>
      <c r="H205" s="45"/>
    </row>
    <row r="206" s="2" customFormat="1">
      <c r="A206" s="39"/>
      <c r="B206" s="45"/>
      <c r="C206" s="314" t="s">
        <v>308</v>
      </c>
      <c r="D206" s="314" t="s">
        <v>309</v>
      </c>
      <c r="E206" s="18" t="s">
        <v>177</v>
      </c>
      <c r="F206" s="315">
        <v>3942.7800000000002</v>
      </c>
      <c r="G206" s="39"/>
      <c r="H206" s="45"/>
    </row>
    <row r="207" s="2" customFormat="1" ht="16.8" customHeight="1">
      <c r="A207" s="39"/>
      <c r="B207" s="45"/>
      <c r="C207" s="314" t="s">
        <v>316</v>
      </c>
      <c r="D207" s="314" t="s">
        <v>317</v>
      </c>
      <c r="E207" s="18" t="s">
        <v>177</v>
      </c>
      <c r="F207" s="315">
        <v>26.780000000000001</v>
      </c>
      <c r="G207" s="39"/>
      <c r="H207" s="45"/>
    </row>
    <row r="208" s="2" customFormat="1" ht="16.8" customHeight="1">
      <c r="A208" s="39"/>
      <c r="B208" s="45"/>
      <c r="C208" s="314" t="s">
        <v>331</v>
      </c>
      <c r="D208" s="314" t="s">
        <v>332</v>
      </c>
      <c r="E208" s="18" t="s">
        <v>333</v>
      </c>
      <c r="F208" s="315">
        <v>1117.1210000000001</v>
      </c>
      <c r="G208" s="39"/>
      <c r="H208" s="45"/>
    </row>
    <row r="209" s="2" customFormat="1" ht="16.8" customHeight="1">
      <c r="A209" s="39"/>
      <c r="B209" s="45"/>
      <c r="C209" s="314" t="s">
        <v>339</v>
      </c>
      <c r="D209" s="314" t="s">
        <v>340</v>
      </c>
      <c r="E209" s="18" t="s">
        <v>177</v>
      </c>
      <c r="F209" s="315">
        <v>26.780000000000001</v>
      </c>
      <c r="G209" s="39"/>
      <c r="H209" s="45"/>
    </row>
    <row r="210" s="2" customFormat="1" ht="26.4" customHeight="1">
      <c r="A210" s="39"/>
      <c r="B210" s="45"/>
      <c r="C210" s="309" t="s">
        <v>2847</v>
      </c>
      <c r="D210" s="309" t="s">
        <v>89</v>
      </c>
      <c r="E210" s="39"/>
      <c r="F210" s="39"/>
      <c r="G210" s="39"/>
      <c r="H210" s="45"/>
    </row>
    <row r="211" s="2" customFormat="1" ht="16.8" customHeight="1">
      <c r="A211" s="39"/>
      <c r="B211" s="45"/>
      <c r="C211" s="310" t="s">
        <v>159</v>
      </c>
      <c r="D211" s="311" t="s">
        <v>1</v>
      </c>
      <c r="E211" s="312" t="s">
        <v>160</v>
      </c>
      <c r="F211" s="313">
        <v>615.39999999999998</v>
      </c>
      <c r="G211" s="39"/>
      <c r="H211" s="45"/>
    </row>
    <row r="212" s="2" customFormat="1" ht="16.8" customHeight="1">
      <c r="A212" s="39"/>
      <c r="B212" s="45"/>
      <c r="C212" s="314" t="s">
        <v>1</v>
      </c>
      <c r="D212" s="314" t="s">
        <v>231</v>
      </c>
      <c r="E212" s="18" t="s">
        <v>1</v>
      </c>
      <c r="F212" s="315">
        <v>0</v>
      </c>
      <c r="G212" s="39"/>
      <c r="H212" s="45"/>
    </row>
    <row r="213" s="2" customFormat="1" ht="16.8" customHeight="1">
      <c r="A213" s="39"/>
      <c r="B213" s="45"/>
      <c r="C213" s="314" t="s">
        <v>159</v>
      </c>
      <c r="D213" s="314" t="s">
        <v>698</v>
      </c>
      <c r="E213" s="18" t="s">
        <v>1</v>
      </c>
      <c r="F213" s="315">
        <v>615.39999999999998</v>
      </c>
      <c r="G213" s="39"/>
      <c r="H213" s="45"/>
    </row>
    <row r="214" s="2" customFormat="1" ht="16.8" customHeight="1">
      <c r="A214" s="39"/>
      <c r="B214" s="45"/>
      <c r="C214" s="316" t="s">
        <v>2846</v>
      </c>
      <c r="D214" s="39"/>
      <c r="E214" s="39"/>
      <c r="F214" s="39"/>
      <c r="G214" s="39"/>
      <c r="H214" s="45"/>
    </row>
    <row r="215" s="2" customFormat="1">
      <c r="A215" s="39"/>
      <c r="B215" s="45"/>
      <c r="C215" s="314" t="s">
        <v>461</v>
      </c>
      <c r="D215" s="314" t="s">
        <v>462</v>
      </c>
      <c r="E215" s="18" t="s">
        <v>160</v>
      </c>
      <c r="F215" s="315">
        <v>628.70000000000005</v>
      </c>
      <c r="G215" s="39"/>
      <c r="H215" s="45"/>
    </row>
    <row r="216" s="2" customFormat="1" ht="16.8" customHeight="1">
      <c r="A216" s="39"/>
      <c r="B216" s="45"/>
      <c r="C216" s="314" t="s">
        <v>430</v>
      </c>
      <c r="D216" s="314" t="s">
        <v>431</v>
      </c>
      <c r="E216" s="18" t="s">
        <v>160</v>
      </c>
      <c r="F216" s="315">
        <v>628.70000000000005</v>
      </c>
      <c r="G216" s="39"/>
      <c r="H216" s="45"/>
    </row>
    <row r="217" s="2" customFormat="1" ht="16.8" customHeight="1">
      <c r="A217" s="39"/>
      <c r="B217" s="45"/>
      <c r="C217" s="314" t="s">
        <v>436</v>
      </c>
      <c r="D217" s="314" t="s">
        <v>437</v>
      </c>
      <c r="E217" s="18" t="s">
        <v>160</v>
      </c>
      <c r="F217" s="315">
        <v>615.39999999999998</v>
      </c>
      <c r="G217" s="39"/>
      <c r="H217" s="45"/>
    </row>
    <row r="218" s="2" customFormat="1" ht="16.8" customHeight="1">
      <c r="A218" s="39"/>
      <c r="B218" s="45"/>
      <c r="C218" s="314" t="s">
        <v>449</v>
      </c>
      <c r="D218" s="314" t="s">
        <v>450</v>
      </c>
      <c r="E218" s="18" t="s">
        <v>160</v>
      </c>
      <c r="F218" s="315">
        <v>628.70000000000005</v>
      </c>
      <c r="G218" s="39"/>
      <c r="H218" s="45"/>
    </row>
    <row r="219" s="2" customFormat="1" ht="16.8" customHeight="1">
      <c r="A219" s="39"/>
      <c r="B219" s="45"/>
      <c r="C219" s="314" t="s">
        <v>455</v>
      </c>
      <c r="D219" s="314" t="s">
        <v>456</v>
      </c>
      <c r="E219" s="18" t="s">
        <v>160</v>
      </c>
      <c r="F219" s="315">
        <v>628.70000000000005</v>
      </c>
      <c r="G219" s="39"/>
      <c r="H219" s="45"/>
    </row>
    <row r="220" s="2" customFormat="1" ht="16.8" customHeight="1">
      <c r="A220" s="39"/>
      <c r="B220" s="45"/>
      <c r="C220" s="314" t="s">
        <v>575</v>
      </c>
      <c r="D220" s="314" t="s">
        <v>576</v>
      </c>
      <c r="E220" s="18" t="s">
        <v>160</v>
      </c>
      <c r="F220" s="315">
        <v>623.39999999999998</v>
      </c>
      <c r="G220" s="39"/>
      <c r="H220" s="45"/>
    </row>
    <row r="221" s="2" customFormat="1" ht="16.8" customHeight="1">
      <c r="A221" s="39"/>
      <c r="B221" s="45"/>
      <c r="C221" s="310" t="s">
        <v>162</v>
      </c>
      <c r="D221" s="311" t="s">
        <v>1</v>
      </c>
      <c r="E221" s="312" t="s">
        <v>160</v>
      </c>
      <c r="F221" s="313">
        <v>517.70000000000005</v>
      </c>
      <c r="G221" s="39"/>
      <c r="H221" s="45"/>
    </row>
    <row r="222" s="2" customFormat="1" ht="16.8" customHeight="1">
      <c r="A222" s="39"/>
      <c r="B222" s="45"/>
      <c r="C222" s="314" t="s">
        <v>1</v>
      </c>
      <c r="D222" s="314" t="s">
        <v>231</v>
      </c>
      <c r="E222" s="18" t="s">
        <v>1</v>
      </c>
      <c r="F222" s="315">
        <v>0</v>
      </c>
      <c r="G222" s="39"/>
      <c r="H222" s="45"/>
    </row>
    <row r="223" s="2" customFormat="1" ht="16.8" customHeight="1">
      <c r="A223" s="39"/>
      <c r="B223" s="45"/>
      <c r="C223" s="314" t="s">
        <v>162</v>
      </c>
      <c r="D223" s="314" t="s">
        <v>699</v>
      </c>
      <c r="E223" s="18" t="s">
        <v>1</v>
      </c>
      <c r="F223" s="315">
        <v>517.70000000000005</v>
      </c>
      <c r="G223" s="39"/>
      <c r="H223" s="45"/>
    </row>
    <row r="224" s="2" customFormat="1" ht="16.8" customHeight="1">
      <c r="A224" s="39"/>
      <c r="B224" s="45"/>
      <c r="C224" s="316" t="s">
        <v>2846</v>
      </c>
      <c r="D224" s="39"/>
      <c r="E224" s="39"/>
      <c r="F224" s="39"/>
      <c r="G224" s="39"/>
      <c r="H224" s="45"/>
    </row>
    <row r="225" s="2" customFormat="1" ht="16.8" customHeight="1">
      <c r="A225" s="39"/>
      <c r="B225" s="45"/>
      <c r="C225" s="314" t="s">
        <v>259</v>
      </c>
      <c r="D225" s="314" t="s">
        <v>260</v>
      </c>
      <c r="E225" s="18" t="s">
        <v>160</v>
      </c>
      <c r="F225" s="315">
        <v>517.70000000000005</v>
      </c>
      <c r="G225" s="39"/>
      <c r="H225" s="45"/>
    </row>
    <row r="226" s="2" customFormat="1" ht="16.8" customHeight="1">
      <c r="A226" s="39"/>
      <c r="B226" s="45"/>
      <c r="C226" s="314" t="s">
        <v>243</v>
      </c>
      <c r="D226" s="314" t="s">
        <v>244</v>
      </c>
      <c r="E226" s="18" t="s">
        <v>160</v>
      </c>
      <c r="F226" s="315">
        <v>805.31100000000004</v>
      </c>
      <c r="G226" s="39"/>
      <c r="H226" s="45"/>
    </row>
    <row r="227" s="2" customFormat="1" ht="16.8" customHeight="1">
      <c r="A227" s="39"/>
      <c r="B227" s="45"/>
      <c r="C227" s="314" t="s">
        <v>252</v>
      </c>
      <c r="D227" s="314" t="s">
        <v>253</v>
      </c>
      <c r="E227" s="18" t="s">
        <v>160</v>
      </c>
      <c r="F227" s="315">
        <v>515.93299999999999</v>
      </c>
      <c r="G227" s="39"/>
      <c r="H227" s="45"/>
    </row>
    <row r="228" s="2" customFormat="1" ht="16.8" customHeight="1">
      <c r="A228" s="39"/>
      <c r="B228" s="45"/>
      <c r="C228" s="314" t="s">
        <v>587</v>
      </c>
      <c r="D228" s="314" t="s">
        <v>588</v>
      </c>
      <c r="E228" s="18" t="s">
        <v>333</v>
      </c>
      <c r="F228" s="315">
        <v>2395.7020000000002</v>
      </c>
      <c r="G228" s="39"/>
      <c r="H228" s="45"/>
    </row>
    <row r="229" s="2" customFormat="1" ht="16.8" customHeight="1">
      <c r="A229" s="39"/>
      <c r="B229" s="45"/>
      <c r="C229" s="314" t="s">
        <v>598</v>
      </c>
      <c r="D229" s="314" t="s">
        <v>599</v>
      </c>
      <c r="E229" s="18" t="s">
        <v>333</v>
      </c>
      <c r="F229" s="315">
        <v>38331.232000000004</v>
      </c>
      <c r="G229" s="39"/>
      <c r="H229" s="45"/>
    </row>
    <row r="230" s="2" customFormat="1">
      <c r="A230" s="39"/>
      <c r="B230" s="45"/>
      <c r="C230" s="314" t="s">
        <v>617</v>
      </c>
      <c r="D230" s="314" t="s">
        <v>618</v>
      </c>
      <c r="E230" s="18" t="s">
        <v>333</v>
      </c>
      <c r="F230" s="315">
        <v>147.98400000000001</v>
      </c>
      <c r="G230" s="39"/>
      <c r="H230" s="45"/>
    </row>
    <row r="231" s="2" customFormat="1" ht="16.8" customHeight="1">
      <c r="A231" s="39"/>
      <c r="B231" s="45"/>
      <c r="C231" s="310" t="s">
        <v>700</v>
      </c>
      <c r="D231" s="311" t="s">
        <v>1</v>
      </c>
      <c r="E231" s="312" t="s">
        <v>160</v>
      </c>
      <c r="F231" s="313">
        <v>197.80000000000001</v>
      </c>
      <c r="G231" s="39"/>
      <c r="H231" s="45"/>
    </row>
    <row r="232" s="2" customFormat="1" ht="16.8" customHeight="1">
      <c r="A232" s="39"/>
      <c r="B232" s="45"/>
      <c r="C232" s="314" t="s">
        <v>1</v>
      </c>
      <c r="D232" s="314" t="s">
        <v>231</v>
      </c>
      <c r="E232" s="18" t="s">
        <v>1</v>
      </c>
      <c r="F232" s="315">
        <v>0</v>
      </c>
      <c r="G232" s="39"/>
      <c r="H232" s="45"/>
    </row>
    <row r="233" s="2" customFormat="1" ht="16.8" customHeight="1">
      <c r="A233" s="39"/>
      <c r="B233" s="45"/>
      <c r="C233" s="314" t="s">
        <v>700</v>
      </c>
      <c r="D233" s="314" t="s">
        <v>754</v>
      </c>
      <c r="E233" s="18" t="s">
        <v>1</v>
      </c>
      <c r="F233" s="315">
        <v>197.80000000000001</v>
      </c>
      <c r="G233" s="39"/>
      <c r="H233" s="45"/>
    </row>
    <row r="234" s="2" customFormat="1" ht="16.8" customHeight="1">
      <c r="A234" s="39"/>
      <c r="B234" s="45"/>
      <c r="C234" s="316" t="s">
        <v>2846</v>
      </c>
      <c r="D234" s="39"/>
      <c r="E234" s="39"/>
      <c r="F234" s="39"/>
      <c r="G234" s="39"/>
      <c r="H234" s="45"/>
    </row>
    <row r="235" s="2" customFormat="1" ht="16.8" customHeight="1">
      <c r="A235" s="39"/>
      <c r="B235" s="45"/>
      <c r="C235" s="314" t="s">
        <v>749</v>
      </c>
      <c r="D235" s="314" t="s">
        <v>750</v>
      </c>
      <c r="E235" s="18" t="s">
        <v>160</v>
      </c>
      <c r="F235" s="315">
        <v>197.80000000000001</v>
      </c>
      <c r="G235" s="39"/>
      <c r="H235" s="45"/>
    </row>
    <row r="236" s="2" customFormat="1" ht="16.8" customHeight="1">
      <c r="A236" s="39"/>
      <c r="B236" s="45"/>
      <c r="C236" s="314" t="s">
        <v>237</v>
      </c>
      <c r="D236" s="314" t="s">
        <v>238</v>
      </c>
      <c r="E236" s="18" t="s">
        <v>160</v>
      </c>
      <c r="F236" s="315">
        <v>3233.4000000000001</v>
      </c>
      <c r="G236" s="39"/>
      <c r="H236" s="45"/>
    </row>
    <row r="237" s="2" customFormat="1" ht="16.8" customHeight="1">
      <c r="A237" s="39"/>
      <c r="B237" s="45"/>
      <c r="C237" s="314" t="s">
        <v>587</v>
      </c>
      <c r="D237" s="314" t="s">
        <v>588</v>
      </c>
      <c r="E237" s="18" t="s">
        <v>333</v>
      </c>
      <c r="F237" s="315">
        <v>2395.7020000000002</v>
      </c>
      <c r="G237" s="39"/>
      <c r="H237" s="45"/>
    </row>
    <row r="238" s="2" customFormat="1" ht="16.8" customHeight="1">
      <c r="A238" s="39"/>
      <c r="B238" s="45"/>
      <c r="C238" s="314" t="s">
        <v>598</v>
      </c>
      <c r="D238" s="314" t="s">
        <v>599</v>
      </c>
      <c r="E238" s="18" t="s">
        <v>333</v>
      </c>
      <c r="F238" s="315">
        <v>38331.232000000004</v>
      </c>
      <c r="G238" s="39"/>
      <c r="H238" s="45"/>
    </row>
    <row r="239" s="2" customFormat="1">
      <c r="A239" s="39"/>
      <c r="B239" s="45"/>
      <c r="C239" s="314" t="s">
        <v>617</v>
      </c>
      <c r="D239" s="314" t="s">
        <v>618</v>
      </c>
      <c r="E239" s="18" t="s">
        <v>333</v>
      </c>
      <c r="F239" s="315">
        <v>147.98400000000001</v>
      </c>
      <c r="G239" s="39"/>
      <c r="H239" s="45"/>
    </row>
    <row r="240" s="2" customFormat="1" ht="16.8" customHeight="1">
      <c r="A240" s="39"/>
      <c r="B240" s="45"/>
      <c r="C240" s="310" t="s">
        <v>702</v>
      </c>
      <c r="D240" s="311" t="s">
        <v>1</v>
      </c>
      <c r="E240" s="312" t="s">
        <v>177</v>
      </c>
      <c r="F240" s="313">
        <v>13.712</v>
      </c>
      <c r="G240" s="39"/>
      <c r="H240" s="45"/>
    </row>
    <row r="241" s="2" customFormat="1" ht="16.8" customHeight="1">
      <c r="A241" s="39"/>
      <c r="B241" s="45"/>
      <c r="C241" s="314" t="s">
        <v>1</v>
      </c>
      <c r="D241" s="314" t="s">
        <v>231</v>
      </c>
      <c r="E241" s="18" t="s">
        <v>1</v>
      </c>
      <c r="F241" s="315">
        <v>0</v>
      </c>
      <c r="G241" s="39"/>
      <c r="H241" s="45"/>
    </row>
    <row r="242" s="2" customFormat="1" ht="16.8" customHeight="1">
      <c r="A242" s="39"/>
      <c r="B242" s="45"/>
      <c r="C242" s="314" t="s">
        <v>1</v>
      </c>
      <c r="D242" s="314" t="s">
        <v>1083</v>
      </c>
      <c r="E242" s="18" t="s">
        <v>1</v>
      </c>
      <c r="F242" s="315">
        <v>2.3999999999999999</v>
      </c>
      <c r="G242" s="39"/>
      <c r="H242" s="45"/>
    </row>
    <row r="243" s="2" customFormat="1" ht="16.8" customHeight="1">
      <c r="A243" s="39"/>
      <c r="B243" s="45"/>
      <c r="C243" s="314" t="s">
        <v>1</v>
      </c>
      <c r="D243" s="314" t="s">
        <v>1084</v>
      </c>
      <c r="E243" s="18" t="s">
        <v>1</v>
      </c>
      <c r="F243" s="315">
        <v>3.1600000000000001</v>
      </c>
      <c r="G243" s="39"/>
      <c r="H243" s="45"/>
    </row>
    <row r="244" s="2" customFormat="1" ht="16.8" customHeight="1">
      <c r="A244" s="39"/>
      <c r="B244" s="45"/>
      <c r="C244" s="314" t="s">
        <v>1</v>
      </c>
      <c r="D244" s="314" t="s">
        <v>1085</v>
      </c>
      <c r="E244" s="18" t="s">
        <v>1</v>
      </c>
      <c r="F244" s="315">
        <v>5.2000000000000002</v>
      </c>
      <c r="G244" s="39"/>
      <c r="H244" s="45"/>
    </row>
    <row r="245" s="2" customFormat="1" ht="16.8" customHeight="1">
      <c r="A245" s="39"/>
      <c r="B245" s="45"/>
      <c r="C245" s="314" t="s">
        <v>1</v>
      </c>
      <c r="D245" s="314" t="s">
        <v>1086</v>
      </c>
      <c r="E245" s="18" t="s">
        <v>1</v>
      </c>
      <c r="F245" s="315">
        <v>2.952</v>
      </c>
      <c r="G245" s="39"/>
      <c r="H245" s="45"/>
    </row>
    <row r="246" s="2" customFormat="1" ht="16.8" customHeight="1">
      <c r="A246" s="39"/>
      <c r="B246" s="45"/>
      <c r="C246" s="314" t="s">
        <v>702</v>
      </c>
      <c r="D246" s="314" t="s">
        <v>251</v>
      </c>
      <c r="E246" s="18" t="s">
        <v>1</v>
      </c>
      <c r="F246" s="315">
        <v>13.712</v>
      </c>
      <c r="G246" s="39"/>
      <c r="H246" s="45"/>
    </row>
    <row r="247" s="2" customFormat="1" ht="16.8" customHeight="1">
      <c r="A247" s="39"/>
      <c r="B247" s="45"/>
      <c r="C247" s="316" t="s">
        <v>2846</v>
      </c>
      <c r="D247" s="39"/>
      <c r="E247" s="39"/>
      <c r="F247" s="39"/>
      <c r="G247" s="39"/>
      <c r="H247" s="45"/>
    </row>
    <row r="248" s="2" customFormat="1" ht="16.8" customHeight="1">
      <c r="A248" s="39"/>
      <c r="B248" s="45"/>
      <c r="C248" s="314" t="s">
        <v>1078</v>
      </c>
      <c r="D248" s="314" t="s">
        <v>1079</v>
      </c>
      <c r="E248" s="18" t="s">
        <v>177</v>
      </c>
      <c r="F248" s="315">
        <v>13.712</v>
      </c>
      <c r="G248" s="39"/>
      <c r="H248" s="45"/>
    </row>
    <row r="249" s="2" customFormat="1" ht="16.8" customHeight="1">
      <c r="A249" s="39"/>
      <c r="B249" s="45"/>
      <c r="C249" s="314" t="s">
        <v>587</v>
      </c>
      <c r="D249" s="314" t="s">
        <v>588</v>
      </c>
      <c r="E249" s="18" t="s">
        <v>333</v>
      </c>
      <c r="F249" s="315">
        <v>2395.7020000000002</v>
      </c>
      <c r="G249" s="39"/>
      <c r="H249" s="45"/>
    </row>
    <row r="250" s="2" customFormat="1" ht="16.8" customHeight="1">
      <c r="A250" s="39"/>
      <c r="B250" s="45"/>
      <c r="C250" s="314" t="s">
        <v>598</v>
      </c>
      <c r="D250" s="314" t="s">
        <v>599</v>
      </c>
      <c r="E250" s="18" t="s">
        <v>333</v>
      </c>
      <c r="F250" s="315">
        <v>38331.232000000004</v>
      </c>
      <c r="G250" s="39"/>
      <c r="H250" s="45"/>
    </row>
    <row r="251" s="2" customFormat="1">
      <c r="A251" s="39"/>
      <c r="B251" s="45"/>
      <c r="C251" s="314" t="s">
        <v>606</v>
      </c>
      <c r="D251" s="314" t="s">
        <v>607</v>
      </c>
      <c r="E251" s="18" t="s">
        <v>333</v>
      </c>
      <c r="F251" s="315">
        <v>726.53300000000002</v>
      </c>
      <c r="G251" s="39"/>
      <c r="H251" s="45"/>
    </row>
    <row r="252" s="2" customFormat="1" ht="16.8" customHeight="1">
      <c r="A252" s="39"/>
      <c r="B252" s="45"/>
      <c r="C252" s="310" t="s">
        <v>164</v>
      </c>
      <c r="D252" s="311" t="s">
        <v>1</v>
      </c>
      <c r="E252" s="312" t="s">
        <v>160</v>
      </c>
      <c r="F252" s="313">
        <v>515.93299999999999</v>
      </c>
      <c r="G252" s="39"/>
      <c r="H252" s="45"/>
    </row>
    <row r="253" s="2" customFormat="1" ht="16.8" customHeight="1">
      <c r="A253" s="39"/>
      <c r="B253" s="45"/>
      <c r="C253" s="314" t="s">
        <v>1</v>
      </c>
      <c r="D253" s="314" t="s">
        <v>231</v>
      </c>
      <c r="E253" s="18" t="s">
        <v>1</v>
      </c>
      <c r="F253" s="315">
        <v>0</v>
      </c>
      <c r="G253" s="39"/>
      <c r="H253" s="45"/>
    </row>
    <row r="254" s="2" customFormat="1" ht="16.8" customHeight="1">
      <c r="A254" s="39"/>
      <c r="B254" s="45"/>
      <c r="C254" s="314" t="s">
        <v>1</v>
      </c>
      <c r="D254" s="314" t="s">
        <v>748</v>
      </c>
      <c r="E254" s="18" t="s">
        <v>1</v>
      </c>
      <c r="F254" s="315">
        <v>170.80000000000001</v>
      </c>
      <c r="G254" s="39"/>
      <c r="H254" s="45"/>
    </row>
    <row r="255" s="2" customFormat="1" ht="16.8" customHeight="1">
      <c r="A255" s="39"/>
      <c r="B255" s="45"/>
      <c r="C255" s="314" t="s">
        <v>1</v>
      </c>
      <c r="D255" s="314" t="s">
        <v>257</v>
      </c>
      <c r="E255" s="18" t="s">
        <v>1</v>
      </c>
      <c r="F255" s="315">
        <v>345.13299999999998</v>
      </c>
      <c r="G255" s="39"/>
      <c r="H255" s="45"/>
    </row>
    <row r="256" s="2" customFormat="1" ht="16.8" customHeight="1">
      <c r="A256" s="39"/>
      <c r="B256" s="45"/>
      <c r="C256" s="314" t="s">
        <v>164</v>
      </c>
      <c r="D256" s="314" t="s">
        <v>251</v>
      </c>
      <c r="E256" s="18" t="s">
        <v>1</v>
      </c>
      <c r="F256" s="315">
        <v>515.93299999999999</v>
      </c>
      <c r="G256" s="39"/>
      <c r="H256" s="45"/>
    </row>
    <row r="257" s="2" customFormat="1" ht="16.8" customHeight="1">
      <c r="A257" s="39"/>
      <c r="B257" s="45"/>
      <c r="C257" s="316" t="s">
        <v>2846</v>
      </c>
      <c r="D257" s="39"/>
      <c r="E257" s="39"/>
      <c r="F257" s="39"/>
      <c r="G257" s="39"/>
      <c r="H257" s="45"/>
    </row>
    <row r="258" s="2" customFormat="1" ht="16.8" customHeight="1">
      <c r="A258" s="39"/>
      <c r="B258" s="45"/>
      <c r="C258" s="314" t="s">
        <v>252</v>
      </c>
      <c r="D258" s="314" t="s">
        <v>253</v>
      </c>
      <c r="E258" s="18" t="s">
        <v>160</v>
      </c>
      <c r="F258" s="315">
        <v>515.93299999999999</v>
      </c>
      <c r="G258" s="39"/>
      <c r="H258" s="45"/>
    </row>
    <row r="259" s="2" customFormat="1" ht="16.8" customHeight="1">
      <c r="A259" s="39"/>
      <c r="B259" s="45"/>
      <c r="C259" s="314" t="s">
        <v>587</v>
      </c>
      <c r="D259" s="314" t="s">
        <v>588</v>
      </c>
      <c r="E259" s="18" t="s">
        <v>333</v>
      </c>
      <c r="F259" s="315">
        <v>2395.7020000000002</v>
      </c>
      <c r="G259" s="39"/>
      <c r="H259" s="45"/>
    </row>
    <row r="260" s="2" customFormat="1" ht="16.8" customHeight="1">
      <c r="A260" s="39"/>
      <c r="B260" s="45"/>
      <c r="C260" s="314" t="s">
        <v>598</v>
      </c>
      <c r="D260" s="314" t="s">
        <v>599</v>
      </c>
      <c r="E260" s="18" t="s">
        <v>333</v>
      </c>
      <c r="F260" s="315">
        <v>38331.232000000004</v>
      </c>
      <c r="G260" s="39"/>
      <c r="H260" s="45"/>
    </row>
    <row r="261" s="2" customFormat="1">
      <c r="A261" s="39"/>
      <c r="B261" s="45"/>
      <c r="C261" s="314" t="s">
        <v>606</v>
      </c>
      <c r="D261" s="314" t="s">
        <v>607</v>
      </c>
      <c r="E261" s="18" t="s">
        <v>333</v>
      </c>
      <c r="F261" s="315">
        <v>726.53300000000002</v>
      </c>
      <c r="G261" s="39"/>
      <c r="H261" s="45"/>
    </row>
    <row r="262" s="2" customFormat="1" ht="16.8" customHeight="1">
      <c r="A262" s="39"/>
      <c r="B262" s="45"/>
      <c r="C262" s="310" t="s">
        <v>166</v>
      </c>
      <c r="D262" s="311" t="s">
        <v>1</v>
      </c>
      <c r="E262" s="312" t="s">
        <v>160</v>
      </c>
      <c r="F262" s="313">
        <v>1204.5999999999999</v>
      </c>
      <c r="G262" s="39"/>
      <c r="H262" s="45"/>
    </row>
    <row r="263" s="2" customFormat="1" ht="16.8" customHeight="1">
      <c r="A263" s="39"/>
      <c r="B263" s="45"/>
      <c r="C263" s="314" t="s">
        <v>1</v>
      </c>
      <c r="D263" s="314" t="s">
        <v>231</v>
      </c>
      <c r="E263" s="18" t="s">
        <v>1</v>
      </c>
      <c r="F263" s="315">
        <v>0</v>
      </c>
      <c r="G263" s="39"/>
      <c r="H263" s="45"/>
    </row>
    <row r="264" s="2" customFormat="1" ht="16.8" customHeight="1">
      <c r="A264" s="39"/>
      <c r="B264" s="45"/>
      <c r="C264" s="314" t="s">
        <v>166</v>
      </c>
      <c r="D264" s="314" t="s">
        <v>705</v>
      </c>
      <c r="E264" s="18" t="s">
        <v>1</v>
      </c>
      <c r="F264" s="315">
        <v>1204.5999999999999</v>
      </c>
      <c r="G264" s="39"/>
      <c r="H264" s="45"/>
    </row>
    <row r="265" s="2" customFormat="1" ht="16.8" customHeight="1">
      <c r="A265" s="39"/>
      <c r="B265" s="45"/>
      <c r="C265" s="316" t="s">
        <v>2846</v>
      </c>
      <c r="D265" s="39"/>
      <c r="E265" s="39"/>
      <c r="F265" s="39"/>
      <c r="G265" s="39"/>
      <c r="H265" s="45"/>
    </row>
    <row r="266" s="2" customFormat="1">
      <c r="A266" s="39"/>
      <c r="B266" s="45"/>
      <c r="C266" s="314" t="s">
        <v>225</v>
      </c>
      <c r="D266" s="314" t="s">
        <v>226</v>
      </c>
      <c r="E266" s="18" t="s">
        <v>160</v>
      </c>
      <c r="F266" s="315">
        <v>1204.5999999999999</v>
      </c>
      <c r="G266" s="39"/>
      <c r="H266" s="45"/>
    </row>
    <row r="267" s="2" customFormat="1" ht="16.8" customHeight="1">
      <c r="A267" s="39"/>
      <c r="B267" s="45"/>
      <c r="C267" s="314" t="s">
        <v>237</v>
      </c>
      <c r="D267" s="314" t="s">
        <v>238</v>
      </c>
      <c r="E267" s="18" t="s">
        <v>160</v>
      </c>
      <c r="F267" s="315">
        <v>3233.4000000000001</v>
      </c>
      <c r="G267" s="39"/>
      <c r="H267" s="45"/>
    </row>
    <row r="268" s="2" customFormat="1" ht="16.8" customHeight="1">
      <c r="A268" s="39"/>
      <c r="B268" s="45"/>
      <c r="C268" s="314" t="s">
        <v>587</v>
      </c>
      <c r="D268" s="314" t="s">
        <v>588</v>
      </c>
      <c r="E268" s="18" t="s">
        <v>333</v>
      </c>
      <c r="F268" s="315">
        <v>2395.7020000000002</v>
      </c>
      <c r="G268" s="39"/>
      <c r="H268" s="45"/>
    </row>
    <row r="269" s="2" customFormat="1" ht="16.8" customHeight="1">
      <c r="A269" s="39"/>
      <c r="B269" s="45"/>
      <c r="C269" s="314" t="s">
        <v>598</v>
      </c>
      <c r="D269" s="314" t="s">
        <v>599</v>
      </c>
      <c r="E269" s="18" t="s">
        <v>333</v>
      </c>
      <c r="F269" s="315">
        <v>38331.232000000004</v>
      </c>
      <c r="G269" s="39"/>
      <c r="H269" s="45"/>
    </row>
    <row r="270" s="2" customFormat="1">
      <c r="A270" s="39"/>
      <c r="B270" s="45"/>
      <c r="C270" s="314" t="s">
        <v>606</v>
      </c>
      <c r="D270" s="314" t="s">
        <v>607</v>
      </c>
      <c r="E270" s="18" t="s">
        <v>333</v>
      </c>
      <c r="F270" s="315">
        <v>726.53300000000002</v>
      </c>
      <c r="G270" s="39"/>
      <c r="H270" s="45"/>
    </row>
    <row r="271" s="2" customFormat="1" ht="16.8" customHeight="1">
      <c r="A271" s="39"/>
      <c r="B271" s="45"/>
      <c r="C271" s="310" t="s">
        <v>170</v>
      </c>
      <c r="D271" s="311" t="s">
        <v>1</v>
      </c>
      <c r="E271" s="312" t="s">
        <v>171</v>
      </c>
      <c r="F271" s="313">
        <v>996.79999999999995</v>
      </c>
      <c r="G271" s="39"/>
      <c r="H271" s="45"/>
    </row>
    <row r="272" s="2" customFormat="1" ht="16.8" customHeight="1">
      <c r="A272" s="39"/>
      <c r="B272" s="45"/>
      <c r="C272" s="314" t="s">
        <v>1</v>
      </c>
      <c r="D272" s="314" t="s">
        <v>231</v>
      </c>
      <c r="E272" s="18" t="s">
        <v>1</v>
      </c>
      <c r="F272" s="315">
        <v>0</v>
      </c>
      <c r="G272" s="39"/>
      <c r="H272" s="45"/>
    </row>
    <row r="273" s="2" customFormat="1" ht="16.8" customHeight="1">
      <c r="A273" s="39"/>
      <c r="B273" s="45"/>
      <c r="C273" s="314" t="s">
        <v>170</v>
      </c>
      <c r="D273" s="314" t="s">
        <v>706</v>
      </c>
      <c r="E273" s="18" t="s">
        <v>1</v>
      </c>
      <c r="F273" s="315">
        <v>996.79999999999995</v>
      </c>
      <c r="G273" s="39"/>
      <c r="H273" s="45"/>
    </row>
    <row r="274" s="2" customFormat="1" ht="16.8" customHeight="1">
      <c r="A274" s="39"/>
      <c r="B274" s="45"/>
      <c r="C274" s="316" t="s">
        <v>2846</v>
      </c>
      <c r="D274" s="39"/>
      <c r="E274" s="39"/>
      <c r="F274" s="39"/>
      <c r="G274" s="39"/>
      <c r="H274" s="45"/>
    </row>
    <row r="275" s="2" customFormat="1" ht="16.8" customHeight="1">
      <c r="A275" s="39"/>
      <c r="B275" s="45"/>
      <c r="C275" s="314" t="s">
        <v>265</v>
      </c>
      <c r="D275" s="314" t="s">
        <v>266</v>
      </c>
      <c r="E275" s="18" t="s">
        <v>171</v>
      </c>
      <c r="F275" s="315">
        <v>996.79999999999995</v>
      </c>
      <c r="G275" s="39"/>
      <c r="H275" s="45"/>
    </row>
    <row r="276" s="2" customFormat="1" ht="16.8" customHeight="1">
      <c r="A276" s="39"/>
      <c r="B276" s="45"/>
      <c r="C276" s="314" t="s">
        <v>587</v>
      </c>
      <c r="D276" s="314" t="s">
        <v>588</v>
      </c>
      <c r="E276" s="18" t="s">
        <v>333</v>
      </c>
      <c r="F276" s="315">
        <v>2395.7020000000002</v>
      </c>
      <c r="G276" s="39"/>
      <c r="H276" s="45"/>
    </row>
    <row r="277" s="2" customFormat="1" ht="16.8" customHeight="1">
      <c r="A277" s="39"/>
      <c r="B277" s="45"/>
      <c r="C277" s="314" t="s">
        <v>598</v>
      </c>
      <c r="D277" s="314" t="s">
        <v>599</v>
      </c>
      <c r="E277" s="18" t="s">
        <v>333</v>
      </c>
      <c r="F277" s="315">
        <v>38331.232000000004</v>
      </c>
      <c r="G277" s="39"/>
      <c r="H277" s="45"/>
    </row>
    <row r="278" s="2" customFormat="1">
      <c r="A278" s="39"/>
      <c r="B278" s="45"/>
      <c r="C278" s="314" t="s">
        <v>606</v>
      </c>
      <c r="D278" s="314" t="s">
        <v>607</v>
      </c>
      <c r="E278" s="18" t="s">
        <v>333</v>
      </c>
      <c r="F278" s="315">
        <v>726.53300000000002</v>
      </c>
      <c r="G278" s="39"/>
      <c r="H278" s="45"/>
    </row>
    <row r="279" s="2" customFormat="1" ht="16.8" customHeight="1">
      <c r="A279" s="39"/>
      <c r="B279" s="45"/>
      <c r="C279" s="310" t="s">
        <v>173</v>
      </c>
      <c r="D279" s="311" t="s">
        <v>1</v>
      </c>
      <c r="E279" s="312" t="s">
        <v>160</v>
      </c>
      <c r="F279" s="313">
        <v>3233.4000000000001</v>
      </c>
      <c r="G279" s="39"/>
      <c r="H279" s="45"/>
    </row>
    <row r="280" s="2" customFormat="1" ht="16.8" customHeight="1">
      <c r="A280" s="39"/>
      <c r="B280" s="45"/>
      <c r="C280" s="314" t="s">
        <v>1</v>
      </c>
      <c r="D280" s="314" t="s">
        <v>743</v>
      </c>
      <c r="E280" s="18" t="s">
        <v>1</v>
      </c>
      <c r="F280" s="315">
        <v>341.60000000000002</v>
      </c>
      <c r="G280" s="39"/>
      <c r="H280" s="45"/>
    </row>
    <row r="281" s="2" customFormat="1" ht="16.8" customHeight="1">
      <c r="A281" s="39"/>
      <c r="B281" s="45"/>
      <c r="C281" s="314" t="s">
        <v>1</v>
      </c>
      <c r="D281" s="314" t="s">
        <v>744</v>
      </c>
      <c r="E281" s="18" t="s">
        <v>1</v>
      </c>
      <c r="F281" s="315">
        <v>87</v>
      </c>
      <c r="G281" s="39"/>
      <c r="H281" s="45"/>
    </row>
    <row r="282" s="2" customFormat="1" ht="16.8" customHeight="1">
      <c r="A282" s="39"/>
      <c r="B282" s="45"/>
      <c r="C282" s="314" t="s">
        <v>1</v>
      </c>
      <c r="D282" s="314" t="s">
        <v>745</v>
      </c>
      <c r="E282" s="18" t="s">
        <v>1</v>
      </c>
      <c r="F282" s="315">
        <v>2804.8000000000002</v>
      </c>
      <c r="G282" s="39"/>
      <c r="H282" s="45"/>
    </row>
    <row r="283" s="2" customFormat="1" ht="16.8" customHeight="1">
      <c r="A283" s="39"/>
      <c r="B283" s="45"/>
      <c r="C283" s="314" t="s">
        <v>173</v>
      </c>
      <c r="D283" s="314" t="s">
        <v>251</v>
      </c>
      <c r="E283" s="18" t="s">
        <v>1</v>
      </c>
      <c r="F283" s="315">
        <v>3233.4000000000001</v>
      </c>
      <c r="G283" s="39"/>
      <c r="H283" s="45"/>
    </row>
    <row r="284" s="2" customFormat="1" ht="16.8" customHeight="1">
      <c r="A284" s="39"/>
      <c r="B284" s="45"/>
      <c r="C284" s="316" t="s">
        <v>2846</v>
      </c>
      <c r="D284" s="39"/>
      <c r="E284" s="39"/>
      <c r="F284" s="39"/>
      <c r="G284" s="39"/>
      <c r="H284" s="45"/>
    </row>
    <row r="285" s="2" customFormat="1" ht="16.8" customHeight="1">
      <c r="A285" s="39"/>
      <c r="B285" s="45"/>
      <c r="C285" s="314" t="s">
        <v>237</v>
      </c>
      <c r="D285" s="314" t="s">
        <v>238</v>
      </c>
      <c r="E285" s="18" t="s">
        <v>160</v>
      </c>
      <c r="F285" s="315">
        <v>3233.4000000000001</v>
      </c>
      <c r="G285" s="39"/>
      <c r="H285" s="45"/>
    </row>
    <row r="286" s="2" customFormat="1" ht="16.8" customHeight="1">
      <c r="A286" s="39"/>
      <c r="B286" s="45"/>
      <c r="C286" s="314" t="s">
        <v>587</v>
      </c>
      <c r="D286" s="314" t="s">
        <v>588</v>
      </c>
      <c r="E286" s="18" t="s">
        <v>333</v>
      </c>
      <c r="F286" s="315">
        <v>2395.7020000000002</v>
      </c>
      <c r="G286" s="39"/>
      <c r="H286" s="45"/>
    </row>
    <row r="287" s="2" customFormat="1" ht="16.8" customHeight="1">
      <c r="A287" s="39"/>
      <c r="B287" s="45"/>
      <c r="C287" s="314" t="s">
        <v>598</v>
      </c>
      <c r="D287" s="314" t="s">
        <v>599</v>
      </c>
      <c r="E287" s="18" t="s">
        <v>333</v>
      </c>
      <c r="F287" s="315">
        <v>38331.232000000004</v>
      </c>
      <c r="G287" s="39"/>
      <c r="H287" s="45"/>
    </row>
    <row r="288" s="2" customFormat="1">
      <c r="A288" s="39"/>
      <c r="B288" s="45"/>
      <c r="C288" s="314" t="s">
        <v>612</v>
      </c>
      <c r="D288" s="314" t="s">
        <v>613</v>
      </c>
      <c r="E288" s="18" t="s">
        <v>333</v>
      </c>
      <c r="F288" s="315">
        <v>1510.0650000000001</v>
      </c>
      <c r="G288" s="39"/>
      <c r="H288" s="45"/>
    </row>
    <row r="289" s="2" customFormat="1" ht="16.8" customHeight="1">
      <c r="A289" s="39"/>
      <c r="B289" s="45"/>
      <c r="C289" s="310" t="s">
        <v>176</v>
      </c>
      <c r="D289" s="311" t="s">
        <v>1</v>
      </c>
      <c r="E289" s="312" t="s">
        <v>177</v>
      </c>
      <c r="F289" s="313">
        <v>805.31100000000004</v>
      </c>
      <c r="G289" s="39"/>
      <c r="H289" s="45"/>
    </row>
    <row r="290" s="2" customFormat="1" ht="16.8" customHeight="1">
      <c r="A290" s="39"/>
      <c r="B290" s="45"/>
      <c r="C290" s="314" t="s">
        <v>1</v>
      </c>
      <c r="D290" s="314" t="s">
        <v>248</v>
      </c>
      <c r="E290" s="18" t="s">
        <v>1</v>
      </c>
      <c r="F290" s="315">
        <v>1035.4000000000001</v>
      </c>
      <c r="G290" s="39"/>
      <c r="H290" s="45"/>
    </row>
    <row r="291" s="2" customFormat="1">
      <c r="A291" s="39"/>
      <c r="B291" s="45"/>
      <c r="C291" s="314" t="s">
        <v>1</v>
      </c>
      <c r="D291" s="314" t="s">
        <v>249</v>
      </c>
      <c r="E291" s="18" t="s">
        <v>1</v>
      </c>
      <c r="F291" s="315">
        <v>-230.089</v>
      </c>
      <c r="G291" s="39"/>
      <c r="H291" s="45"/>
    </row>
    <row r="292" s="2" customFormat="1" ht="16.8" customHeight="1">
      <c r="A292" s="39"/>
      <c r="B292" s="45"/>
      <c r="C292" s="314" t="s">
        <v>176</v>
      </c>
      <c r="D292" s="314" t="s">
        <v>251</v>
      </c>
      <c r="E292" s="18" t="s">
        <v>1</v>
      </c>
      <c r="F292" s="315">
        <v>805.31100000000004</v>
      </c>
      <c r="G292" s="39"/>
      <c r="H292" s="45"/>
    </row>
    <row r="293" s="2" customFormat="1" ht="16.8" customHeight="1">
      <c r="A293" s="39"/>
      <c r="B293" s="45"/>
      <c r="C293" s="316" t="s">
        <v>2846</v>
      </c>
      <c r="D293" s="39"/>
      <c r="E293" s="39"/>
      <c r="F293" s="39"/>
      <c r="G293" s="39"/>
      <c r="H293" s="45"/>
    </row>
    <row r="294" s="2" customFormat="1" ht="16.8" customHeight="1">
      <c r="A294" s="39"/>
      <c r="B294" s="45"/>
      <c r="C294" s="314" t="s">
        <v>243</v>
      </c>
      <c r="D294" s="314" t="s">
        <v>244</v>
      </c>
      <c r="E294" s="18" t="s">
        <v>160</v>
      </c>
      <c r="F294" s="315">
        <v>805.31100000000004</v>
      </c>
      <c r="G294" s="39"/>
      <c r="H294" s="45"/>
    </row>
    <row r="295" s="2" customFormat="1" ht="16.8" customHeight="1">
      <c r="A295" s="39"/>
      <c r="B295" s="45"/>
      <c r="C295" s="314" t="s">
        <v>587</v>
      </c>
      <c r="D295" s="314" t="s">
        <v>588</v>
      </c>
      <c r="E295" s="18" t="s">
        <v>333</v>
      </c>
      <c r="F295" s="315">
        <v>2395.7020000000002</v>
      </c>
      <c r="G295" s="39"/>
      <c r="H295" s="45"/>
    </row>
    <row r="296" s="2" customFormat="1" ht="16.8" customHeight="1">
      <c r="A296" s="39"/>
      <c r="B296" s="45"/>
      <c r="C296" s="314" t="s">
        <v>598</v>
      </c>
      <c r="D296" s="314" t="s">
        <v>599</v>
      </c>
      <c r="E296" s="18" t="s">
        <v>333</v>
      </c>
      <c r="F296" s="315">
        <v>38331.232000000004</v>
      </c>
      <c r="G296" s="39"/>
      <c r="H296" s="45"/>
    </row>
    <row r="297" s="2" customFormat="1">
      <c r="A297" s="39"/>
      <c r="B297" s="45"/>
      <c r="C297" s="314" t="s">
        <v>612</v>
      </c>
      <c r="D297" s="314" t="s">
        <v>613</v>
      </c>
      <c r="E297" s="18" t="s">
        <v>333</v>
      </c>
      <c r="F297" s="315">
        <v>1510.0650000000001</v>
      </c>
      <c r="G297" s="39"/>
      <c r="H297" s="45"/>
    </row>
    <row r="298" s="2" customFormat="1" ht="16.8" customHeight="1">
      <c r="A298" s="39"/>
      <c r="B298" s="45"/>
      <c r="C298" s="310" t="s">
        <v>710</v>
      </c>
      <c r="D298" s="311" t="s">
        <v>1</v>
      </c>
      <c r="E298" s="312" t="s">
        <v>177</v>
      </c>
      <c r="F298" s="313">
        <v>5.5599999999999996</v>
      </c>
      <c r="G298" s="39"/>
      <c r="H298" s="45"/>
    </row>
    <row r="299" s="2" customFormat="1" ht="16.8" customHeight="1">
      <c r="A299" s="39"/>
      <c r="B299" s="45"/>
      <c r="C299" s="314" t="s">
        <v>1</v>
      </c>
      <c r="D299" s="314" t="s">
        <v>231</v>
      </c>
      <c r="E299" s="18" t="s">
        <v>1</v>
      </c>
      <c r="F299" s="315">
        <v>0</v>
      </c>
      <c r="G299" s="39"/>
      <c r="H299" s="45"/>
    </row>
    <row r="300" s="2" customFormat="1" ht="16.8" customHeight="1">
      <c r="A300" s="39"/>
      <c r="B300" s="45"/>
      <c r="C300" s="314" t="s">
        <v>1</v>
      </c>
      <c r="D300" s="314" t="s">
        <v>1093</v>
      </c>
      <c r="E300" s="18" t="s">
        <v>1</v>
      </c>
      <c r="F300" s="315">
        <v>1.28</v>
      </c>
      <c r="G300" s="39"/>
      <c r="H300" s="45"/>
    </row>
    <row r="301" s="2" customFormat="1" ht="16.8" customHeight="1">
      <c r="A301" s="39"/>
      <c r="B301" s="45"/>
      <c r="C301" s="314" t="s">
        <v>1</v>
      </c>
      <c r="D301" s="314" t="s">
        <v>1094</v>
      </c>
      <c r="E301" s="18" t="s">
        <v>1</v>
      </c>
      <c r="F301" s="315">
        <v>1.8999999999999999</v>
      </c>
      <c r="G301" s="39"/>
      <c r="H301" s="45"/>
    </row>
    <row r="302" s="2" customFormat="1" ht="16.8" customHeight="1">
      <c r="A302" s="39"/>
      <c r="B302" s="45"/>
      <c r="C302" s="314" t="s">
        <v>1</v>
      </c>
      <c r="D302" s="314" t="s">
        <v>1095</v>
      </c>
      <c r="E302" s="18" t="s">
        <v>1</v>
      </c>
      <c r="F302" s="315">
        <v>2.3799999999999999</v>
      </c>
      <c r="G302" s="39"/>
      <c r="H302" s="45"/>
    </row>
    <row r="303" s="2" customFormat="1" ht="16.8" customHeight="1">
      <c r="A303" s="39"/>
      <c r="B303" s="45"/>
      <c r="C303" s="314" t="s">
        <v>710</v>
      </c>
      <c r="D303" s="314" t="s">
        <v>251</v>
      </c>
      <c r="E303" s="18" t="s">
        <v>1</v>
      </c>
      <c r="F303" s="315">
        <v>5.5599999999999996</v>
      </c>
      <c r="G303" s="39"/>
      <c r="H303" s="45"/>
    </row>
    <row r="304" s="2" customFormat="1" ht="16.8" customHeight="1">
      <c r="A304" s="39"/>
      <c r="B304" s="45"/>
      <c r="C304" s="316" t="s">
        <v>2846</v>
      </c>
      <c r="D304" s="39"/>
      <c r="E304" s="39"/>
      <c r="F304" s="39"/>
      <c r="G304" s="39"/>
      <c r="H304" s="45"/>
    </row>
    <row r="305" s="2" customFormat="1" ht="16.8" customHeight="1">
      <c r="A305" s="39"/>
      <c r="B305" s="45"/>
      <c r="C305" s="314" t="s">
        <v>1088</v>
      </c>
      <c r="D305" s="314" t="s">
        <v>1089</v>
      </c>
      <c r="E305" s="18" t="s">
        <v>177</v>
      </c>
      <c r="F305" s="315">
        <v>5.5599999999999996</v>
      </c>
      <c r="G305" s="39"/>
      <c r="H305" s="45"/>
    </row>
    <row r="306" s="2" customFormat="1">
      <c r="A306" s="39"/>
      <c r="B306" s="45"/>
      <c r="C306" s="314" t="s">
        <v>1134</v>
      </c>
      <c r="D306" s="314" t="s">
        <v>1135</v>
      </c>
      <c r="E306" s="18" t="s">
        <v>333</v>
      </c>
      <c r="F306" s="315">
        <v>11.119999999999999</v>
      </c>
      <c r="G306" s="39"/>
      <c r="H306" s="45"/>
    </row>
    <row r="307" s="2" customFormat="1" ht="16.8" customHeight="1">
      <c r="A307" s="39"/>
      <c r="B307" s="45"/>
      <c r="C307" s="314" t="s">
        <v>587</v>
      </c>
      <c r="D307" s="314" t="s">
        <v>588</v>
      </c>
      <c r="E307" s="18" t="s">
        <v>333</v>
      </c>
      <c r="F307" s="315">
        <v>2395.7020000000002</v>
      </c>
      <c r="G307" s="39"/>
      <c r="H307" s="45"/>
    </row>
    <row r="308" s="2" customFormat="1" ht="16.8" customHeight="1">
      <c r="A308" s="39"/>
      <c r="B308" s="45"/>
      <c r="C308" s="314" t="s">
        <v>598</v>
      </c>
      <c r="D308" s="314" t="s">
        <v>599</v>
      </c>
      <c r="E308" s="18" t="s">
        <v>333</v>
      </c>
      <c r="F308" s="315">
        <v>38331.232000000004</v>
      </c>
      <c r="G308" s="39"/>
      <c r="H308" s="45"/>
    </row>
    <row r="309" s="2" customFormat="1" ht="16.8" customHeight="1">
      <c r="A309" s="39"/>
      <c r="B309" s="45"/>
      <c r="C309" s="310" t="s">
        <v>179</v>
      </c>
      <c r="D309" s="311" t="s">
        <v>1</v>
      </c>
      <c r="E309" s="312" t="s">
        <v>160</v>
      </c>
      <c r="F309" s="313">
        <v>8.6999999999999993</v>
      </c>
      <c r="G309" s="39"/>
      <c r="H309" s="45"/>
    </row>
    <row r="310" s="2" customFormat="1" ht="16.8" customHeight="1">
      <c r="A310" s="39"/>
      <c r="B310" s="45"/>
      <c r="C310" s="314" t="s">
        <v>1</v>
      </c>
      <c r="D310" s="314" t="s">
        <v>231</v>
      </c>
      <c r="E310" s="18" t="s">
        <v>1</v>
      </c>
      <c r="F310" s="315">
        <v>0</v>
      </c>
      <c r="G310" s="39"/>
      <c r="H310" s="45"/>
    </row>
    <row r="311" s="2" customFormat="1" ht="16.8" customHeight="1">
      <c r="A311" s="39"/>
      <c r="B311" s="45"/>
      <c r="C311" s="314" t="s">
        <v>179</v>
      </c>
      <c r="D311" s="314" t="s">
        <v>940</v>
      </c>
      <c r="E311" s="18" t="s">
        <v>1</v>
      </c>
      <c r="F311" s="315">
        <v>8.6999999999999993</v>
      </c>
      <c r="G311" s="39"/>
      <c r="H311" s="45"/>
    </row>
    <row r="312" s="2" customFormat="1" ht="16.8" customHeight="1">
      <c r="A312" s="39"/>
      <c r="B312" s="45"/>
      <c r="C312" s="316" t="s">
        <v>2846</v>
      </c>
      <c r="D312" s="39"/>
      <c r="E312" s="39"/>
      <c r="F312" s="39"/>
      <c r="G312" s="39"/>
      <c r="H312" s="45"/>
    </row>
    <row r="313" s="2" customFormat="1" ht="16.8" customHeight="1">
      <c r="A313" s="39"/>
      <c r="B313" s="45"/>
      <c r="C313" s="314" t="s">
        <v>479</v>
      </c>
      <c r="D313" s="314" t="s">
        <v>480</v>
      </c>
      <c r="E313" s="18" t="s">
        <v>160</v>
      </c>
      <c r="F313" s="315">
        <v>9.5700000000000003</v>
      </c>
      <c r="G313" s="39"/>
      <c r="H313" s="45"/>
    </row>
    <row r="314" s="2" customFormat="1" ht="16.8" customHeight="1">
      <c r="A314" s="39"/>
      <c r="B314" s="45"/>
      <c r="C314" s="314" t="s">
        <v>406</v>
      </c>
      <c r="D314" s="314" t="s">
        <v>407</v>
      </c>
      <c r="E314" s="18" t="s">
        <v>160</v>
      </c>
      <c r="F314" s="315">
        <v>241.5</v>
      </c>
      <c r="G314" s="39"/>
      <c r="H314" s="45"/>
    </row>
    <row r="315" s="2" customFormat="1" ht="16.8" customHeight="1">
      <c r="A315" s="39"/>
      <c r="B315" s="45"/>
      <c r="C315" s="314" t="s">
        <v>467</v>
      </c>
      <c r="D315" s="314" t="s">
        <v>468</v>
      </c>
      <c r="E315" s="18" t="s">
        <v>160</v>
      </c>
      <c r="F315" s="315">
        <v>268</v>
      </c>
      <c r="G315" s="39"/>
      <c r="H315" s="45"/>
    </row>
    <row r="316" s="2" customFormat="1">
      <c r="A316" s="39"/>
      <c r="B316" s="45"/>
      <c r="C316" s="314" t="s">
        <v>492</v>
      </c>
      <c r="D316" s="314" t="s">
        <v>493</v>
      </c>
      <c r="E316" s="18" t="s">
        <v>160</v>
      </c>
      <c r="F316" s="315">
        <v>268</v>
      </c>
      <c r="G316" s="39"/>
      <c r="H316" s="45"/>
    </row>
    <row r="317" s="2" customFormat="1" ht="16.8" customHeight="1">
      <c r="A317" s="39"/>
      <c r="B317" s="45"/>
      <c r="C317" s="314" t="s">
        <v>486</v>
      </c>
      <c r="D317" s="314" t="s">
        <v>487</v>
      </c>
      <c r="E317" s="18" t="s">
        <v>160</v>
      </c>
      <c r="F317" s="315">
        <v>244.44</v>
      </c>
      <c r="G317" s="39"/>
      <c r="H317" s="45"/>
    </row>
    <row r="318" s="2" customFormat="1" ht="16.8" customHeight="1">
      <c r="A318" s="39"/>
      <c r="B318" s="45"/>
      <c r="C318" s="310" t="s">
        <v>181</v>
      </c>
      <c r="D318" s="311" t="s">
        <v>1</v>
      </c>
      <c r="E318" s="312" t="s">
        <v>160</v>
      </c>
      <c r="F318" s="313">
        <v>0.87</v>
      </c>
      <c r="G318" s="39"/>
      <c r="H318" s="45"/>
    </row>
    <row r="319" s="2" customFormat="1" ht="16.8" customHeight="1">
      <c r="A319" s="39"/>
      <c r="B319" s="45"/>
      <c r="C319" s="314" t="s">
        <v>181</v>
      </c>
      <c r="D319" s="314" t="s">
        <v>941</v>
      </c>
      <c r="E319" s="18" t="s">
        <v>1</v>
      </c>
      <c r="F319" s="315">
        <v>0.87</v>
      </c>
      <c r="G319" s="39"/>
      <c r="H319" s="45"/>
    </row>
    <row r="320" s="2" customFormat="1" ht="16.8" customHeight="1">
      <c r="A320" s="39"/>
      <c r="B320" s="45"/>
      <c r="C320" s="316" t="s">
        <v>2846</v>
      </c>
      <c r="D320" s="39"/>
      <c r="E320" s="39"/>
      <c r="F320" s="39"/>
      <c r="G320" s="39"/>
      <c r="H320" s="45"/>
    </row>
    <row r="321" s="2" customFormat="1" ht="16.8" customHeight="1">
      <c r="A321" s="39"/>
      <c r="B321" s="45"/>
      <c r="C321" s="314" t="s">
        <v>479</v>
      </c>
      <c r="D321" s="314" t="s">
        <v>480</v>
      </c>
      <c r="E321" s="18" t="s">
        <v>160</v>
      </c>
      <c r="F321" s="315">
        <v>9.5700000000000003</v>
      </c>
      <c r="G321" s="39"/>
      <c r="H321" s="45"/>
    </row>
    <row r="322" s="2" customFormat="1" ht="16.8" customHeight="1">
      <c r="A322" s="39"/>
      <c r="B322" s="45"/>
      <c r="C322" s="314" t="s">
        <v>442</v>
      </c>
      <c r="D322" s="314" t="s">
        <v>443</v>
      </c>
      <c r="E322" s="18" t="s">
        <v>160</v>
      </c>
      <c r="F322" s="315">
        <v>26.5</v>
      </c>
      <c r="G322" s="39"/>
      <c r="H322" s="45"/>
    </row>
    <row r="323" s="2" customFormat="1" ht="16.8" customHeight="1">
      <c r="A323" s="39"/>
      <c r="B323" s="45"/>
      <c r="C323" s="314" t="s">
        <v>467</v>
      </c>
      <c r="D323" s="314" t="s">
        <v>468</v>
      </c>
      <c r="E323" s="18" t="s">
        <v>160</v>
      </c>
      <c r="F323" s="315">
        <v>268</v>
      </c>
      <c r="G323" s="39"/>
      <c r="H323" s="45"/>
    </row>
    <row r="324" s="2" customFormat="1">
      <c r="A324" s="39"/>
      <c r="B324" s="45"/>
      <c r="C324" s="314" t="s">
        <v>492</v>
      </c>
      <c r="D324" s="314" t="s">
        <v>493</v>
      </c>
      <c r="E324" s="18" t="s">
        <v>160</v>
      </c>
      <c r="F324" s="315">
        <v>268</v>
      </c>
      <c r="G324" s="39"/>
      <c r="H324" s="45"/>
    </row>
    <row r="325" s="2" customFormat="1" ht="16.8" customHeight="1">
      <c r="A325" s="39"/>
      <c r="B325" s="45"/>
      <c r="C325" s="314" t="s">
        <v>474</v>
      </c>
      <c r="D325" s="314" t="s">
        <v>475</v>
      </c>
      <c r="E325" s="18" t="s">
        <v>160</v>
      </c>
      <c r="F325" s="315">
        <v>26.911999999999999</v>
      </c>
      <c r="G325" s="39"/>
      <c r="H325" s="45"/>
    </row>
    <row r="326" s="2" customFormat="1" ht="16.8" customHeight="1">
      <c r="A326" s="39"/>
      <c r="B326" s="45"/>
      <c r="C326" s="310" t="s">
        <v>183</v>
      </c>
      <c r="D326" s="311" t="s">
        <v>1</v>
      </c>
      <c r="E326" s="312" t="s">
        <v>160</v>
      </c>
      <c r="F326" s="313">
        <v>232.80000000000001</v>
      </c>
      <c r="G326" s="39"/>
      <c r="H326" s="45"/>
    </row>
    <row r="327" s="2" customFormat="1" ht="16.8" customHeight="1">
      <c r="A327" s="39"/>
      <c r="B327" s="45"/>
      <c r="C327" s="314" t="s">
        <v>1</v>
      </c>
      <c r="D327" s="314" t="s">
        <v>231</v>
      </c>
      <c r="E327" s="18" t="s">
        <v>1</v>
      </c>
      <c r="F327" s="315">
        <v>0</v>
      </c>
      <c r="G327" s="39"/>
      <c r="H327" s="45"/>
    </row>
    <row r="328" s="2" customFormat="1" ht="16.8" customHeight="1">
      <c r="A328" s="39"/>
      <c r="B328" s="45"/>
      <c r="C328" s="314" t="s">
        <v>183</v>
      </c>
      <c r="D328" s="314" t="s">
        <v>944</v>
      </c>
      <c r="E328" s="18" t="s">
        <v>1</v>
      </c>
      <c r="F328" s="315">
        <v>232.80000000000001</v>
      </c>
      <c r="G328" s="39"/>
      <c r="H328" s="45"/>
    </row>
    <row r="329" s="2" customFormat="1" ht="16.8" customHeight="1">
      <c r="A329" s="39"/>
      <c r="B329" s="45"/>
      <c r="C329" s="316" t="s">
        <v>2846</v>
      </c>
      <c r="D329" s="39"/>
      <c r="E329" s="39"/>
      <c r="F329" s="39"/>
      <c r="G329" s="39"/>
      <c r="H329" s="45"/>
    </row>
    <row r="330" s="2" customFormat="1" ht="16.8" customHeight="1">
      <c r="A330" s="39"/>
      <c r="B330" s="45"/>
      <c r="C330" s="314" t="s">
        <v>486</v>
      </c>
      <c r="D330" s="314" t="s">
        <v>487</v>
      </c>
      <c r="E330" s="18" t="s">
        <v>160</v>
      </c>
      <c r="F330" s="315">
        <v>232.80000000000001</v>
      </c>
      <c r="G330" s="39"/>
      <c r="H330" s="45"/>
    </row>
    <row r="331" s="2" customFormat="1" ht="16.8" customHeight="1">
      <c r="A331" s="39"/>
      <c r="B331" s="45"/>
      <c r="C331" s="314" t="s">
        <v>406</v>
      </c>
      <c r="D331" s="314" t="s">
        <v>407</v>
      </c>
      <c r="E331" s="18" t="s">
        <v>160</v>
      </c>
      <c r="F331" s="315">
        <v>241.5</v>
      </c>
      <c r="G331" s="39"/>
      <c r="H331" s="45"/>
    </row>
    <row r="332" s="2" customFormat="1" ht="16.8" customHeight="1">
      <c r="A332" s="39"/>
      <c r="B332" s="45"/>
      <c r="C332" s="314" t="s">
        <v>467</v>
      </c>
      <c r="D332" s="314" t="s">
        <v>468</v>
      </c>
      <c r="E332" s="18" t="s">
        <v>160</v>
      </c>
      <c r="F332" s="315">
        <v>268</v>
      </c>
      <c r="G332" s="39"/>
      <c r="H332" s="45"/>
    </row>
    <row r="333" s="2" customFormat="1">
      <c r="A333" s="39"/>
      <c r="B333" s="45"/>
      <c r="C333" s="314" t="s">
        <v>492</v>
      </c>
      <c r="D333" s="314" t="s">
        <v>493</v>
      </c>
      <c r="E333" s="18" t="s">
        <v>160</v>
      </c>
      <c r="F333" s="315">
        <v>268</v>
      </c>
      <c r="G333" s="39"/>
      <c r="H333" s="45"/>
    </row>
    <row r="334" s="2" customFormat="1" ht="16.8" customHeight="1">
      <c r="A334" s="39"/>
      <c r="B334" s="45"/>
      <c r="C334" s="310" t="s">
        <v>715</v>
      </c>
      <c r="D334" s="311" t="s">
        <v>1</v>
      </c>
      <c r="E334" s="312" t="s">
        <v>160</v>
      </c>
      <c r="F334" s="313">
        <v>2335.5</v>
      </c>
      <c r="G334" s="39"/>
      <c r="H334" s="45"/>
    </row>
    <row r="335" s="2" customFormat="1" ht="16.8" customHeight="1">
      <c r="A335" s="39"/>
      <c r="B335" s="45"/>
      <c r="C335" s="314" t="s">
        <v>1</v>
      </c>
      <c r="D335" s="314" t="s">
        <v>231</v>
      </c>
      <c r="E335" s="18" t="s">
        <v>1</v>
      </c>
      <c r="F335" s="315">
        <v>0</v>
      </c>
      <c r="G335" s="39"/>
      <c r="H335" s="45"/>
    </row>
    <row r="336" s="2" customFormat="1">
      <c r="A336" s="39"/>
      <c r="B336" s="45"/>
      <c r="C336" s="314" t="s">
        <v>715</v>
      </c>
      <c r="D336" s="314" t="s">
        <v>923</v>
      </c>
      <c r="E336" s="18" t="s">
        <v>1</v>
      </c>
      <c r="F336" s="315">
        <v>2335.5</v>
      </c>
      <c r="G336" s="39"/>
      <c r="H336" s="45"/>
    </row>
    <row r="337" s="2" customFormat="1" ht="16.8" customHeight="1">
      <c r="A337" s="39"/>
      <c r="B337" s="45"/>
      <c r="C337" s="316" t="s">
        <v>2846</v>
      </c>
      <c r="D337" s="39"/>
      <c r="E337" s="39"/>
      <c r="F337" s="39"/>
      <c r="G337" s="39"/>
      <c r="H337" s="45"/>
    </row>
    <row r="338" s="2" customFormat="1" ht="16.8" customHeight="1">
      <c r="A338" s="39"/>
      <c r="B338" s="45"/>
      <c r="C338" s="314" t="s">
        <v>920</v>
      </c>
      <c r="D338" s="314" t="s">
        <v>921</v>
      </c>
      <c r="E338" s="18" t="s">
        <v>160</v>
      </c>
      <c r="F338" s="315">
        <v>2335.5</v>
      </c>
      <c r="G338" s="39"/>
      <c r="H338" s="45"/>
    </row>
    <row r="339" s="2" customFormat="1" ht="16.8" customHeight="1">
      <c r="A339" s="39"/>
      <c r="B339" s="45"/>
      <c r="C339" s="314" t="s">
        <v>892</v>
      </c>
      <c r="D339" s="314" t="s">
        <v>893</v>
      </c>
      <c r="E339" s="18" t="s">
        <v>160</v>
      </c>
      <c r="F339" s="315">
        <v>2417</v>
      </c>
      <c r="G339" s="39"/>
      <c r="H339" s="45"/>
    </row>
    <row r="340" s="2" customFormat="1" ht="16.8" customHeight="1">
      <c r="A340" s="39"/>
      <c r="B340" s="45"/>
      <c r="C340" s="314" t="s">
        <v>914</v>
      </c>
      <c r="D340" s="314" t="s">
        <v>915</v>
      </c>
      <c r="E340" s="18" t="s">
        <v>160</v>
      </c>
      <c r="F340" s="315">
        <v>2417</v>
      </c>
      <c r="G340" s="39"/>
      <c r="H340" s="45"/>
    </row>
    <row r="341" s="2" customFormat="1">
      <c r="A341" s="39"/>
      <c r="B341" s="45"/>
      <c r="C341" s="314" t="s">
        <v>930</v>
      </c>
      <c r="D341" s="314" t="s">
        <v>931</v>
      </c>
      <c r="E341" s="18" t="s">
        <v>160</v>
      </c>
      <c r="F341" s="315">
        <v>2417</v>
      </c>
      <c r="G341" s="39"/>
      <c r="H341" s="45"/>
    </row>
    <row r="342" s="2" customFormat="1" ht="16.8" customHeight="1">
      <c r="A342" s="39"/>
      <c r="B342" s="45"/>
      <c r="C342" s="310" t="s">
        <v>717</v>
      </c>
      <c r="D342" s="311" t="s">
        <v>1</v>
      </c>
      <c r="E342" s="312" t="s">
        <v>160</v>
      </c>
      <c r="F342" s="313">
        <v>81.5</v>
      </c>
      <c r="G342" s="39"/>
      <c r="H342" s="45"/>
    </row>
    <row r="343" s="2" customFormat="1" ht="16.8" customHeight="1">
      <c r="A343" s="39"/>
      <c r="B343" s="45"/>
      <c r="C343" s="314" t="s">
        <v>1</v>
      </c>
      <c r="D343" s="314" t="s">
        <v>231</v>
      </c>
      <c r="E343" s="18" t="s">
        <v>1</v>
      </c>
      <c r="F343" s="315">
        <v>0</v>
      </c>
      <c r="G343" s="39"/>
      <c r="H343" s="45"/>
    </row>
    <row r="344" s="2" customFormat="1" ht="16.8" customHeight="1">
      <c r="A344" s="39"/>
      <c r="B344" s="45"/>
      <c r="C344" s="314" t="s">
        <v>717</v>
      </c>
      <c r="D344" s="314" t="s">
        <v>928</v>
      </c>
      <c r="E344" s="18" t="s">
        <v>1</v>
      </c>
      <c r="F344" s="315">
        <v>81.5</v>
      </c>
      <c r="G344" s="39"/>
      <c r="H344" s="45"/>
    </row>
    <row r="345" s="2" customFormat="1" ht="16.8" customHeight="1">
      <c r="A345" s="39"/>
      <c r="B345" s="45"/>
      <c r="C345" s="316" t="s">
        <v>2846</v>
      </c>
      <c r="D345" s="39"/>
      <c r="E345" s="39"/>
      <c r="F345" s="39"/>
      <c r="G345" s="39"/>
      <c r="H345" s="45"/>
    </row>
    <row r="346" s="2" customFormat="1" ht="16.8" customHeight="1">
      <c r="A346" s="39"/>
      <c r="B346" s="45"/>
      <c r="C346" s="314" t="s">
        <v>925</v>
      </c>
      <c r="D346" s="314" t="s">
        <v>926</v>
      </c>
      <c r="E346" s="18" t="s">
        <v>160</v>
      </c>
      <c r="F346" s="315">
        <v>81.5</v>
      </c>
      <c r="G346" s="39"/>
      <c r="H346" s="45"/>
    </row>
    <row r="347" s="2" customFormat="1" ht="16.8" customHeight="1">
      <c r="A347" s="39"/>
      <c r="B347" s="45"/>
      <c r="C347" s="314" t="s">
        <v>892</v>
      </c>
      <c r="D347" s="314" t="s">
        <v>893</v>
      </c>
      <c r="E347" s="18" t="s">
        <v>160</v>
      </c>
      <c r="F347" s="315">
        <v>2417</v>
      </c>
      <c r="G347" s="39"/>
      <c r="H347" s="45"/>
    </row>
    <row r="348" s="2" customFormat="1" ht="16.8" customHeight="1">
      <c r="A348" s="39"/>
      <c r="B348" s="45"/>
      <c r="C348" s="314" t="s">
        <v>914</v>
      </c>
      <c r="D348" s="314" t="s">
        <v>915</v>
      </c>
      <c r="E348" s="18" t="s">
        <v>160</v>
      </c>
      <c r="F348" s="315">
        <v>2417</v>
      </c>
      <c r="G348" s="39"/>
      <c r="H348" s="45"/>
    </row>
    <row r="349" s="2" customFormat="1">
      <c r="A349" s="39"/>
      <c r="B349" s="45"/>
      <c r="C349" s="314" t="s">
        <v>930</v>
      </c>
      <c r="D349" s="314" t="s">
        <v>931</v>
      </c>
      <c r="E349" s="18" t="s">
        <v>160</v>
      </c>
      <c r="F349" s="315">
        <v>2417</v>
      </c>
      <c r="G349" s="39"/>
      <c r="H349" s="45"/>
    </row>
    <row r="350" s="2" customFormat="1" ht="16.8" customHeight="1">
      <c r="A350" s="39"/>
      <c r="B350" s="45"/>
      <c r="C350" s="314" t="s">
        <v>920</v>
      </c>
      <c r="D350" s="314" t="s">
        <v>921</v>
      </c>
      <c r="E350" s="18" t="s">
        <v>160</v>
      </c>
      <c r="F350" s="315">
        <v>2452.2750000000001</v>
      </c>
      <c r="G350" s="39"/>
      <c r="H350" s="45"/>
    </row>
    <row r="351" s="2" customFormat="1" ht="16.8" customHeight="1">
      <c r="A351" s="39"/>
      <c r="B351" s="45"/>
      <c r="C351" s="310" t="s">
        <v>185</v>
      </c>
      <c r="D351" s="311" t="s">
        <v>1</v>
      </c>
      <c r="E351" s="312" t="s">
        <v>160</v>
      </c>
      <c r="F351" s="313">
        <v>25.629999999999999</v>
      </c>
      <c r="G351" s="39"/>
      <c r="H351" s="45"/>
    </row>
    <row r="352" s="2" customFormat="1" ht="16.8" customHeight="1">
      <c r="A352" s="39"/>
      <c r="B352" s="45"/>
      <c r="C352" s="314" t="s">
        <v>1</v>
      </c>
      <c r="D352" s="314" t="s">
        <v>231</v>
      </c>
      <c r="E352" s="18" t="s">
        <v>1</v>
      </c>
      <c r="F352" s="315">
        <v>0</v>
      </c>
      <c r="G352" s="39"/>
      <c r="H352" s="45"/>
    </row>
    <row r="353" s="2" customFormat="1">
      <c r="A353" s="39"/>
      <c r="B353" s="45"/>
      <c r="C353" s="314" t="s">
        <v>185</v>
      </c>
      <c r="D353" s="314" t="s">
        <v>937</v>
      </c>
      <c r="E353" s="18" t="s">
        <v>1</v>
      </c>
      <c r="F353" s="315">
        <v>25.629999999999999</v>
      </c>
      <c r="G353" s="39"/>
      <c r="H353" s="45"/>
    </row>
    <row r="354" s="2" customFormat="1" ht="16.8" customHeight="1">
      <c r="A354" s="39"/>
      <c r="B354" s="45"/>
      <c r="C354" s="316" t="s">
        <v>2846</v>
      </c>
      <c r="D354" s="39"/>
      <c r="E354" s="39"/>
      <c r="F354" s="39"/>
      <c r="G354" s="39"/>
      <c r="H354" s="45"/>
    </row>
    <row r="355" s="2" customFormat="1" ht="16.8" customHeight="1">
      <c r="A355" s="39"/>
      <c r="B355" s="45"/>
      <c r="C355" s="314" t="s">
        <v>474</v>
      </c>
      <c r="D355" s="314" t="s">
        <v>475</v>
      </c>
      <c r="E355" s="18" t="s">
        <v>160</v>
      </c>
      <c r="F355" s="315">
        <v>25.629999999999999</v>
      </c>
      <c r="G355" s="39"/>
      <c r="H355" s="45"/>
    </row>
    <row r="356" s="2" customFormat="1" ht="16.8" customHeight="1">
      <c r="A356" s="39"/>
      <c r="B356" s="45"/>
      <c r="C356" s="314" t="s">
        <v>442</v>
      </c>
      <c r="D356" s="314" t="s">
        <v>443</v>
      </c>
      <c r="E356" s="18" t="s">
        <v>160</v>
      </c>
      <c r="F356" s="315">
        <v>26.5</v>
      </c>
      <c r="G356" s="39"/>
      <c r="H356" s="45"/>
    </row>
    <row r="357" s="2" customFormat="1" ht="16.8" customHeight="1">
      <c r="A357" s="39"/>
      <c r="B357" s="45"/>
      <c r="C357" s="314" t="s">
        <v>467</v>
      </c>
      <c r="D357" s="314" t="s">
        <v>468</v>
      </c>
      <c r="E357" s="18" t="s">
        <v>160</v>
      </c>
      <c r="F357" s="315">
        <v>268</v>
      </c>
      <c r="G357" s="39"/>
      <c r="H357" s="45"/>
    </row>
    <row r="358" s="2" customFormat="1">
      <c r="A358" s="39"/>
      <c r="B358" s="45"/>
      <c r="C358" s="314" t="s">
        <v>492</v>
      </c>
      <c r="D358" s="314" t="s">
        <v>493</v>
      </c>
      <c r="E358" s="18" t="s">
        <v>160</v>
      </c>
      <c r="F358" s="315">
        <v>268</v>
      </c>
      <c r="G358" s="39"/>
      <c r="H358" s="45"/>
    </row>
    <row r="359" s="2" customFormat="1" ht="16.8" customHeight="1">
      <c r="A359" s="39"/>
      <c r="B359" s="45"/>
      <c r="C359" s="310" t="s">
        <v>187</v>
      </c>
      <c r="D359" s="311" t="s">
        <v>1</v>
      </c>
      <c r="E359" s="312" t="s">
        <v>171</v>
      </c>
      <c r="F359" s="313">
        <v>123.8</v>
      </c>
      <c r="G359" s="39"/>
      <c r="H359" s="45"/>
    </row>
    <row r="360" s="2" customFormat="1" ht="16.8" customHeight="1">
      <c r="A360" s="39"/>
      <c r="B360" s="45"/>
      <c r="C360" s="314" t="s">
        <v>1</v>
      </c>
      <c r="D360" s="314" t="s">
        <v>231</v>
      </c>
      <c r="E360" s="18" t="s">
        <v>1</v>
      </c>
      <c r="F360" s="315">
        <v>0</v>
      </c>
      <c r="G360" s="39"/>
      <c r="H360" s="45"/>
    </row>
    <row r="361" s="2" customFormat="1" ht="16.8" customHeight="1">
      <c r="A361" s="39"/>
      <c r="B361" s="45"/>
      <c r="C361" s="314" t="s">
        <v>187</v>
      </c>
      <c r="D361" s="314" t="s">
        <v>810</v>
      </c>
      <c r="E361" s="18" t="s">
        <v>1</v>
      </c>
      <c r="F361" s="315">
        <v>123.8</v>
      </c>
      <c r="G361" s="39"/>
      <c r="H361" s="45"/>
    </row>
    <row r="362" s="2" customFormat="1" ht="16.8" customHeight="1">
      <c r="A362" s="39"/>
      <c r="B362" s="45"/>
      <c r="C362" s="316" t="s">
        <v>2846</v>
      </c>
      <c r="D362" s="39"/>
      <c r="E362" s="39"/>
      <c r="F362" s="39"/>
      <c r="G362" s="39"/>
      <c r="H362" s="45"/>
    </row>
    <row r="363" s="2" customFormat="1">
      <c r="A363" s="39"/>
      <c r="B363" s="45"/>
      <c r="C363" s="314" t="s">
        <v>399</v>
      </c>
      <c r="D363" s="314" t="s">
        <v>400</v>
      </c>
      <c r="E363" s="18" t="s">
        <v>171</v>
      </c>
      <c r="F363" s="315">
        <v>123.8</v>
      </c>
      <c r="G363" s="39"/>
      <c r="H363" s="45"/>
    </row>
    <row r="364" s="2" customFormat="1">
      <c r="A364" s="39"/>
      <c r="B364" s="45"/>
      <c r="C364" s="314" t="s">
        <v>286</v>
      </c>
      <c r="D364" s="314" t="s">
        <v>287</v>
      </c>
      <c r="E364" s="18" t="s">
        <v>177</v>
      </c>
      <c r="F364" s="315">
        <v>14.856</v>
      </c>
      <c r="G364" s="39"/>
      <c r="H364" s="45"/>
    </row>
    <row r="365" s="2" customFormat="1" ht="16.8" customHeight="1">
      <c r="A365" s="39"/>
      <c r="B365" s="45"/>
      <c r="C365" s="314" t="s">
        <v>388</v>
      </c>
      <c r="D365" s="314" t="s">
        <v>389</v>
      </c>
      <c r="E365" s="18" t="s">
        <v>160</v>
      </c>
      <c r="F365" s="315">
        <v>173.31999999999999</v>
      </c>
      <c r="G365" s="39"/>
      <c r="H365" s="45"/>
    </row>
    <row r="366" s="2" customFormat="1" ht="16.8" customHeight="1">
      <c r="A366" s="39"/>
      <c r="B366" s="45"/>
      <c r="C366" s="314" t="s">
        <v>395</v>
      </c>
      <c r="D366" s="314" t="s">
        <v>396</v>
      </c>
      <c r="E366" s="18" t="s">
        <v>160</v>
      </c>
      <c r="F366" s="315">
        <v>173.31999999999999</v>
      </c>
      <c r="G366" s="39"/>
      <c r="H366" s="45"/>
    </row>
    <row r="367" s="2" customFormat="1" ht="16.8" customHeight="1">
      <c r="A367" s="39"/>
      <c r="B367" s="45"/>
      <c r="C367" s="310" t="s">
        <v>189</v>
      </c>
      <c r="D367" s="311" t="s">
        <v>1</v>
      </c>
      <c r="E367" s="312" t="s">
        <v>177</v>
      </c>
      <c r="F367" s="313">
        <v>14.856</v>
      </c>
      <c r="G367" s="39"/>
      <c r="H367" s="45"/>
    </row>
    <row r="368" s="2" customFormat="1" ht="16.8" customHeight="1">
      <c r="A368" s="39"/>
      <c r="B368" s="45"/>
      <c r="C368" s="314" t="s">
        <v>189</v>
      </c>
      <c r="D368" s="314" t="s">
        <v>291</v>
      </c>
      <c r="E368" s="18" t="s">
        <v>1</v>
      </c>
      <c r="F368" s="315">
        <v>14.856</v>
      </c>
      <c r="G368" s="39"/>
      <c r="H368" s="45"/>
    </row>
    <row r="369" s="2" customFormat="1" ht="16.8" customHeight="1">
      <c r="A369" s="39"/>
      <c r="B369" s="45"/>
      <c r="C369" s="316" t="s">
        <v>2846</v>
      </c>
      <c r="D369" s="39"/>
      <c r="E369" s="39"/>
      <c r="F369" s="39"/>
      <c r="G369" s="39"/>
      <c r="H369" s="45"/>
    </row>
    <row r="370" s="2" customFormat="1">
      <c r="A370" s="39"/>
      <c r="B370" s="45"/>
      <c r="C370" s="314" t="s">
        <v>286</v>
      </c>
      <c r="D370" s="314" t="s">
        <v>287</v>
      </c>
      <c r="E370" s="18" t="s">
        <v>177</v>
      </c>
      <c r="F370" s="315">
        <v>14.856</v>
      </c>
      <c r="G370" s="39"/>
      <c r="H370" s="45"/>
    </row>
    <row r="371" s="2" customFormat="1">
      <c r="A371" s="39"/>
      <c r="B371" s="45"/>
      <c r="C371" s="314" t="s">
        <v>300</v>
      </c>
      <c r="D371" s="314" t="s">
        <v>301</v>
      </c>
      <c r="E371" s="18" t="s">
        <v>177</v>
      </c>
      <c r="F371" s="315">
        <v>945.35599999999999</v>
      </c>
      <c r="G371" s="39"/>
      <c r="H371" s="45"/>
    </row>
    <row r="372" s="2" customFormat="1">
      <c r="A372" s="39"/>
      <c r="B372" s="45"/>
      <c r="C372" s="314" t="s">
        <v>308</v>
      </c>
      <c r="D372" s="314" t="s">
        <v>309</v>
      </c>
      <c r="E372" s="18" t="s">
        <v>177</v>
      </c>
      <c r="F372" s="315">
        <v>5672.1360000000004</v>
      </c>
      <c r="G372" s="39"/>
      <c r="H372" s="45"/>
    </row>
    <row r="373" s="2" customFormat="1" ht="16.8" customHeight="1">
      <c r="A373" s="39"/>
      <c r="B373" s="45"/>
      <c r="C373" s="314" t="s">
        <v>331</v>
      </c>
      <c r="D373" s="314" t="s">
        <v>332</v>
      </c>
      <c r="E373" s="18" t="s">
        <v>333</v>
      </c>
      <c r="F373" s="315">
        <v>1607.105</v>
      </c>
      <c r="G373" s="39"/>
      <c r="H373" s="45"/>
    </row>
    <row r="374" s="2" customFormat="1" ht="16.8" customHeight="1">
      <c r="A374" s="39"/>
      <c r="B374" s="45"/>
      <c r="C374" s="310" t="s">
        <v>191</v>
      </c>
      <c r="D374" s="311" t="s">
        <v>1</v>
      </c>
      <c r="E374" s="312" t="s">
        <v>177</v>
      </c>
      <c r="F374" s="313">
        <v>38.890000000000001</v>
      </c>
      <c r="G374" s="39"/>
      <c r="H374" s="45"/>
    </row>
    <row r="375" s="2" customFormat="1" ht="16.8" customHeight="1">
      <c r="A375" s="39"/>
      <c r="B375" s="45"/>
      <c r="C375" s="314" t="s">
        <v>191</v>
      </c>
      <c r="D375" s="314" t="s">
        <v>779</v>
      </c>
      <c r="E375" s="18" t="s">
        <v>1</v>
      </c>
      <c r="F375" s="315">
        <v>38.890000000000001</v>
      </c>
      <c r="G375" s="39"/>
      <c r="H375" s="45"/>
    </row>
    <row r="376" s="2" customFormat="1" ht="16.8" customHeight="1">
      <c r="A376" s="39"/>
      <c r="B376" s="45"/>
      <c r="C376" s="316" t="s">
        <v>2846</v>
      </c>
      <c r="D376" s="39"/>
      <c r="E376" s="39"/>
      <c r="F376" s="39"/>
      <c r="G376" s="39"/>
      <c r="H376" s="45"/>
    </row>
    <row r="377" s="2" customFormat="1" ht="16.8" customHeight="1">
      <c r="A377" s="39"/>
      <c r="B377" s="45"/>
      <c r="C377" s="314" t="s">
        <v>324</v>
      </c>
      <c r="D377" s="314" t="s">
        <v>325</v>
      </c>
      <c r="E377" s="18" t="s">
        <v>177</v>
      </c>
      <c r="F377" s="315">
        <v>38.890000000000001</v>
      </c>
      <c r="G377" s="39"/>
      <c r="H377" s="45"/>
    </row>
    <row r="378" s="2" customFormat="1">
      <c r="A378" s="39"/>
      <c r="B378" s="45"/>
      <c r="C378" s="314" t="s">
        <v>293</v>
      </c>
      <c r="D378" s="314" t="s">
        <v>294</v>
      </c>
      <c r="E378" s="18" t="s">
        <v>177</v>
      </c>
      <c r="F378" s="315">
        <v>1195.5709999999999</v>
      </c>
      <c r="G378" s="39"/>
      <c r="H378" s="45"/>
    </row>
    <row r="379" s="2" customFormat="1">
      <c r="A379" s="39"/>
      <c r="B379" s="45"/>
      <c r="C379" s="314" t="s">
        <v>300</v>
      </c>
      <c r="D379" s="314" t="s">
        <v>301</v>
      </c>
      <c r="E379" s="18" t="s">
        <v>177</v>
      </c>
      <c r="F379" s="315">
        <v>945.35599999999999</v>
      </c>
      <c r="G379" s="39"/>
      <c r="H379" s="45"/>
    </row>
    <row r="380" s="2" customFormat="1">
      <c r="A380" s="39"/>
      <c r="B380" s="45"/>
      <c r="C380" s="314" t="s">
        <v>308</v>
      </c>
      <c r="D380" s="314" t="s">
        <v>309</v>
      </c>
      <c r="E380" s="18" t="s">
        <v>177</v>
      </c>
      <c r="F380" s="315">
        <v>5672.1360000000004</v>
      </c>
      <c r="G380" s="39"/>
      <c r="H380" s="45"/>
    </row>
    <row r="381" s="2" customFormat="1" ht="16.8" customHeight="1">
      <c r="A381" s="39"/>
      <c r="B381" s="45"/>
      <c r="C381" s="314" t="s">
        <v>316</v>
      </c>
      <c r="D381" s="314" t="s">
        <v>317</v>
      </c>
      <c r="E381" s="18" t="s">
        <v>177</v>
      </c>
      <c r="F381" s="315">
        <v>597.78499999999997</v>
      </c>
      <c r="G381" s="39"/>
      <c r="H381" s="45"/>
    </row>
    <row r="382" s="2" customFormat="1" ht="16.8" customHeight="1">
      <c r="A382" s="39"/>
      <c r="B382" s="45"/>
      <c r="C382" s="314" t="s">
        <v>331</v>
      </c>
      <c r="D382" s="314" t="s">
        <v>332</v>
      </c>
      <c r="E382" s="18" t="s">
        <v>333</v>
      </c>
      <c r="F382" s="315">
        <v>1607.105</v>
      </c>
      <c r="G382" s="39"/>
      <c r="H382" s="45"/>
    </row>
    <row r="383" s="2" customFormat="1" ht="16.8" customHeight="1">
      <c r="A383" s="39"/>
      <c r="B383" s="45"/>
      <c r="C383" s="314" t="s">
        <v>339</v>
      </c>
      <c r="D383" s="314" t="s">
        <v>340</v>
      </c>
      <c r="E383" s="18" t="s">
        <v>177</v>
      </c>
      <c r="F383" s="315">
        <v>597.78499999999997</v>
      </c>
      <c r="G383" s="39"/>
      <c r="H383" s="45"/>
    </row>
    <row r="384" s="2" customFormat="1" ht="16.8" customHeight="1">
      <c r="A384" s="39"/>
      <c r="B384" s="45"/>
      <c r="C384" s="310" t="s">
        <v>723</v>
      </c>
      <c r="D384" s="311" t="s">
        <v>1</v>
      </c>
      <c r="E384" s="312" t="s">
        <v>171</v>
      </c>
      <c r="F384" s="313">
        <v>1508</v>
      </c>
      <c r="G384" s="39"/>
      <c r="H384" s="45"/>
    </row>
    <row r="385" s="2" customFormat="1" ht="16.8" customHeight="1">
      <c r="A385" s="39"/>
      <c r="B385" s="45"/>
      <c r="C385" s="314" t="s">
        <v>1</v>
      </c>
      <c r="D385" s="314" t="s">
        <v>231</v>
      </c>
      <c r="E385" s="18" t="s">
        <v>1</v>
      </c>
      <c r="F385" s="315">
        <v>0</v>
      </c>
      <c r="G385" s="39"/>
      <c r="H385" s="45"/>
    </row>
    <row r="386" s="2" customFormat="1" ht="16.8" customHeight="1">
      <c r="A386" s="39"/>
      <c r="B386" s="45"/>
      <c r="C386" s="314" t="s">
        <v>723</v>
      </c>
      <c r="D386" s="314" t="s">
        <v>724</v>
      </c>
      <c r="E386" s="18" t="s">
        <v>1</v>
      </c>
      <c r="F386" s="315">
        <v>1508</v>
      </c>
      <c r="G386" s="39"/>
      <c r="H386" s="45"/>
    </row>
    <row r="387" s="2" customFormat="1" ht="16.8" customHeight="1">
      <c r="A387" s="39"/>
      <c r="B387" s="45"/>
      <c r="C387" s="316" t="s">
        <v>2846</v>
      </c>
      <c r="D387" s="39"/>
      <c r="E387" s="39"/>
      <c r="F387" s="39"/>
      <c r="G387" s="39"/>
      <c r="H387" s="45"/>
    </row>
    <row r="388" s="2" customFormat="1" ht="16.8" customHeight="1">
      <c r="A388" s="39"/>
      <c r="B388" s="45"/>
      <c r="C388" s="314" t="s">
        <v>1064</v>
      </c>
      <c r="D388" s="314" t="s">
        <v>1065</v>
      </c>
      <c r="E388" s="18" t="s">
        <v>171</v>
      </c>
      <c r="F388" s="315">
        <v>1508</v>
      </c>
      <c r="G388" s="39"/>
      <c r="H388" s="45"/>
    </row>
    <row r="389" s="2" customFormat="1">
      <c r="A389" s="39"/>
      <c r="B389" s="45"/>
      <c r="C389" s="314" t="s">
        <v>1058</v>
      </c>
      <c r="D389" s="314" t="s">
        <v>1059</v>
      </c>
      <c r="E389" s="18" t="s">
        <v>171</v>
      </c>
      <c r="F389" s="315">
        <v>1508</v>
      </c>
      <c r="G389" s="39"/>
      <c r="H389" s="45"/>
    </row>
    <row r="390" s="2" customFormat="1" ht="16.8" customHeight="1">
      <c r="A390" s="39"/>
      <c r="B390" s="45"/>
      <c r="C390" s="310" t="s">
        <v>193</v>
      </c>
      <c r="D390" s="311" t="s">
        <v>1</v>
      </c>
      <c r="E390" s="312" t="s">
        <v>171</v>
      </c>
      <c r="F390" s="313">
        <v>153.5</v>
      </c>
      <c r="G390" s="39"/>
      <c r="H390" s="45"/>
    </row>
    <row r="391" s="2" customFormat="1" ht="16.8" customHeight="1">
      <c r="A391" s="39"/>
      <c r="B391" s="45"/>
      <c r="C391" s="314" t="s">
        <v>1</v>
      </c>
      <c r="D391" s="314" t="s">
        <v>231</v>
      </c>
      <c r="E391" s="18" t="s">
        <v>1</v>
      </c>
      <c r="F391" s="315">
        <v>0</v>
      </c>
      <c r="G391" s="39"/>
      <c r="H391" s="45"/>
    </row>
    <row r="392" s="2" customFormat="1" ht="16.8" customHeight="1">
      <c r="A392" s="39"/>
      <c r="B392" s="45"/>
      <c r="C392" s="314" t="s">
        <v>193</v>
      </c>
      <c r="D392" s="314" t="s">
        <v>725</v>
      </c>
      <c r="E392" s="18" t="s">
        <v>1</v>
      </c>
      <c r="F392" s="315">
        <v>153.5</v>
      </c>
      <c r="G392" s="39"/>
      <c r="H392" s="45"/>
    </row>
    <row r="393" s="2" customFormat="1" ht="16.8" customHeight="1">
      <c r="A393" s="39"/>
      <c r="B393" s="45"/>
      <c r="C393" s="316" t="s">
        <v>2846</v>
      </c>
      <c r="D393" s="39"/>
      <c r="E393" s="39"/>
      <c r="F393" s="39"/>
      <c r="G393" s="39"/>
      <c r="H393" s="45"/>
    </row>
    <row r="394" s="2" customFormat="1" ht="16.8" customHeight="1">
      <c r="A394" s="39"/>
      <c r="B394" s="45"/>
      <c r="C394" s="314" t="s">
        <v>533</v>
      </c>
      <c r="D394" s="314" t="s">
        <v>534</v>
      </c>
      <c r="E394" s="18" t="s">
        <v>171</v>
      </c>
      <c r="F394" s="315">
        <v>153.5</v>
      </c>
      <c r="G394" s="39"/>
      <c r="H394" s="45"/>
    </row>
    <row r="395" s="2" customFormat="1" ht="16.8" customHeight="1">
      <c r="A395" s="39"/>
      <c r="B395" s="45"/>
      <c r="C395" s="314" t="s">
        <v>521</v>
      </c>
      <c r="D395" s="314" t="s">
        <v>522</v>
      </c>
      <c r="E395" s="18" t="s">
        <v>171</v>
      </c>
      <c r="F395" s="315">
        <v>357.30000000000001</v>
      </c>
      <c r="G395" s="39"/>
      <c r="H395" s="45"/>
    </row>
    <row r="396" s="2" customFormat="1" ht="16.8" customHeight="1">
      <c r="A396" s="39"/>
      <c r="B396" s="45"/>
      <c r="C396" s="310" t="s">
        <v>195</v>
      </c>
      <c r="D396" s="311" t="s">
        <v>1</v>
      </c>
      <c r="E396" s="312" t="s">
        <v>171</v>
      </c>
      <c r="F396" s="313">
        <v>10</v>
      </c>
      <c r="G396" s="39"/>
      <c r="H396" s="45"/>
    </row>
    <row r="397" s="2" customFormat="1" ht="16.8" customHeight="1">
      <c r="A397" s="39"/>
      <c r="B397" s="45"/>
      <c r="C397" s="314" t="s">
        <v>1</v>
      </c>
      <c r="D397" s="314" t="s">
        <v>231</v>
      </c>
      <c r="E397" s="18" t="s">
        <v>1</v>
      </c>
      <c r="F397" s="315">
        <v>0</v>
      </c>
      <c r="G397" s="39"/>
      <c r="H397" s="45"/>
    </row>
    <row r="398" s="2" customFormat="1" ht="16.8" customHeight="1">
      <c r="A398" s="39"/>
      <c r="B398" s="45"/>
      <c r="C398" s="314" t="s">
        <v>1</v>
      </c>
      <c r="D398" s="314" t="s">
        <v>1054</v>
      </c>
      <c r="E398" s="18" t="s">
        <v>1</v>
      </c>
      <c r="F398" s="315">
        <v>5</v>
      </c>
      <c r="G398" s="39"/>
      <c r="H398" s="45"/>
    </row>
    <row r="399" s="2" customFormat="1" ht="16.8" customHeight="1">
      <c r="A399" s="39"/>
      <c r="B399" s="45"/>
      <c r="C399" s="314" t="s">
        <v>1</v>
      </c>
      <c r="D399" s="314" t="s">
        <v>1055</v>
      </c>
      <c r="E399" s="18" t="s">
        <v>1</v>
      </c>
      <c r="F399" s="315">
        <v>5</v>
      </c>
      <c r="G399" s="39"/>
      <c r="H399" s="45"/>
    </row>
    <row r="400" s="2" customFormat="1" ht="16.8" customHeight="1">
      <c r="A400" s="39"/>
      <c r="B400" s="45"/>
      <c r="C400" s="314" t="s">
        <v>195</v>
      </c>
      <c r="D400" s="314" t="s">
        <v>251</v>
      </c>
      <c r="E400" s="18" t="s">
        <v>1</v>
      </c>
      <c r="F400" s="315">
        <v>10</v>
      </c>
      <c r="G400" s="39"/>
      <c r="H400" s="45"/>
    </row>
    <row r="401" s="2" customFormat="1" ht="16.8" customHeight="1">
      <c r="A401" s="39"/>
      <c r="B401" s="45"/>
      <c r="C401" s="316" t="s">
        <v>2846</v>
      </c>
      <c r="D401" s="39"/>
      <c r="E401" s="39"/>
      <c r="F401" s="39"/>
      <c r="G401" s="39"/>
      <c r="H401" s="45"/>
    </row>
    <row r="402" s="2" customFormat="1" ht="16.8" customHeight="1">
      <c r="A402" s="39"/>
      <c r="B402" s="45"/>
      <c r="C402" s="314" t="s">
        <v>538</v>
      </c>
      <c r="D402" s="314" t="s">
        <v>539</v>
      </c>
      <c r="E402" s="18" t="s">
        <v>171</v>
      </c>
      <c r="F402" s="315">
        <v>10</v>
      </c>
      <c r="G402" s="39"/>
      <c r="H402" s="45"/>
    </row>
    <row r="403" s="2" customFormat="1" ht="16.8" customHeight="1">
      <c r="A403" s="39"/>
      <c r="B403" s="45"/>
      <c r="C403" s="314" t="s">
        <v>521</v>
      </c>
      <c r="D403" s="314" t="s">
        <v>522</v>
      </c>
      <c r="E403" s="18" t="s">
        <v>171</v>
      </c>
      <c r="F403" s="315">
        <v>357.30000000000001</v>
      </c>
      <c r="G403" s="39"/>
      <c r="H403" s="45"/>
    </row>
    <row r="404" s="2" customFormat="1" ht="16.8" customHeight="1">
      <c r="A404" s="39"/>
      <c r="B404" s="45"/>
      <c r="C404" s="310" t="s">
        <v>197</v>
      </c>
      <c r="D404" s="311" t="s">
        <v>1</v>
      </c>
      <c r="E404" s="312" t="s">
        <v>171</v>
      </c>
      <c r="F404" s="313">
        <v>193.80000000000001</v>
      </c>
      <c r="G404" s="39"/>
      <c r="H404" s="45"/>
    </row>
    <row r="405" s="2" customFormat="1" ht="16.8" customHeight="1">
      <c r="A405" s="39"/>
      <c r="B405" s="45"/>
      <c r="C405" s="314" t="s">
        <v>1</v>
      </c>
      <c r="D405" s="314" t="s">
        <v>231</v>
      </c>
      <c r="E405" s="18" t="s">
        <v>1</v>
      </c>
      <c r="F405" s="315">
        <v>0</v>
      </c>
      <c r="G405" s="39"/>
      <c r="H405" s="45"/>
    </row>
    <row r="406" s="2" customFormat="1" ht="16.8" customHeight="1">
      <c r="A406" s="39"/>
      <c r="B406" s="45"/>
      <c r="C406" s="314" t="s">
        <v>197</v>
      </c>
      <c r="D406" s="314" t="s">
        <v>726</v>
      </c>
      <c r="E406" s="18" t="s">
        <v>1</v>
      </c>
      <c r="F406" s="315">
        <v>193.80000000000001</v>
      </c>
      <c r="G406" s="39"/>
      <c r="H406" s="45"/>
    </row>
    <row r="407" s="2" customFormat="1" ht="16.8" customHeight="1">
      <c r="A407" s="39"/>
      <c r="B407" s="45"/>
      <c r="C407" s="316" t="s">
        <v>2846</v>
      </c>
      <c r="D407" s="39"/>
      <c r="E407" s="39"/>
      <c r="F407" s="39"/>
      <c r="G407" s="39"/>
      <c r="H407" s="45"/>
    </row>
    <row r="408" s="2" customFormat="1" ht="16.8" customHeight="1">
      <c r="A408" s="39"/>
      <c r="B408" s="45"/>
      <c r="C408" s="314" t="s">
        <v>528</v>
      </c>
      <c r="D408" s="314" t="s">
        <v>529</v>
      </c>
      <c r="E408" s="18" t="s">
        <v>171</v>
      </c>
      <c r="F408" s="315">
        <v>193.80000000000001</v>
      </c>
      <c r="G408" s="39"/>
      <c r="H408" s="45"/>
    </row>
    <row r="409" s="2" customFormat="1" ht="16.8" customHeight="1">
      <c r="A409" s="39"/>
      <c r="B409" s="45"/>
      <c r="C409" s="314" t="s">
        <v>521</v>
      </c>
      <c r="D409" s="314" t="s">
        <v>522</v>
      </c>
      <c r="E409" s="18" t="s">
        <v>171</v>
      </c>
      <c r="F409" s="315">
        <v>357.30000000000001</v>
      </c>
      <c r="G409" s="39"/>
      <c r="H409" s="45"/>
    </row>
    <row r="410" s="2" customFormat="1" ht="16.8" customHeight="1">
      <c r="A410" s="39"/>
      <c r="B410" s="45"/>
      <c r="C410" s="310" t="s">
        <v>199</v>
      </c>
      <c r="D410" s="311" t="s">
        <v>1</v>
      </c>
      <c r="E410" s="312" t="s">
        <v>177</v>
      </c>
      <c r="F410" s="313">
        <v>1048.1500000000001</v>
      </c>
      <c r="G410" s="39"/>
      <c r="H410" s="45"/>
    </row>
    <row r="411" s="2" customFormat="1" ht="16.8" customHeight="1">
      <c r="A411" s="39"/>
      <c r="B411" s="45"/>
      <c r="C411" s="314" t="s">
        <v>1</v>
      </c>
      <c r="D411" s="314" t="s">
        <v>284</v>
      </c>
      <c r="E411" s="18" t="s">
        <v>1</v>
      </c>
      <c r="F411" s="315">
        <v>1048.1500000000001</v>
      </c>
      <c r="G411" s="39"/>
      <c r="H411" s="45"/>
    </row>
    <row r="412" s="2" customFormat="1" ht="16.8" customHeight="1">
      <c r="A412" s="39"/>
      <c r="B412" s="45"/>
      <c r="C412" s="314" t="s">
        <v>199</v>
      </c>
      <c r="D412" s="314" t="s">
        <v>251</v>
      </c>
      <c r="E412" s="18" t="s">
        <v>1</v>
      </c>
      <c r="F412" s="315">
        <v>1048.1500000000001</v>
      </c>
      <c r="G412" s="39"/>
      <c r="H412" s="45"/>
    </row>
    <row r="413" s="2" customFormat="1" ht="16.8" customHeight="1">
      <c r="A413" s="39"/>
      <c r="B413" s="45"/>
      <c r="C413" s="316" t="s">
        <v>2846</v>
      </c>
      <c r="D413" s="39"/>
      <c r="E413" s="39"/>
      <c r="F413" s="39"/>
      <c r="G413" s="39"/>
      <c r="H413" s="45"/>
    </row>
    <row r="414" s="2" customFormat="1">
      <c r="A414" s="39"/>
      <c r="B414" s="45"/>
      <c r="C414" s="314" t="s">
        <v>278</v>
      </c>
      <c r="D414" s="314" t="s">
        <v>279</v>
      </c>
      <c r="E414" s="18" t="s">
        <v>177</v>
      </c>
      <c r="F414" s="315">
        <v>1048.1500000000001</v>
      </c>
      <c r="G414" s="39"/>
      <c r="H414" s="45"/>
    </row>
    <row r="415" s="2" customFormat="1">
      <c r="A415" s="39"/>
      <c r="B415" s="45"/>
      <c r="C415" s="314" t="s">
        <v>300</v>
      </c>
      <c r="D415" s="314" t="s">
        <v>301</v>
      </c>
      <c r="E415" s="18" t="s">
        <v>177</v>
      </c>
      <c r="F415" s="315">
        <v>945.35599999999999</v>
      </c>
      <c r="G415" s="39"/>
      <c r="H415" s="45"/>
    </row>
    <row r="416" s="2" customFormat="1">
      <c r="A416" s="39"/>
      <c r="B416" s="45"/>
      <c r="C416" s="314" t="s">
        <v>308</v>
      </c>
      <c r="D416" s="314" t="s">
        <v>309</v>
      </c>
      <c r="E416" s="18" t="s">
        <v>177</v>
      </c>
      <c r="F416" s="315">
        <v>5672.1360000000004</v>
      </c>
      <c r="G416" s="39"/>
      <c r="H416" s="45"/>
    </row>
    <row r="417" s="2" customFormat="1" ht="16.8" customHeight="1">
      <c r="A417" s="39"/>
      <c r="B417" s="45"/>
      <c r="C417" s="314" t="s">
        <v>331</v>
      </c>
      <c r="D417" s="314" t="s">
        <v>332</v>
      </c>
      <c r="E417" s="18" t="s">
        <v>333</v>
      </c>
      <c r="F417" s="315">
        <v>1607.105</v>
      </c>
      <c r="G417" s="39"/>
      <c r="H417" s="45"/>
    </row>
    <row r="418" s="2" customFormat="1" ht="16.8" customHeight="1">
      <c r="A418" s="39"/>
      <c r="B418" s="45"/>
      <c r="C418" s="310" t="s">
        <v>201</v>
      </c>
      <c r="D418" s="311" t="s">
        <v>1</v>
      </c>
      <c r="E418" s="312" t="s">
        <v>160</v>
      </c>
      <c r="F418" s="313">
        <v>1539.2170000000001</v>
      </c>
      <c r="G418" s="39"/>
      <c r="H418" s="45"/>
    </row>
    <row r="419" s="2" customFormat="1" ht="16.8" customHeight="1">
      <c r="A419" s="39"/>
      <c r="B419" s="45"/>
      <c r="C419" s="314" t="s">
        <v>1</v>
      </c>
      <c r="D419" s="314" t="s">
        <v>352</v>
      </c>
      <c r="E419" s="18" t="s">
        <v>1</v>
      </c>
      <c r="F419" s="315">
        <v>0</v>
      </c>
      <c r="G419" s="39"/>
      <c r="H419" s="45"/>
    </row>
    <row r="420" s="2" customFormat="1" ht="16.8" customHeight="1">
      <c r="A420" s="39"/>
      <c r="B420" s="45"/>
      <c r="C420" s="314" t="s">
        <v>1</v>
      </c>
      <c r="D420" s="314" t="s">
        <v>797</v>
      </c>
      <c r="E420" s="18" t="s">
        <v>1</v>
      </c>
      <c r="F420" s="315">
        <v>0</v>
      </c>
      <c r="G420" s="39"/>
      <c r="H420" s="45"/>
    </row>
    <row r="421" s="2" customFormat="1" ht="16.8" customHeight="1">
      <c r="A421" s="39"/>
      <c r="B421" s="45"/>
      <c r="C421" s="314" t="s">
        <v>1</v>
      </c>
      <c r="D421" s="314" t="s">
        <v>798</v>
      </c>
      <c r="E421" s="18" t="s">
        <v>1</v>
      </c>
      <c r="F421" s="315">
        <v>873.92499999999995</v>
      </c>
      <c r="G421" s="39"/>
      <c r="H421" s="45"/>
    </row>
    <row r="422" s="2" customFormat="1" ht="16.8" customHeight="1">
      <c r="A422" s="39"/>
      <c r="B422" s="45"/>
      <c r="C422" s="314" t="s">
        <v>1</v>
      </c>
      <c r="D422" s="314" t="s">
        <v>799</v>
      </c>
      <c r="E422" s="18" t="s">
        <v>1</v>
      </c>
      <c r="F422" s="315">
        <v>63.932000000000002</v>
      </c>
      <c r="G422" s="39"/>
      <c r="H422" s="45"/>
    </row>
    <row r="423" s="2" customFormat="1" ht="16.8" customHeight="1">
      <c r="A423" s="39"/>
      <c r="B423" s="45"/>
      <c r="C423" s="314" t="s">
        <v>1</v>
      </c>
      <c r="D423" s="314" t="s">
        <v>800</v>
      </c>
      <c r="E423" s="18" t="s">
        <v>1</v>
      </c>
      <c r="F423" s="315">
        <v>49.659999999999997</v>
      </c>
      <c r="G423" s="39"/>
      <c r="H423" s="45"/>
    </row>
    <row r="424" s="2" customFormat="1" ht="16.8" customHeight="1">
      <c r="A424" s="39"/>
      <c r="B424" s="45"/>
      <c r="C424" s="314" t="s">
        <v>1</v>
      </c>
      <c r="D424" s="314" t="s">
        <v>801</v>
      </c>
      <c r="E424" s="18" t="s">
        <v>1</v>
      </c>
      <c r="F424" s="315">
        <v>0</v>
      </c>
      <c r="G424" s="39"/>
      <c r="H424" s="45"/>
    </row>
    <row r="425" s="2" customFormat="1" ht="16.8" customHeight="1">
      <c r="A425" s="39"/>
      <c r="B425" s="45"/>
      <c r="C425" s="314" t="s">
        <v>1</v>
      </c>
      <c r="D425" s="314" t="s">
        <v>802</v>
      </c>
      <c r="E425" s="18" t="s">
        <v>1</v>
      </c>
      <c r="F425" s="315">
        <v>551.70000000000005</v>
      </c>
      <c r="G425" s="39"/>
      <c r="H425" s="45"/>
    </row>
    <row r="426" s="2" customFormat="1" ht="16.8" customHeight="1">
      <c r="A426" s="39"/>
      <c r="B426" s="45"/>
      <c r="C426" s="314" t="s">
        <v>201</v>
      </c>
      <c r="D426" s="314" t="s">
        <v>251</v>
      </c>
      <c r="E426" s="18" t="s">
        <v>1</v>
      </c>
      <c r="F426" s="315">
        <v>1539.2170000000001</v>
      </c>
      <c r="G426" s="39"/>
      <c r="H426" s="45"/>
    </row>
    <row r="427" s="2" customFormat="1" ht="16.8" customHeight="1">
      <c r="A427" s="39"/>
      <c r="B427" s="45"/>
      <c r="C427" s="316" t="s">
        <v>2846</v>
      </c>
      <c r="D427" s="39"/>
      <c r="E427" s="39"/>
      <c r="F427" s="39"/>
      <c r="G427" s="39"/>
      <c r="H427" s="45"/>
    </row>
    <row r="428" s="2" customFormat="1">
      <c r="A428" s="39"/>
      <c r="B428" s="45"/>
      <c r="C428" s="314" t="s">
        <v>362</v>
      </c>
      <c r="D428" s="314" t="s">
        <v>363</v>
      </c>
      <c r="E428" s="18" t="s">
        <v>160</v>
      </c>
      <c r="F428" s="315">
        <v>1539.2170000000001</v>
      </c>
      <c r="G428" s="39"/>
      <c r="H428" s="45"/>
    </row>
    <row r="429" s="2" customFormat="1">
      <c r="A429" s="39"/>
      <c r="B429" s="45"/>
      <c r="C429" s="314" t="s">
        <v>293</v>
      </c>
      <c r="D429" s="314" t="s">
        <v>294</v>
      </c>
      <c r="E429" s="18" t="s">
        <v>177</v>
      </c>
      <c r="F429" s="315">
        <v>1195.5709999999999</v>
      </c>
      <c r="G429" s="39"/>
      <c r="H429" s="45"/>
    </row>
    <row r="430" s="2" customFormat="1">
      <c r="A430" s="39"/>
      <c r="B430" s="45"/>
      <c r="C430" s="314" t="s">
        <v>300</v>
      </c>
      <c r="D430" s="314" t="s">
        <v>301</v>
      </c>
      <c r="E430" s="18" t="s">
        <v>177</v>
      </c>
      <c r="F430" s="315">
        <v>945.35599999999999</v>
      </c>
      <c r="G430" s="39"/>
      <c r="H430" s="45"/>
    </row>
    <row r="431" s="2" customFormat="1">
      <c r="A431" s="39"/>
      <c r="B431" s="45"/>
      <c r="C431" s="314" t="s">
        <v>308</v>
      </c>
      <c r="D431" s="314" t="s">
        <v>309</v>
      </c>
      <c r="E431" s="18" t="s">
        <v>177</v>
      </c>
      <c r="F431" s="315">
        <v>5672.1360000000004</v>
      </c>
      <c r="G431" s="39"/>
      <c r="H431" s="45"/>
    </row>
    <row r="432" s="2" customFormat="1" ht="16.8" customHeight="1">
      <c r="A432" s="39"/>
      <c r="B432" s="45"/>
      <c r="C432" s="314" t="s">
        <v>316</v>
      </c>
      <c r="D432" s="314" t="s">
        <v>317</v>
      </c>
      <c r="E432" s="18" t="s">
        <v>177</v>
      </c>
      <c r="F432" s="315">
        <v>597.78499999999997</v>
      </c>
      <c r="G432" s="39"/>
      <c r="H432" s="45"/>
    </row>
    <row r="433" s="2" customFormat="1" ht="16.8" customHeight="1">
      <c r="A433" s="39"/>
      <c r="B433" s="45"/>
      <c r="C433" s="314" t="s">
        <v>331</v>
      </c>
      <c r="D433" s="314" t="s">
        <v>332</v>
      </c>
      <c r="E433" s="18" t="s">
        <v>333</v>
      </c>
      <c r="F433" s="315">
        <v>1607.105</v>
      </c>
      <c r="G433" s="39"/>
      <c r="H433" s="45"/>
    </row>
    <row r="434" s="2" customFormat="1" ht="16.8" customHeight="1">
      <c r="A434" s="39"/>
      <c r="B434" s="45"/>
      <c r="C434" s="314" t="s">
        <v>339</v>
      </c>
      <c r="D434" s="314" t="s">
        <v>340</v>
      </c>
      <c r="E434" s="18" t="s">
        <v>177</v>
      </c>
      <c r="F434" s="315">
        <v>597.78499999999997</v>
      </c>
      <c r="G434" s="39"/>
      <c r="H434" s="45"/>
    </row>
    <row r="435" s="2" customFormat="1" ht="16.8" customHeight="1">
      <c r="A435" s="39"/>
      <c r="B435" s="45"/>
      <c r="C435" s="314" t="s">
        <v>368</v>
      </c>
      <c r="D435" s="314" t="s">
        <v>369</v>
      </c>
      <c r="E435" s="18" t="s">
        <v>160</v>
      </c>
      <c r="F435" s="315">
        <v>1539.2170000000001</v>
      </c>
      <c r="G435" s="39"/>
      <c r="H435" s="45"/>
    </row>
    <row r="436" s="2" customFormat="1" ht="16.8" customHeight="1">
      <c r="A436" s="39"/>
      <c r="B436" s="45"/>
      <c r="C436" s="314" t="s">
        <v>381</v>
      </c>
      <c r="D436" s="314" t="s">
        <v>382</v>
      </c>
      <c r="E436" s="18" t="s">
        <v>160</v>
      </c>
      <c r="F436" s="315">
        <v>1539.2170000000001</v>
      </c>
      <c r="G436" s="39"/>
      <c r="H436" s="45"/>
    </row>
    <row r="437" s="2" customFormat="1" ht="16.8" customHeight="1">
      <c r="A437" s="39"/>
      <c r="B437" s="45"/>
      <c r="C437" s="314" t="s">
        <v>375</v>
      </c>
      <c r="D437" s="314" t="s">
        <v>376</v>
      </c>
      <c r="E437" s="18" t="s">
        <v>377</v>
      </c>
      <c r="F437" s="315">
        <v>38.479999999999997</v>
      </c>
      <c r="G437" s="39"/>
      <c r="H437" s="45"/>
    </row>
    <row r="438" s="2" customFormat="1" ht="16.8" customHeight="1">
      <c r="A438" s="39"/>
      <c r="B438" s="45"/>
      <c r="C438" s="310" t="s">
        <v>203</v>
      </c>
      <c r="D438" s="311" t="s">
        <v>1</v>
      </c>
      <c r="E438" s="312" t="s">
        <v>177</v>
      </c>
      <c r="F438" s="313">
        <v>419.25999999999999</v>
      </c>
      <c r="G438" s="39"/>
      <c r="H438" s="45"/>
    </row>
    <row r="439" s="2" customFormat="1" ht="16.8" customHeight="1">
      <c r="A439" s="39"/>
      <c r="B439" s="45"/>
      <c r="C439" s="314" t="s">
        <v>1</v>
      </c>
      <c r="D439" s="314" t="s">
        <v>231</v>
      </c>
      <c r="E439" s="18" t="s">
        <v>1</v>
      </c>
      <c r="F439" s="315">
        <v>0</v>
      </c>
      <c r="G439" s="39"/>
      <c r="H439" s="45"/>
    </row>
    <row r="440" s="2" customFormat="1" ht="16.8" customHeight="1">
      <c r="A440" s="39"/>
      <c r="B440" s="45"/>
      <c r="C440" s="314" t="s">
        <v>203</v>
      </c>
      <c r="D440" s="314" t="s">
        <v>758</v>
      </c>
      <c r="E440" s="18" t="s">
        <v>1</v>
      </c>
      <c r="F440" s="315">
        <v>419.25999999999999</v>
      </c>
      <c r="G440" s="39"/>
      <c r="H440" s="45"/>
    </row>
    <row r="441" s="2" customFormat="1" ht="16.8" customHeight="1">
      <c r="A441" s="39"/>
      <c r="B441" s="45"/>
      <c r="C441" s="316" t="s">
        <v>2846</v>
      </c>
      <c r="D441" s="39"/>
      <c r="E441" s="39"/>
      <c r="F441" s="39"/>
      <c r="G441" s="39"/>
      <c r="H441" s="45"/>
    </row>
    <row r="442" s="2" customFormat="1" ht="16.8" customHeight="1">
      <c r="A442" s="39"/>
      <c r="B442" s="45"/>
      <c r="C442" s="314" t="s">
        <v>271</v>
      </c>
      <c r="D442" s="314" t="s">
        <v>272</v>
      </c>
      <c r="E442" s="18" t="s">
        <v>177</v>
      </c>
      <c r="F442" s="315">
        <v>419.25999999999999</v>
      </c>
      <c r="G442" s="39"/>
      <c r="H442" s="45"/>
    </row>
    <row r="443" s="2" customFormat="1">
      <c r="A443" s="39"/>
      <c r="B443" s="45"/>
      <c r="C443" s="314" t="s">
        <v>278</v>
      </c>
      <c r="D443" s="314" t="s">
        <v>279</v>
      </c>
      <c r="E443" s="18" t="s">
        <v>177</v>
      </c>
      <c r="F443" s="315">
        <v>1048.1500000000001</v>
      </c>
      <c r="G443" s="39"/>
      <c r="H443" s="45"/>
    </row>
    <row r="444" s="2" customFormat="1">
      <c r="A444" s="39"/>
      <c r="B444" s="45"/>
      <c r="C444" s="314" t="s">
        <v>300</v>
      </c>
      <c r="D444" s="314" t="s">
        <v>301</v>
      </c>
      <c r="E444" s="18" t="s">
        <v>177</v>
      </c>
      <c r="F444" s="315">
        <v>945.35599999999999</v>
      </c>
      <c r="G444" s="39"/>
      <c r="H444" s="45"/>
    </row>
    <row r="445" s="2" customFormat="1">
      <c r="A445" s="39"/>
      <c r="B445" s="45"/>
      <c r="C445" s="314" t="s">
        <v>308</v>
      </c>
      <c r="D445" s="314" t="s">
        <v>309</v>
      </c>
      <c r="E445" s="18" t="s">
        <v>177</v>
      </c>
      <c r="F445" s="315">
        <v>5672.1360000000004</v>
      </c>
      <c r="G445" s="39"/>
      <c r="H445" s="45"/>
    </row>
    <row r="446" s="2" customFormat="1" ht="16.8" customHeight="1">
      <c r="A446" s="39"/>
      <c r="B446" s="45"/>
      <c r="C446" s="314" t="s">
        <v>331</v>
      </c>
      <c r="D446" s="314" t="s">
        <v>332</v>
      </c>
      <c r="E446" s="18" t="s">
        <v>333</v>
      </c>
      <c r="F446" s="315">
        <v>1607.105</v>
      </c>
      <c r="G446" s="39"/>
      <c r="H446" s="45"/>
    </row>
    <row r="447" s="2" customFormat="1" ht="16.8" customHeight="1">
      <c r="A447" s="39"/>
      <c r="B447" s="45"/>
      <c r="C447" s="310" t="s">
        <v>730</v>
      </c>
      <c r="D447" s="311" t="s">
        <v>1</v>
      </c>
      <c r="E447" s="312" t="s">
        <v>177</v>
      </c>
      <c r="F447" s="313">
        <v>60.875</v>
      </c>
      <c r="G447" s="39"/>
      <c r="H447" s="45"/>
    </row>
    <row r="448" s="2" customFormat="1" ht="16.8" customHeight="1">
      <c r="A448" s="39"/>
      <c r="B448" s="45"/>
      <c r="C448" s="314" t="s">
        <v>1</v>
      </c>
      <c r="D448" s="314" t="s">
        <v>765</v>
      </c>
      <c r="E448" s="18" t="s">
        <v>1</v>
      </c>
      <c r="F448" s="315">
        <v>0</v>
      </c>
      <c r="G448" s="39"/>
      <c r="H448" s="45"/>
    </row>
    <row r="449" s="2" customFormat="1" ht="16.8" customHeight="1">
      <c r="A449" s="39"/>
      <c r="B449" s="45"/>
      <c r="C449" s="314" t="s">
        <v>1</v>
      </c>
      <c r="D449" s="314" t="s">
        <v>766</v>
      </c>
      <c r="E449" s="18" t="s">
        <v>1</v>
      </c>
      <c r="F449" s="315">
        <v>36.863999999999997</v>
      </c>
      <c r="G449" s="39"/>
      <c r="H449" s="45"/>
    </row>
    <row r="450" s="2" customFormat="1" ht="16.8" customHeight="1">
      <c r="A450" s="39"/>
      <c r="B450" s="45"/>
      <c r="C450" s="314" t="s">
        <v>1</v>
      </c>
      <c r="D450" s="314" t="s">
        <v>767</v>
      </c>
      <c r="E450" s="18" t="s">
        <v>1</v>
      </c>
      <c r="F450" s="315">
        <v>0</v>
      </c>
      <c r="G450" s="39"/>
      <c r="H450" s="45"/>
    </row>
    <row r="451" s="2" customFormat="1" ht="16.8" customHeight="1">
      <c r="A451" s="39"/>
      <c r="B451" s="45"/>
      <c r="C451" s="314" t="s">
        <v>1</v>
      </c>
      <c r="D451" s="314" t="s">
        <v>768</v>
      </c>
      <c r="E451" s="18" t="s">
        <v>1</v>
      </c>
      <c r="F451" s="315">
        <v>11.074999999999999</v>
      </c>
      <c r="G451" s="39"/>
      <c r="H451" s="45"/>
    </row>
    <row r="452" s="2" customFormat="1">
      <c r="A452" s="39"/>
      <c r="B452" s="45"/>
      <c r="C452" s="314" t="s">
        <v>1</v>
      </c>
      <c r="D452" s="314" t="s">
        <v>769</v>
      </c>
      <c r="E452" s="18" t="s">
        <v>1</v>
      </c>
      <c r="F452" s="315">
        <v>6.468</v>
      </c>
      <c r="G452" s="39"/>
      <c r="H452" s="45"/>
    </row>
    <row r="453" s="2" customFormat="1">
      <c r="A453" s="39"/>
      <c r="B453" s="45"/>
      <c r="C453" s="314" t="s">
        <v>1</v>
      </c>
      <c r="D453" s="314" t="s">
        <v>770</v>
      </c>
      <c r="E453" s="18" t="s">
        <v>1</v>
      </c>
      <c r="F453" s="315">
        <v>6.468</v>
      </c>
      <c r="G453" s="39"/>
      <c r="H453" s="45"/>
    </row>
    <row r="454" s="2" customFormat="1" ht="16.8" customHeight="1">
      <c r="A454" s="39"/>
      <c r="B454" s="45"/>
      <c r="C454" s="314" t="s">
        <v>730</v>
      </c>
      <c r="D454" s="314" t="s">
        <v>251</v>
      </c>
      <c r="E454" s="18" t="s">
        <v>1</v>
      </c>
      <c r="F454" s="315">
        <v>60.875</v>
      </c>
      <c r="G454" s="39"/>
      <c r="H454" s="45"/>
    </row>
    <row r="455" s="2" customFormat="1" ht="16.8" customHeight="1">
      <c r="A455" s="39"/>
      <c r="B455" s="45"/>
      <c r="C455" s="316" t="s">
        <v>2846</v>
      </c>
      <c r="D455" s="39"/>
      <c r="E455" s="39"/>
      <c r="F455" s="39"/>
      <c r="G455" s="39"/>
      <c r="H455" s="45"/>
    </row>
    <row r="456" s="2" customFormat="1" ht="16.8" customHeight="1">
      <c r="A456" s="39"/>
      <c r="B456" s="45"/>
      <c r="C456" s="314" t="s">
        <v>760</v>
      </c>
      <c r="D456" s="314" t="s">
        <v>761</v>
      </c>
      <c r="E456" s="18" t="s">
        <v>177</v>
      </c>
      <c r="F456" s="315">
        <v>60.875</v>
      </c>
      <c r="G456" s="39"/>
      <c r="H456" s="45"/>
    </row>
    <row r="457" s="2" customFormat="1">
      <c r="A457" s="39"/>
      <c r="B457" s="45"/>
      <c r="C457" s="314" t="s">
        <v>300</v>
      </c>
      <c r="D457" s="314" t="s">
        <v>301</v>
      </c>
      <c r="E457" s="18" t="s">
        <v>177</v>
      </c>
      <c r="F457" s="315">
        <v>945.35599999999999</v>
      </c>
      <c r="G457" s="39"/>
      <c r="H457" s="45"/>
    </row>
    <row r="458" s="2" customFormat="1">
      <c r="A458" s="39"/>
      <c r="B458" s="45"/>
      <c r="C458" s="314" t="s">
        <v>308</v>
      </c>
      <c r="D458" s="314" t="s">
        <v>309</v>
      </c>
      <c r="E458" s="18" t="s">
        <v>177</v>
      </c>
      <c r="F458" s="315">
        <v>5672.1360000000004</v>
      </c>
      <c r="G458" s="39"/>
      <c r="H458" s="45"/>
    </row>
    <row r="459" s="2" customFormat="1" ht="16.8" customHeight="1">
      <c r="A459" s="39"/>
      <c r="B459" s="45"/>
      <c r="C459" s="314" t="s">
        <v>331</v>
      </c>
      <c r="D459" s="314" t="s">
        <v>332</v>
      </c>
      <c r="E459" s="18" t="s">
        <v>333</v>
      </c>
      <c r="F459" s="315">
        <v>1607.105</v>
      </c>
      <c r="G459" s="39"/>
      <c r="H459" s="45"/>
    </row>
    <row r="460" s="2" customFormat="1" ht="16.8" customHeight="1">
      <c r="A460" s="39"/>
      <c r="B460" s="45"/>
      <c r="C460" s="310" t="s">
        <v>732</v>
      </c>
      <c r="D460" s="311" t="s">
        <v>1</v>
      </c>
      <c r="E460" s="312" t="s">
        <v>160</v>
      </c>
      <c r="F460" s="313">
        <v>2709.4000000000001</v>
      </c>
      <c r="G460" s="39"/>
      <c r="H460" s="45"/>
    </row>
    <row r="461" s="2" customFormat="1" ht="16.8" customHeight="1">
      <c r="A461" s="39"/>
      <c r="B461" s="45"/>
      <c r="C461" s="314" t="s">
        <v>1</v>
      </c>
      <c r="D461" s="314" t="s">
        <v>231</v>
      </c>
      <c r="E461" s="18" t="s">
        <v>1</v>
      </c>
      <c r="F461" s="315">
        <v>0</v>
      </c>
      <c r="G461" s="39"/>
      <c r="H461" s="45"/>
    </row>
    <row r="462" s="2" customFormat="1" ht="16.8" customHeight="1">
      <c r="A462" s="39"/>
      <c r="B462" s="45"/>
      <c r="C462" s="314" t="s">
        <v>732</v>
      </c>
      <c r="D462" s="314" t="s">
        <v>903</v>
      </c>
      <c r="E462" s="18" t="s">
        <v>1</v>
      </c>
      <c r="F462" s="315">
        <v>2709.4000000000001</v>
      </c>
      <c r="G462" s="39"/>
      <c r="H462" s="45"/>
    </row>
    <row r="463" s="2" customFormat="1" ht="16.8" customHeight="1">
      <c r="A463" s="39"/>
      <c r="B463" s="45"/>
      <c r="C463" s="316" t="s">
        <v>2846</v>
      </c>
      <c r="D463" s="39"/>
      <c r="E463" s="39"/>
      <c r="F463" s="39"/>
      <c r="G463" s="39"/>
      <c r="H463" s="45"/>
    </row>
    <row r="464" s="2" customFormat="1" ht="16.8" customHeight="1">
      <c r="A464" s="39"/>
      <c r="B464" s="45"/>
      <c r="C464" s="314" t="s">
        <v>899</v>
      </c>
      <c r="D464" s="314" t="s">
        <v>900</v>
      </c>
      <c r="E464" s="18" t="s">
        <v>160</v>
      </c>
      <c r="F464" s="315">
        <v>2709.4000000000001</v>
      </c>
      <c r="G464" s="39"/>
      <c r="H464" s="45"/>
    </row>
    <row r="465" s="2" customFormat="1" ht="16.8" customHeight="1">
      <c r="A465" s="39"/>
      <c r="B465" s="45"/>
      <c r="C465" s="314" t="s">
        <v>355</v>
      </c>
      <c r="D465" s="314" t="s">
        <v>356</v>
      </c>
      <c r="E465" s="18" t="s">
        <v>160</v>
      </c>
      <c r="F465" s="315">
        <v>7409.6000000000004</v>
      </c>
      <c r="G465" s="39"/>
      <c r="H465" s="45"/>
    </row>
    <row r="466" s="2" customFormat="1" ht="16.8" customHeight="1">
      <c r="A466" s="39"/>
      <c r="B466" s="45"/>
      <c r="C466" s="314" t="s">
        <v>545</v>
      </c>
      <c r="D466" s="314" t="s">
        <v>546</v>
      </c>
      <c r="E466" s="18" t="s">
        <v>160</v>
      </c>
      <c r="F466" s="315">
        <v>4260.5200000000004</v>
      </c>
      <c r="G466" s="39"/>
      <c r="H466" s="45"/>
    </row>
    <row r="467" s="2" customFormat="1" ht="16.8" customHeight="1">
      <c r="A467" s="39"/>
      <c r="B467" s="45"/>
      <c r="C467" s="310" t="s">
        <v>205</v>
      </c>
      <c r="D467" s="311" t="s">
        <v>1</v>
      </c>
      <c r="E467" s="312" t="s">
        <v>160</v>
      </c>
      <c r="F467" s="313">
        <v>995.39999999999998</v>
      </c>
      <c r="G467" s="39"/>
      <c r="H467" s="45"/>
    </row>
    <row r="468" s="2" customFormat="1" ht="16.8" customHeight="1">
      <c r="A468" s="39"/>
      <c r="B468" s="45"/>
      <c r="C468" s="314" t="s">
        <v>1</v>
      </c>
      <c r="D468" s="314" t="s">
        <v>231</v>
      </c>
      <c r="E468" s="18" t="s">
        <v>1</v>
      </c>
      <c r="F468" s="315">
        <v>0</v>
      </c>
      <c r="G468" s="39"/>
      <c r="H468" s="45"/>
    </row>
    <row r="469" s="2" customFormat="1" ht="16.8" customHeight="1">
      <c r="A469" s="39"/>
      <c r="B469" s="45"/>
      <c r="C469" s="314" t="s">
        <v>205</v>
      </c>
      <c r="D469" s="314" t="s">
        <v>905</v>
      </c>
      <c r="E469" s="18" t="s">
        <v>1</v>
      </c>
      <c r="F469" s="315">
        <v>995.39999999999998</v>
      </c>
      <c r="G469" s="39"/>
      <c r="H469" s="45"/>
    </row>
    <row r="470" s="2" customFormat="1" ht="16.8" customHeight="1">
      <c r="A470" s="39"/>
      <c r="B470" s="45"/>
      <c r="C470" s="316" t="s">
        <v>2846</v>
      </c>
      <c r="D470" s="39"/>
      <c r="E470" s="39"/>
      <c r="F470" s="39"/>
      <c r="G470" s="39"/>
      <c r="H470" s="45"/>
    </row>
    <row r="471" s="2" customFormat="1" ht="16.8" customHeight="1">
      <c r="A471" s="39"/>
      <c r="B471" s="45"/>
      <c r="C471" s="314" t="s">
        <v>424</v>
      </c>
      <c r="D471" s="314" t="s">
        <v>425</v>
      </c>
      <c r="E471" s="18" t="s">
        <v>160</v>
      </c>
      <c r="F471" s="315">
        <v>995.39999999999998</v>
      </c>
      <c r="G471" s="39"/>
      <c r="H471" s="45"/>
    </row>
    <row r="472" s="2" customFormat="1" ht="16.8" customHeight="1">
      <c r="A472" s="39"/>
      <c r="B472" s="45"/>
      <c r="C472" s="314" t="s">
        <v>355</v>
      </c>
      <c r="D472" s="314" t="s">
        <v>356</v>
      </c>
      <c r="E472" s="18" t="s">
        <v>160</v>
      </c>
      <c r="F472" s="315">
        <v>7409.6000000000004</v>
      </c>
      <c r="G472" s="39"/>
      <c r="H472" s="45"/>
    </row>
    <row r="473" s="2" customFormat="1" ht="16.8" customHeight="1">
      <c r="A473" s="39"/>
      <c r="B473" s="45"/>
      <c r="C473" s="314" t="s">
        <v>545</v>
      </c>
      <c r="D473" s="314" t="s">
        <v>546</v>
      </c>
      <c r="E473" s="18" t="s">
        <v>160</v>
      </c>
      <c r="F473" s="315">
        <v>4260.5200000000004</v>
      </c>
      <c r="G473" s="39"/>
      <c r="H473" s="45"/>
    </row>
    <row r="474" s="2" customFormat="1" ht="16.8" customHeight="1">
      <c r="A474" s="39"/>
      <c r="B474" s="45"/>
      <c r="C474" s="310" t="s">
        <v>735</v>
      </c>
      <c r="D474" s="311" t="s">
        <v>1</v>
      </c>
      <c r="E474" s="312" t="s">
        <v>177</v>
      </c>
      <c r="F474" s="313">
        <v>19.248000000000001</v>
      </c>
      <c r="G474" s="39"/>
      <c r="H474" s="45"/>
    </row>
    <row r="475" s="2" customFormat="1" ht="16.8" customHeight="1">
      <c r="A475" s="39"/>
      <c r="B475" s="45"/>
      <c r="C475" s="314" t="s">
        <v>1</v>
      </c>
      <c r="D475" s="314" t="s">
        <v>767</v>
      </c>
      <c r="E475" s="18" t="s">
        <v>1</v>
      </c>
      <c r="F475" s="315">
        <v>0</v>
      </c>
      <c r="G475" s="39"/>
      <c r="H475" s="45"/>
    </row>
    <row r="476" s="2" customFormat="1" ht="16.8" customHeight="1">
      <c r="A476" s="39"/>
      <c r="B476" s="45"/>
      <c r="C476" s="314" t="s">
        <v>1</v>
      </c>
      <c r="D476" s="314" t="s">
        <v>787</v>
      </c>
      <c r="E476" s="18" t="s">
        <v>1</v>
      </c>
      <c r="F476" s="315">
        <v>7.9080000000000004</v>
      </c>
      <c r="G476" s="39"/>
      <c r="H476" s="45"/>
    </row>
    <row r="477" s="2" customFormat="1">
      <c r="A477" s="39"/>
      <c r="B477" s="45"/>
      <c r="C477" s="314" t="s">
        <v>1</v>
      </c>
      <c r="D477" s="314" t="s">
        <v>788</v>
      </c>
      <c r="E477" s="18" t="s">
        <v>1</v>
      </c>
      <c r="F477" s="315">
        <v>5.6699999999999999</v>
      </c>
      <c r="G477" s="39"/>
      <c r="H477" s="45"/>
    </row>
    <row r="478" s="2" customFormat="1">
      <c r="A478" s="39"/>
      <c r="B478" s="45"/>
      <c r="C478" s="314" t="s">
        <v>1</v>
      </c>
      <c r="D478" s="314" t="s">
        <v>789</v>
      </c>
      <c r="E478" s="18" t="s">
        <v>1</v>
      </c>
      <c r="F478" s="315">
        <v>5.6699999999999999</v>
      </c>
      <c r="G478" s="39"/>
      <c r="H478" s="45"/>
    </row>
    <row r="479" s="2" customFormat="1" ht="16.8" customHeight="1">
      <c r="A479" s="39"/>
      <c r="B479" s="45"/>
      <c r="C479" s="314" t="s">
        <v>735</v>
      </c>
      <c r="D479" s="314" t="s">
        <v>786</v>
      </c>
      <c r="E479" s="18" t="s">
        <v>1</v>
      </c>
      <c r="F479" s="315">
        <v>19.248000000000001</v>
      </c>
      <c r="G479" s="39"/>
      <c r="H479" s="45"/>
    </row>
    <row r="480" s="2" customFormat="1" ht="16.8" customHeight="1">
      <c r="A480" s="39"/>
      <c r="B480" s="45"/>
      <c r="C480" s="316" t="s">
        <v>2846</v>
      </c>
      <c r="D480" s="39"/>
      <c r="E480" s="39"/>
      <c r="F480" s="39"/>
      <c r="G480" s="39"/>
      <c r="H480" s="45"/>
    </row>
    <row r="481" s="2" customFormat="1" ht="16.8" customHeight="1">
      <c r="A481" s="39"/>
      <c r="B481" s="45"/>
      <c r="C481" s="314" t="s">
        <v>347</v>
      </c>
      <c r="D481" s="314" t="s">
        <v>348</v>
      </c>
      <c r="E481" s="18" t="s">
        <v>177</v>
      </c>
      <c r="F481" s="315">
        <v>270.30000000000001</v>
      </c>
      <c r="G481" s="39"/>
      <c r="H481" s="45"/>
    </row>
    <row r="482" s="2" customFormat="1" ht="16.8" customHeight="1">
      <c r="A482" s="39"/>
      <c r="B482" s="45"/>
      <c r="C482" s="314" t="s">
        <v>790</v>
      </c>
      <c r="D482" s="314" t="s">
        <v>791</v>
      </c>
      <c r="E482" s="18" t="s">
        <v>333</v>
      </c>
      <c r="F482" s="315">
        <v>32.722000000000001</v>
      </c>
      <c r="G482" s="39"/>
      <c r="H482" s="45"/>
    </row>
    <row r="483" s="2" customFormat="1" ht="16.8" customHeight="1">
      <c r="A483" s="39"/>
      <c r="B483" s="45"/>
      <c r="C483" s="310" t="s">
        <v>207</v>
      </c>
      <c r="D483" s="311" t="s">
        <v>1</v>
      </c>
      <c r="E483" s="312" t="s">
        <v>177</v>
      </c>
      <c r="F483" s="313">
        <v>251.05199999999999</v>
      </c>
      <c r="G483" s="39"/>
      <c r="H483" s="45"/>
    </row>
    <row r="484" s="2" customFormat="1" ht="16.8" customHeight="1">
      <c r="A484" s="39"/>
      <c r="B484" s="45"/>
      <c r="C484" s="314" t="s">
        <v>1</v>
      </c>
      <c r="D484" s="314" t="s">
        <v>352</v>
      </c>
      <c r="E484" s="18" t="s">
        <v>1</v>
      </c>
      <c r="F484" s="315">
        <v>0</v>
      </c>
      <c r="G484" s="39"/>
      <c r="H484" s="45"/>
    </row>
    <row r="485" s="2" customFormat="1" ht="16.8" customHeight="1">
      <c r="A485" s="39"/>
      <c r="B485" s="45"/>
      <c r="C485" s="314" t="s">
        <v>1</v>
      </c>
      <c r="D485" s="314" t="s">
        <v>784</v>
      </c>
      <c r="E485" s="18" t="s">
        <v>1</v>
      </c>
      <c r="F485" s="315">
        <v>85.542000000000002</v>
      </c>
      <c r="G485" s="39"/>
      <c r="H485" s="45"/>
    </row>
    <row r="486" s="2" customFormat="1" ht="16.8" customHeight="1">
      <c r="A486" s="39"/>
      <c r="B486" s="45"/>
      <c r="C486" s="314" t="s">
        <v>1</v>
      </c>
      <c r="D486" s="314" t="s">
        <v>785</v>
      </c>
      <c r="E486" s="18" t="s">
        <v>1</v>
      </c>
      <c r="F486" s="315">
        <v>165.50999999999999</v>
      </c>
      <c r="G486" s="39"/>
      <c r="H486" s="45"/>
    </row>
    <row r="487" s="2" customFormat="1" ht="16.8" customHeight="1">
      <c r="A487" s="39"/>
      <c r="B487" s="45"/>
      <c r="C487" s="314" t="s">
        <v>207</v>
      </c>
      <c r="D487" s="314" t="s">
        <v>786</v>
      </c>
      <c r="E487" s="18" t="s">
        <v>1</v>
      </c>
      <c r="F487" s="315">
        <v>251.05199999999999</v>
      </c>
      <c r="G487" s="39"/>
      <c r="H487" s="45"/>
    </row>
    <row r="488" s="2" customFormat="1" ht="16.8" customHeight="1">
      <c r="A488" s="39"/>
      <c r="B488" s="45"/>
      <c r="C488" s="316" t="s">
        <v>2846</v>
      </c>
      <c r="D488" s="39"/>
      <c r="E488" s="39"/>
      <c r="F488" s="39"/>
      <c r="G488" s="39"/>
      <c r="H488" s="45"/>
    </row>
    <row r="489" s="2" customFormat="1" ht="16.8" customHeight="1">
      <c r="A489" s="39"/>
      <c r="B489" s="45"/>
      <c r="C489" s="314" t="s">
        <v>347</v>
      </c>
      <c r="D489" s="314" t="s">
        <v>348</v>
      </c>
      <c r="E489" s="18" t="s">
        <v>177</v>
      </c>
      <c r="F489" s="315">
        <v>270.30000000000001</v>
      </c>
      <c r="G489" s="39"/>
      <c r="H489" s="45"/>
    </row>
    <row r="490" s="2" customFormat="1">
      <c r="A490" s="39"/>
      <c r="B490" s="45"/>
      <c r="C490" s="314" t="s">
        <v>293</v>
      </c>
      <c r="D490" s="314" t="s">
        <v>294</v>
      </c>
      <c r="E490" s="18" t="s">
        <v>177</v>
      </c>
      <c r="F490" s="315">
        <v>1195.5709999999999</v>
      </c>
      <c r="G490" s="39"/>
      <c r="H490" s="45"/>
    </row>
    <row r="491" s="2" customFormat="1">
      <c r="A491" s="39"/>
      <c r="B491" s="45"/>
      <c r="C491" s="314" t="s">
        <v>300</v>
      </c>
      <c r="D491" s="314" t="s">
        <v>301</v>
      </c>
      <c r="E491" s="18" t="s">
        <v>177</v>
      </c>
      <c r="F491" s="315">
        <v>945.35599999999999</v>
      </c>
      <c r="G491" s="39"/>
      <c r="H491" s="45"/>
    </row>
    <row r="492" s="2" customFormat="1">
      <c r="A492" s="39"/>
      <c r="B492" s="45"/>
      <c r="C492" s="314" t="s">
        <v>308</v>
      </c>
      <c r="D492" s="314" t="s">
        <v>309</v>
      </c>
      <c r="E492" s="18" t="s">
        <v>177</v>
      </c>
      <c r="F492" s="315">
        <v>5672.1360000000004</v>
      </c>
      <c r="G492" s="39"/>
      <c r="H492" s="45"/>
    </row>
    <row r="493" s="2" customFormat="1" ht="16.8" customHeight="1">
      <c r="A493" s="39"/>
      <c r="B493" s="45"/>
      <c r="C493" s="314" t="s">
        <v>316</v>
      </c>
      <c r="D493" s="314" t="s">
        <v>317</v>
      </c>
      <c r="E493" s="18" t="s">
        <v>177</v>
      </c>
      <c r="F493" s="315">
        <v>597.78499999999997</v>
      </c>
      <c r="G493" s="39"/>
      <c r="H493" s="45"/>
    </row>
    <row r="494" s="2" customFormat="1" ht="16.8" customHeight="1">
      <c r="A494" s="39"/>
      <c r="B494" s="45"/>
      <c r="C494" s="314" t="s">
        <v>331</v>
      </c>
      <c r="D494" s="314" t="s">
        <v>332</v>
      </c>
      <c r="E494" s="18" t="s">
        <v>333</v>
      </c>
      <c r="F494" s="315">
        <v>1607.105</v>
      </c>
      <c r="G494" s="39"/>
      <c r="H494" s="45"/>
    </row>
    <row r="495" s="2" customFormat="1" ht="16.8" customHeight="1">
      <c r="A495" s="39"/>
      <c r="B495" s="45"/>
      <c r="C495" s="314" t="s">
        <v>339</v>
      </c>
      <c r="D495" s="314" t="s">
        <v>340</v>
      </c>
      <c r="E495" s="18" t="s">
        <v>177</v>
      </c>
      <c r="F495" s="315">
        <v>597.78499999999997</v>
      </c>
      <c r="G495" s="39"/>
      <c r="H495" s="45"/>
    </row>
    <row r="496" s="2" customFormat="1" ht="26.4" customHeight="1">
      <c r="A496" s="39"/>
      <c r="B496" s="45"/>
      <c r="C496" s="309" t="s">
        <v>2848</v>
      </c>
      <c r="D496" s="309" t="s">
        <v>95</v>
      </c>
      <c r="E496" s="39"/>
      <c r="F496" s="39"/>
      <c r="G496" s="39"/>
      <c r="H496" s="45"/>
    </row>
    <row r="497" s="2" customFormat="1" ht="16.8" customHeight="1">
      <c r="A497" s="39"/>
      <c r="B497" s="45"/>
      <c r="C497" s="310" t="s">
        <v>1425</v>
      </c>
      <c r="D497" s="311" t="s">
        <v>1</v>
      </c>
      <c r="E497" s="312" t="s">
        <v>171</v>
      </c>
      <c r="F497" s="313">
        <v>77.5</v>
      </c>
      <c r="G497" s="39"/>
      <c r="H497" s="45"/>
    </row>
    <row r="498" s="2" customFormat="1">
      <c r="A498" s="39"/>
      <c r="B498" s="45"/>
      <c r="C498" s="314" t="s">
        <v>1</v>
      </c>
      <c r="D498" s="314" t="s">
        <v>1893</v>
      </c>
      <c r="E498" s="18" t="s">
        <v>1</v>
      </c>
      <c r="F498" s="315">
        <v>0</v>
      </c>
      <c r="G498" s="39"/>
      <c r="H498" s="45"/>
    </row>
    <row r="499" s="2" customFormat="1" ht="16.8" customHeight="1">
      <c r="A499" s="39"/>
      <c r="B499" s="45"/>
      <c r="C499" s="314" t="s">
        <v>1425</v>
      </c>
      <c r="D499" s="314" t="s">
        <v>1894</v>
      </c>
      <c r="E499" s="18" t="s">
        <v>1</v>
      </c>
      <c r="F499" s="315">
        <v>77.5</v>
      </c>
      <c r="G499" s="39"/>
      <c r="H499" s="45"/>
    </row>
    <row r="500" s="2" customFormat="1" ht="16.8" customHeight="1">
      <c r="A500" s="39"/>
      <c r="B500" s="45"/>
      <c r="C500" s="316" t="s">
        <v>2846</v>
      </c>
      <c r="D500" s="39"/>
      <c r="E500" s="39"/>
      <c r="F500" s="39"/>
      <c r="G500" s="39"/>
      <c r="H500" s="45"/>
    </row>
    <row r="501" s="2" customFormat="1" ht="16.8" customHeight="1">
      <c r="A501" s="39"/>
      <c r="B501" s="45"/>
      <c r="C501" s="314" t="s">
        <v>1888</v>
      </c>
      <c r="D501" s="314" t="s">
        <v>1889</v>
      </c>
      <c r="E501" s="18" t="s">
        <v>171</v>
      </c>
      <c r="F501" s="315">
        <v>77.5</v>
      </c>
      <c r="G501" s="39"/>
      <c r="H501" s="45"/>
    </row>
    <row r="502" s="2" customFormat="1" ht="16.8" customHeight="1">
      <c r="A502" s="39"/>
      <c r="B502" s="45"/>
      <c r="C502" s="314" t="s">
        <v>347</v>
      </c>
      <c r="D502" s="314" t="s">
        <v>348</v>
      </c>
      <c r="E502" s="18" t="s">
        <v>177</v>
      </c>
      <c r="F502" s="315">
        <v>1497.8720000000001</v>
      </c>
      <c r="G502" s="39"/>
      <c r="H502" s="45"/>
    </row>
    <row r="503" s="2" customFormat="1" ht="16.8" customHeight="1">
      <c r="A503" s="39"/>
      <c r="B503" s="45"/>
      <c r="C503" s="310" t="s">
        <v>1427</v>
      </c>
      <c r="D503" s="311" t="s">
        <v>1</v>
      </c>
      <c r="E503" s="312" t="s">
        <v>171</v>
      </c>
      <c r="F503" s="313">
        <v>16</v>
      </c>
      <c r="G503" s="39"/>
      <c r="H503" s="45"/>
    </row>
    <row r="504" s="2" customFormat="1">
      <c r="A504" s="39"/>
      <c r="B504" s="45"/>
      <c r="C504" s="314" t="s">
        <v>1</v>
      </c>
      <c r="D504" s="314" t="s">
        <v>1982</v>
      </c>
      <c r="E504" s="18" t="s">
        <v>1</v>
      </c>
      <c r="F504" s="315">
        <v>0</v>
      </c>
      <c r="G504" s="39"/>
      <c r="H504" s="45"/>
    </row>
    <row r="505" s="2" customFormat="1" ht="16.8" customHeight="1">
      <c r="A505" s="39"/>
      <c r="B505" s="45"/>
      <c r="C505" s="314" t="s">
        <v>1427</v>
      </c>
      <c r="D505" s="314" t="s">
        <v>330</v>
      </c>
      <c r="E505" s="18" t="s">
        <v>1</v>
      </c>
      <c r="F505" s="315">
        <v>16</v>
      </c>
      <c r="G505" s="39"/>
      <c r="H505" s="45"/>
    </row>
    <row r="506" s="2" customFormat="1" ht="16.8" customHeight="1">
      <c r="A506" s="39"/>
      <c r="B506" s="45"/>
      <c r="C506" s="316" t="s">
        <v>2846</v>
      </c>
      <c r="D506" s="39"/>
      <c r="E506" s="39"/>
      <c r="F506" s="39"/>
      <c r="G506" s="39"/>
      <c r="H506" s="45"/>
    </row>
    <row r="507" s="2" customFormat="1" ht="16.8" customHeight="1">
      <c r="A507" s="39"/>
      <c r="B507" s="45"/>
      <c r="C507" s="314" t="s">
        <v>1977</v>
      </c>
      <c r="D507" s="314" t="s">
        <v>1978</v>
      </c>
      <c r="E507" s="18" t="s">
        <v>171</v>
      </c>
      <c r="F507" s="315">
        <v>16</v>
      </c>
      <c r="G507" s="39"/>
      <c r="H507" s="45"/>
    </row>
    <row r="508" s="2" customFormat="1" ht="16.8" customHeight="1">
      <c r="A508" s="39"/>
      <c r="B508" s="45"/>
      <c r="C508" s="314" t="s">
        <v>347</v>
      </c>
      <c r="D508" s="314" t="s">
        <v>348</v>
      </c>
      <c r="E508" s="18" t="s">
        <v>177</v>
      </c>
      <c r="F508" s="315">
        <v>1497.8720000000001</v>
      </c>
      <c r="G508" s="39"/>
      <c r="H508" s="45"/>
    </row>
    <row r="509" s="2" customFormat="1" ht="16.8" customHeight="1">
      <c r="A509" s="39"/>
      <c r="B509" s="45"/>
      <c r="C509" s="310" t="s">
        <v>2166</v>
      </c>
      <c r="D509" s="311" t="s">
        <v>1</v>
      </c>
      <c r="E509" s="312" t="s">
        <v>177</v>
      </c>
      <c r="F509" s="313">
        <v>4.5220000000000002</v>
      </c>
      <c r="G509" s="39"/>
      <c r="H509" s="45"/>
    </row>
    <row r="510" s="2" customFormat="1">
      <c r="A510" s="39"/>
      <c r="B510" s="45"/>
      <c r="C510" s="314" t="s">
        <v>1</v>
      </c>
      <c r="D510" s="314" t="s">
        <v>2165</v>
      </c>
      <c r="E510" s="18" t="s">
        <v>1</v>
      </c>
      <c r="F510" s="315">
        <v>0</v>
      </c>
      <c r="G510" s="39"/>
      <c r="H510" s="45"/>
    </row>
    <row r="511" s="2" customFormat="1" ht="16.8" customHeight="1">
      <c r="A511" s="39"/>
      <c r="B511" s="45"/>
      <c r="C511" s="314" t="s">
        <v>2166</v>
      </c>
      <c r="D511" s="314" t="s">
        <v>2167</v>
      </c>
      <c r="E511" s="18" t="s">
        <v>1</v>
      </c>
      <c r="F511" s="315">
        <v>4.5220000000000002</v>
      </c>
      <c r="G511" s="39"/>
      <c r="H511" s="45"/>
    </row>
    <row r="512" s="2" customFormat="1" ht="16.8" customHeight="1">
      <c r="A512" s="39"/>
      <c r="B512" s="45"/>
      <c r="C512" s="310" t="s">
        <v>1444</v>
      </c>
      <c r="D512" s="311" t="s">
        <v>1</v>
      </c>
      <c r="E512" s="312" t="s">
        <v>171</v>
      </c>
      <c r="F512" s="313">
        <v>420</v>
      </c>
      <c r="G512" s="39"/>
      <c r="H512" s="45"/>
    </row>
    <row r="513" s="2" customFormat="1" ht="16.8" customHeight="1">
      <c r="A513" s="39"/>
      <c r="B513" s="45"/>
      <c r="C513" s="314" t="s">
        <v>1</v>
      </c>
      <c r="D513" s="314" t="s">
        <v>1543</v>
      </c>
      <c r="E513" s="18" t="s">
        <v>1</v>
      </c>
      <c r="F513" s="315">
        <v>420</v>
      </c>
      <c r="G513" s="39"/>
      <c r="H513" s="45"/>
    </row>
    <row r="514" s="2" customFormat="1" ht="16.8" customHeight="1">
      <c r="A514" s="39"/>
      <c r="B514" s="45"/>
      <c r="C514" s="314" t="s">
        <v>1444</v>
      </c>
      <c r="D514" s="314" t="s">
        <v>786</v>
      </c>
      <c r="E514" s="18" t="s">
        <v>1</v>
      </c>
      <c r="F514" s="315">
        <v>420</v>
      </c>
      <c r="G514" s="39"/>
      <c r="H514" s="45"/>
    </row>
    <row r="515" s="2" customFormat="1" ht="16.8" customHeight="1">
      <c r="A515" s="39"/>
      <c r="B515" s="45"/>
      <c r="C515" s="316" t="s">
        <v>2846</v>
      </c>
      <c r="D515" s="39"/>
      <c r="E515" s="39"/>
      <c r="F515" s="39"/>
      <c r="G515" s="39"/>
      <c r="H515" s="45"/>
    </row>
    <row r="516" s="2" customFormat="1" ht="16.8" customHeight="1">
      <c r="A516" s="39"/>
      <c r="B516" s="45"/>
      <c r="C516" s="314" t="s">
        <v>1537</v>
      </c>
      <c r="D516" s="314" t="s">
        <v>1538</v>
      </c>
      <c r="E516" s="18" t="s">
        <v>171</v>
      </c>
      <c r="F516" s="315">
        <v>420</v>
      </c>
      <c r="G516" s="39"/>
      <c r="H516" s="45"/>
    </row>
    <row r="517" s="2" customFormat="1" ht="16.8" customHeight="1">
      <c r="A517" s="39"/>
      <c r="B517" s="45"/>
      <c r="C517" s="314" t="s">
        <v>1733</v>
      </c>
      <c r="D517" s="314" t="s">
        <v>1734</v>
      </c>
      <c r="E517" s="18" t="s">
        <v>171</v>
      </c>
      <c r="F517" s="315">
        <v>420</v>
      </c>
      <c r="G517" s="39"/>
      <c r="H517" s="45"/>
    </row>
    <row r="518" s="2" customFormat="1" ht="16.8" customHeight="1">
      <c r="A518" s="39"/>
      <c r="B518" s="45"/>
      <c r="C518" s="314" t="s">
        <v>1765</v>
      </c>
      <c r="D518" s="314" t="s">
        <v>1766</v>
      </c>
      <c r="E518" s="18" t="s">
        <v>1457</v>
      </c>
      <c r="F518" s="315">
        <v>70</v>
      </c>
      <c r="G518" s="39"/>
      <c r="H518" s="45"/>
    </row>
    <row r="519" s="2" customFormat="1" ht="16.8" customHeight="1">
      <c r="A519" s="39"/>
      <c r="B519" s="45"/>
      <c r="C519" s="314" t="s">
        <v>1544</v>
      </c>
      <c r="D519" s="314" t="s">
        <v>1545</v>
      </c>
      <c r="E519" s="18" t="s">
        <v>171</v>
      </c>
      <c r="F519" s="315">
        <v>1310.4000000000001</v>
      </c>
      <c r="G519" s="39"/>
      <c r="H519" s="45"/>
    </row>
    <row r="520" s="2" customFormat="1" ht="16.8" customHeight="1">
      <c r="A520" s="39"/>
      <c r="B520" s="45"/>
      <c r="C520" s="310" t="s">
        <v>1428</v>
      </c>
      <c r="D520" s="311" t="s">
        <v>1</v>
      </c>
      <c r="E520" s="312" t="s">
        <v>177</v>
      </c>
      <c r="F520" s="313">
        <v>1020.5700000000001</v>
      </c>
      <c r="G520" s="39"/>
      <c r="H520" s="45"/>
    </row>
    <row r="521" s="2" customFormat="1" ht="16.8" customHeight="1">
      <c r="A521" s="39"/>
      <c r="B521" s="45"/>
      <c r="C521" s="314" t="s">
        <v>1</v>
      </c>
      <c r="D521" s="314" t="s">
        <v>1508</v>
      </c>
      <c r="E521" s="18" t="s">
        <v>1</v>
      </c>
      <c r="F521" s="315">
        <v>0</v>
      </c>
      <c r="G521" s="39"/>
      <c r="H521" s="45"/>
    </row>
    <row r="522" s="2" customFormat="1" ht="16.8" customHeight="1">
      <c r="A522" s="39"/>
      <c r="B522" s="45"/>
      <c r="C522" s="314" t="s">
        <v>1</v>
      </c>
      <c r="D522" s="314" t="s">
        <v>1509</v>
      </c>
      <c r="E522" s="18" t="s">
        <v>1</v>
      </c>
      <c r="F522" s="315">
        <v>891.34699999999998</v>
      </c>
      <c r="G522" s="39"/>
      <c r="H522" s="45"/>
    </row>
    <row r="523" s="2" customFormat="1" ht="16.8" customHeight="1">
      <c r="A523" s="39"/>
      <c r="B523" s="45"/>
      <c r="C523" s="314" t="s">
        <v>1</v>
      </c>
      <c r="D523" s="314" t="s">
        <v>1510</v>
      </c>
      <c r="E523" s="18" t="s">
        <v>1</v>
      </c>
      <c r="F523" s="315">
        <v>117.913</v>
      </c>
      <c r="G523" s="39"/>
      <c r="H523" s="45"/>
    </row>
    <row r="524" s="2" customFormat="1" ht="16.8" customHeight="1">
      <c r="A524" s="39"/>
      <c r="B524" s="45"/>
      <c r="C524" s="314" t="s">
        <v>1</v>
      </c>
      <c r="D524" s="314" t="s">
        <v>1511</v>
      </c>
      <c r="E524" s="18" t="s">
        <v>1</v>
      </c>
      <c r="F524" s="315">
        <v>11.310000000000001</v>
      </c>
      <c r="G524" s="39"/>
      <c r="H524" s="45"/>
    </row>
    <row r="525" s="2" customFormat="1" ht="16.8" customHeight="1">
      <c r="A525" s="39"/>
      <c r="B525" s="45"/>
      <c r="C525" s="314" t="s">
        <v>1428</v>
      </c>
      <c r="D525" s="314" t="s">
        <v>251</v>
      </c>
      <c r="E525" s="18" t="s">
        <v>1</v>
      </c>
      <c r="F525" s="315">
        <v>1020.5700000000001</v>
      </c>
      <c r="G525" s="39"/>
      <c r="H525" s="45"/>
    </row>
    <row r="526" s="2" customFormat="1" ht="16.8" customHeight="1">
      <c r="A526" s="39"/>
      <c r="B526" s="45"/>
      <c r="C526" s="316" t="s">
        <v>2846</v>
      </c>
      <c r="D526" s="39"/>
      <c r="E526" s="39"/>
      <c r="F526" s="39"/>
      <c r="G526" s="39"/>
      <c r="H526" s="45"/>
    </row>
    <row r="527" s="2" customFormat="1" ht="16.8" customHeight="1">
      <c r="A527" s="39"/>
      <c r="B527" s="45"/>
      <c r="C527" s="314" t="s">
        <v>1503</v>
      </c>
      <c r="D527" s="314" t="s">
        <v>1504</v>
      </c>
      <c r="E527" s="18" t="s">
        <v>177</v>
      </c>
      <c r="F527" s="315">
        <v>1020.5700000000001</v>
      </c>
      <c r="G527" s="39"/>
      <c r="H527" s="45"/>
    </row>
    <row r="528" s="2" customFormat="1">
      <c r="A528" s="39"/>
      <c r="B528" s="45"/>
      <c r="C528" s="314" t="s">
        <v>300</v>
      </c>
      <c r="D528" s="314" t="s">
        <v>301</v>
      </c>
      <c r="E528" s="18" t="s">
        <v>177</v>
      </c>
      <c r="F528" s="315">
        <v>2749.0279999999998</v>
      </c>
      <c r="G528" s="39"/>
      <c r="H528" s="45"/>
    </row>
    <row r="529" s="2" customFormat="1">
      <c r="A529" s="39"/>
      <c r="B529" s="45"/>
      <c r="C529" s="314" t="s">
        <v>308</v>
      </c>
      <c r="D529" s="314" t="s">
        <v>309</v>
      </c>
      <c r="E529" s="18" t="s">
        <v>177</v>
      </c>
      <c r="F529" s="315">
        <v>16494.168000000001</v>
      </c>
      <c r="G529" s="39"/>
      <c r="H529" s="45"/>
    </row>
    <row r="530" s="2" customFormat="1">
      <c r="A530" s="39"/>
      <c r="B530" s="45"/>
      <c r="C530" s="314" t="s">
        <v>1581</v>
      </c>
      <c r="D530" s="314" t="s">
        <v>1582</v>
      </c>
      <c r="E530" s="18" t="s">
        <v>333</v>
      </c>
      <c r="F530" s="315">
        <v>2749.0279999999998</v>
      </c>
      <c r="G530" s="39"/>
      <c r="H530" s="45"/>
    </row>
    <row r="531" s="2" customFormat="1" ht="16.8" customHeight="1">
      <c r="A531" s="39"/>
      <c r="B531" s="45"/>
      <c r="C531" s="310" t="s">
        <v>189</v>
      </c>
      <c r="D531" s="311" t="s">
        <v>1</v>
      </c>
      <c r="E531" s="312" t="s">
        <v>177</v>
      </c>
      <c r="F531" s="313">
        <v>1877.2000000000001</v>
      </c>
      <c r="G531" s="39"/>
      <c r="H531" s="45"/>
    </row>
    <row r="532" s="2" customFormat="1" ht="16.8" customHeight="1">
      <c r="A532" s="39"/>
      <c r="B532" s="45"/>
      <c r="C532" s="314" t="s">
        <v>1</v>
      </c>
      <c r="D532" s="314" t="s">
        <v>1592</v>
      </c>
      <c r="E532" s="18" t="s">
        <v>1</v>
      </c>
      <c r="F532" s="315">
        <v>0</v>
      </c>
      <c r="G532" s="39"/>
      <c r="H532" s="45"/>
    </row>
    <row r="533" s="2" customFormat="1" ht="16.8" customHeight="1">
      <c r="A533" s="39"/>
      <c r="B533" s="45"/>
      <c r="C533" s="314" t="s">
        <v>1</v>
      </c>
      <c r="D533" s="314" t="s">
        <v>1593</v>
      </c>
      <c r="E533" s="18" t="s">
        <v>1</v>
      </c>
      <c r="F533" s="315">
        <v>1204.5</v>
      </c>
      <c r="G533" s="39"/>
      <c r="H533" s="45"/>
    </row>
    <row r="534" s="2" customFormat="1" ht="16.8" customHeight="1">
      <c r="A534" s="39"/>
      <c r="B534" s="45"/>
      <c r="C534" s="314" t="s">
        <v>1</v>
      </c>
      <c r="D534" s="314" t="s">
        <v>1594</v>
      </c>
      <c r="E534" s="18" t="s">
        <v>1</v>
      </c>
      <c r="F534" s="315">
        <v>672.70000000000005</v>
      </c>
      <c r="G534" s="39"/>
      <c r="H534" s="45"/>
    </row>
    <row r="535" s="2" customFormat="1" ht="16.8" customHeight="1">
      <c r="A535" s="39"/>
      <c r="B535" s="45"/>
      <c r="C535" s="314" t="s">
        <v>189</v>
      </c>
      <c r="D535" s="314" t="s">
        <v>251</v>
      </c>
      <c r="E535" s="18" t="s">
        <v>1</v>
      </c>
      <c r="F535" s="315">
        <v>1877.2000000000001</v>
      </c>
      <c r="G535" s="39"/>
      <c r="H535" s="45"/>
    </row>
    <row r="536" s="2" customFormat="1" ht="16.8" customHeight="1">
      <c r="A536" s="39"/>
      <c r="B536" s="45"/>
      <c r="C536" s="316" t="s">
        <v>2846</v>
      </c>
      <c r="D536" s="39"/>
      <c r="E536" s="39"/>
      <c r="F536" s="39"/>
      <c r="G536" s="39"/>
      <c r="H536" s="45"/>
    </row>
    <row r="537" s="2" customFormat="1">
      <c r="A537" s="39"/>
      <c r="B537" s="45"/>
      <c r="C537" s="314" t="s">
        <v>1587</v>
      </c>
      <c r="D537" s="314" t="s">
        <v>1588</v>
      </c>
      <c r="E537" s="18" t="s">
        <v>177</v>
      </c>
      <c r="F537" s="315">
        <v>1877.2000000000001</v>
      </c>
      <c r="G537" s="39"/>
      <c r="H537" s="45"/>
    </row>
    <row r="538" s="2" customFormat="1">
      <c r="A538" s="39"/>
      <c r="B538" s="45"/>
      <c r="C538" s="314" t="s">
        <v>300</v>
      </c>
      <c r="D538" s="314" t="s">
        <v>301</v>
      </c>
      <c r="E538" s="18" t="s">
        <v>177</v>
      </c>
      <c r="F538" s="315">
        <v>2749.0279999999998</v>
      </c>
      <c r="G538" s="39"/>
      <c r="H538" s="45"/>
    </row>
    <row r="539" s="2" customFormat="1">
      <c r="A539" s="39"/>
      <c r="B539" s="45"/>
      <c r="C539" s="314" t="s">
        <v>308</v>
      </c>
      <c r="D539" s="314" t="s">
        <v>309</v>
      </c>
      <c r="E539" s="18" t="s">
        <v>177</v>
      </c>
      <c r="F539" s="315">
        <v>16494.168000000001</v>
      </c>
      <c r="G539" s="39"/>
      <c r="H539" s="45"/>
    </row>
    <row r="540" s="2" customFormat="1">
      <c r="A540" s="39"/>
      <c r="B540" s="45"/>
      <c r="C540" s="314" t="s">
        <v>1581</v>
      </c>
      <c r="D540" s="314" t="s">
        <v>1582</v>
      </c>
      <c r="E540" s="18" t="s">
        <v>333</v>
      </c>
      <c r="F540" s="315">
        <v>2749.0279999999998</v>
      </c>
      <c r="G540" s="39"/>
      <c r="H540" s="45"/>
    </row>
    <row r="541" s="2" customFormat="1" ht="16.8" customHeight="1">
      <c r="A541" s="39"/>
      <c r="B541" s="45"/>
      <c r="C541" s="310" t="s">
        <v>1431</v>
      </c>
      <c r="D541" s="311" t="s">
        <v>1</v>
      </c>
      <c r="E541" s="312" t="s">
        <v>177</v>
      </c>
      <c r="F541" s="313">
        <v>19.062000000000001</v>
      </c>
      <c r="G541" s="39"/>
      <c r="H541" s="45"/>
    </row>
    <row r="542" s="2" customFormat="1" ht="16.8" customHeight="1">
      <c r="A542" s="39"/>
      <c r="B542" s="45"/>
      <c r="C542" s="314" t="s">
        <v>1</v>
      </c>
      <c r="D542" s="314" t="s">
        <v>1501</v>
      </c>
      <c r="E542" s="18" t="s">
        <v>1</v>
      </c>
      <c r="F542" s="315">
        <v>0</v>
      </c>
      <c r="G542" s="39"/>
      <c r="H542" s="45"/>
    </row>
    <row r="543" s="2" customFormat="1" ht="16.8" customHeight="1">
      <c r="A543" s="39"/>
      <c r="B543" s="45"/>
      <c r="C543" s="314" t="s">
        <v>1431</v>
      </c>
      <c r="D543" s="314" t="s">
        <v>1502</v>
      </c>
      <c r="E543" s="18" t="s">
        <v>1</v>
      </c>
      <c r="F543" s="315">
        <v>19.062000000000001</v>
      </c>
      <c r="G543" s="39"/>
      <c r="H543" s="45"/>
    </row>
    <row r="544" s="2" customFormat="1" ht="16.8" customHeight="1">
      <c r="A544" s="39"/>
      <c r="B544" s="45"/>
      <c r="C544" s="316" t="s">
        <v>2846</v>
      </c>
      <c r="D544" s="39"/>
      <c r="E544" s="39"/>
      <c r="F544" s="39"/>
      <c r="G544" s="39"/>
      <c r="H544" s="45"/>
    </row>
    <row r="545" s="2" customFormat="1" ht="16.8" customHeight="1">
      <c r="A545" s="39"/>
      <c r="B545" s="45"/>
      <c r="C545" s="314" t="s">
        <v>271</v>
      </c>
      <c r="D545" s="314" t="s">
        <v>272</v>
      </c>
      <c r="E545" s="18" t="s">
        <v>177</v>
      </c>
      <c r="F545" s="315">
        <v>19.062000000000001</v>
      </c>
      <c r="G545" s="39"/>
      <c r="H545" s="45"/>
    </row>
    <row r="546" s="2" customFormat="1">
      <c r="A546" s="39"/>
      <c r="B546" s="45"/>
      <c r="C546" s="314" t="s">
        <v>293</v>
      </c>
      <c r="D546" s="314" t="s">
        <v>294</v>
      </c>
      <c r="E546" s="18" t="s">
        <v>177</v>
      </c>
      <c r="F546" s="315">
        <v>371.30799999999999</v>
      </c>
      <c r="G546" s="39"/>
      <c r="H546" s="45"/>
    </row>
    <row r="547" s="2" customFormat="1" ht="16.8" customHeight="1">
      <c r="A547" s="39"/>
      <c r="B547" s="45"/>
      <c r="C547" s="314" t="s">
        <v>316</v>
      </c>
      <c r="D547" s="314" t="s">
        <v>317</v>
      </c>
      <c r="E547" s="18" t="s">
        <v>177</v>
      </c>
      <c r="F547" s="315">
        <v>185.654</v>
      </c>
      <c r="G547" s="39"/>
      <c r="H547" s="45"/>
    </row>
    <row r="548" s="2" customFormat="1" ht="16.8" customHeight="1">
      <c r="A548" s="39"/>
      <c r="B548" s="45"/>
      <c r="C548" s="314" t="s">
        <v>339</v>
      </c>
      <c r="D548" s="314" t="s">
        <v>340</v>
      </c>
      <c r="E548" s="18" t="s">
        <v>177</v>
      </c>
      <c r="F548" s="315">
        <v>167.804</v>
      </c>
      <c r="G548" s="39"/>
      <c r="H548" s="45"/>
    </row>
    <row r="549" s="2" customFormat="1">
      <c r="A549" s="39"/>
      <c r="B549" s="45"/>
      <c r="C549" s="314" t="s">
        <v>362</v>
      </c>
      <c r="D549" s="314" t="s">
        <v>363</v>
      </c>
      <c r="E549" s="18" t="s">
        <v>160</v>
      </c>
      <c r="F549" s="315">
        <v>95.310000000000002</v>
      </c>
      <c r="G549" s="39"/>
      <c r="H549" s="45"/>
    </row>
    <row r="550" s="2" customFormat="1" ht="16.8" customHeight="1">
      <c r="A550" s="39"/>
      <c r="B550" s="45"/>
      <c r="C550" s="314" t="s">
        <v>368</v>
      </c>
      <c r="D550" s="314" t="s">
        <v>369</v>
      </c>
      <c r="E550" s="18" t="s">
        <v>160</v>
      </c>
      <c r="F550" s="315">
        <v>95.310000000000002</v>
      </c>
      <c r="G550" s="39"/>
      <c r="H550" s="45"/>
    </row>
    <row r="551" s="2" customFormat="1" ht="16.8" customHeight="1">
      <c r="A551" s="39"/>
      <c r="B551" s="45"/>
      <c r="C551" s="314" t="s">
        <v>381</v>
      </c>
      <c r="D551" s="314" t="s">
        <v>382</v>
      </c>
      <c r="E551" s="18" t="s">
        <v>160</v>
      </c>
      <c r="F551" s="315">
        <v>95.310000000000002</v>
      </c>
      <c r="G551" s="39"/>
      <c r="H551" s="45"/>
    </row>
    <row r="552" s="2" customFormat="1" ht="16.8" customHeight="1">
      <c r="A552" s="39"/>
      <c r="B552" s="45"/>
      <c r="C552" s="314" t="s">
        <v>375</v>
      </c>
      <c r="D552" s="314" t="s">
        <v>376</v>
      </c>
      <c r="E552" s="18" t="s">
        <v>377</v>
      </c>
      <c r="F552" s="315">
        <v>2.383</v>
      </c>
      <c r="G552" s="39"/>
      <c r="H552" s="45"/>
    </row>
    <row r="553" s="2" customFormat="1" ht="16.8" customHeight="1">
      <c r="A553" s="39"/>
      <c r="B553" s="45"/>
      <c r="C553" s="310" t="s">
        <v>1442</v>
      </c>
      <c r="D553" s="311" t="s">
        <v>1</v>
      </c>
      <c r="E553" s="312" t="s">
        <v>1443</v>
      </c>
      <c r="F553" s="313">
        <v>28</v>
      </c>
      <c r="G553" s="39"/>
      <c r="H553" s="45"/>
    </row>
    <row r="554" s="2" customFormat="1" ht="16.8" customHeight="1">
      <c r="A554" s="39"/>
      <c r="B554" s="45"/>
      <c r="C554" s="314" t="s">
        <v>1</v>
      </c>
      <c r="D554" s="314" t="s">
        <v>1542</v>
      </c>
      <c r="E554" s="18" t="s">
        <v>1</v>
      </c>
      <c r="F554" s="315">
        <v>28</v>
      </c>
      <c r="G554" s="39"/>
      <c r="H554" s="45"/>
    </row>
    <row r="555" s="2" customFormat="1" ht="16.8" customHeight="1">
      <c r="A555" s="39"/>
      <c r="B555" s="45"/>
      <c r="C555" s="314" t="s">
        <v>1442</v>
      </c>
      <c r="D555" s="314" t="s">
        <v>786</v>
      </c>
      <c r="E555" s="18" t="s">
        <v>1</v>
      </c>
      <c r="F555" s="315">
        <v>28</v>
      </c>
      <c r="G555" s="39"/>
      <c r="H555" s="45"/>
    </row>
    <row r="556" s="2" customFormat="1" ht="16.8" customHeight="1">
      <c r="A556" s="39"/>
      <c r="B556" s="45"/>
      <c r="C556" s="316" t="s">
        <v>2846</v>
      </c>
      <c r="D556" s="39"/>
      <c r="E556" s="39"/>
      <c r="F556" s="39"/>
      <c r="G556" s="39"/>
      <c r="H556" s="45"/>
    </row>
    <row r="557" s="2" customFormat="1" ht="16.8" customHeight="1">
      <c r="A557" s="39"/>
      <c r="B557" s="45"/>
      <c r="C557" s="314" t="s">
        <v>1537</v>
      </c>
      <c r="D557" s="314" t="s">
        <v>1538</v>
      </c>
      <c r="E557" s="18" t="s">
        <v>171</v>
      </c>
      <c r="F557" s="315">
        <v>420</v>
      </c>
      <c r="G557" s="39"/>
      <c r="H557" s="45"/>
    </row>
    <row r="558" s="2" customFormat="1" ht="16.8" customHeight="1">
      <c r="A558" s="39"/>
      <c r="B558" s="45"/>
      <c r="C558" s="314" t="s">
        <v>1554</v>
      </c>
      <c r="D558" s="314" t="s">
        <v>1555</v>
      </c>
      <c r="E558" s="18" t="s">
        <v>874</v>
      </c>
      <c r="F558" s="315">
        <v>28</v>
      </c>
      <c r="G558" s="39"/>
      <c r="H558" s="45"/>
    </row>
    <row r="559" s="2" customFormat="1" ht="16.8" customHeight="1">
      <c r="A559" s="39"/>
      <c r="B559" s="45"/>
      <c r="C559" s="314" t="s">
        <v>1551</v>
      </c>
      <c r="D559" s="314" t="s">
        <v>1552</v>
      </c>
      <c r="E559" s="18" t="s">
        <v>874</v>
      </c>
      <c r="F559" s="315">
        <v>28</v>
      </c>
      <c r="G559" s="39"/>
      <c r="H559" s="45"/>
    </row>
    <row r="560" s="2" customFormat="1" ht="16.8" customHeight="1">
      <c r="A560" s="39"/>
      <c r="B560" s="45"/>
      <c r="C560" s="314" t="s">
        <v>1548</v>
      </c>
      <c r="D560" s="314" t="s">
        <v>1549</v>
      </c>
      <c r="E560" s="18" t="s">
        <v>874</v>
      </c>
      <c r="F560" s="315">
        <v>28</v>
      </c>
      <c r="G560" s="39"/>
      <c r="H560" s="45"/>
    </row>
    <row r="561" s="2" customFormat="1" ht="16.8" customHeight="1">
      <c r="A561" s="39"/>
      <c r="B561" s="45"/>
      <c r="C561" s="314" t="s">
        <v>1544</v>
      </c>
      <c r="D561" s="314" t="s">
        <v>1545</v>
      </c>
      <c r="E561" s="18" t="s">
        <v>171</v>
      </c>
      <c r="F561" s="315">
        <v>1310.4000000000001</v>
      </c>
      <c r="G561" s="39"/>
      <c r="H561" s="45"/>
    </row>
    <row r="562" s="2" customFormat="1" ht="16.8" customHeight="1">
      <c r="A562" s="39"/>
      <c r="B562" s="45"/>
      <c r="C562" s="310" t="s">
        <v>1433</v>
      </c>
      <c r="D562" s="311" t="s">
        <v>1</v>
      </c>
      <c r="E562" s="312" t="s">
        <v>177</v>
      </c>
      <c r="F562" s="313">
        <v>8.9700000000000006</v>
      </c>
      <c r="G562" s="39"/>
      <c r="H562" s="45"/>
    </row>
    <row r="563" s="2" customFormat="1">
      <c r="A563" s="39"/>
      <c r="B563" s="45"/>
      <c r="C563" s="314" t="s">
        <v>1</v>
      </c>
      <c r="D563" s="314" t="s">
        <v>1659</v>
      </c>
      <c r="E563" s="18" t="s">
        <v>1</v>
      </c>
      <c r="F563" s="315">
        <v>0</v>
      </c>
      <c r="G563" s="39"/>
      <c r="H563" s="45"/>
    </row>
    <row r="564" s="2" customFormat="1" ht="16.8" customHeight="1">
      <c r="A564" s="39"/>
      <c r="B564" s="45"/>
      <c r="C564" s="314" t="s">
        <v>1</v>
      </c>
      <c r="D564" s="314" t="s">
        <v>1660</v>
      </c>
      <c r="E564" s="18" t="s">
        <v>1</v>
      </c>
      <c r="F564" s="315">
        <v>6.6299999999999999</v>
      </c>
      <c r="G564" s="39"/>
      <c r="H564" s="45"/>
    </row>
    <row r="565" s="2" customFormat="1" ht="16.8" customHeight="1">
      <c r="A565" s="39"/>
      <c r="B565" s="45"/>
      <c r="C565" s="314" t="s">
        <v>1</v>
      </c>
      <c r="D565" s="314" t="s">
        <v>1661</v>
      </c>
      <c r="E565" s="18" t="s">
        <v>1</v>
      </c>
      <c r="F565" s="315">
        <v>2.3399999999999999</v>
      </c>
      <c r="G565" s="39"/>
      <c r="H565" s="45"/>
    </row>
    <row r="566" s="2" customFormat="1" ht="16.8" customHeight="1">
      <c r="A566" s="39"/>
      <c r="B566" s="45"/>
      <c r="C566" s="314" t="s">
        <v>1433</v>
      </c>
      <c r="D566" s="314" t="s">
        <v>251</v>
      </c>
      <c r="E566" s="18" t="s">
        <v>1</v>
      </c>
      <c r="F566" s="315">
        <v>8.9700000000000006</v>
      </c>
      <c r="G566" s="39"/>
      <c r="H566" s="45"/>
    </row>
    <row r="567" s="2" customFormat="1" ht="16.8" customHeight="1">
      <c r="A567" s="39"/>
      <c r="B567" s="45"/>
      <c r="C567" s="316" t="s">
        <v>2846</v>
      </c>
      <c r="D567" s="39"/>
      <c r="E567" s="39"/>
      <c r="F567" s="39"/>
      <c r="G567" s="39"/>
      <c r="H567" s="45"/>
    </row>
    <row r="568" s="2" customFormat="1">
      <c r="A568" s="39"/>
      <c r="B568" s="45"/>
      <c r="C568" s="314" t="s">
        <v>1654</v>
      </c>
      <c r="D568" s="314" t="s">
        <v>1655</v>
      </c>
      <c r="E568" s="18" t="s">
        <v>177</v>
      </c>
      <c r="F568" s="315">
        <v>8.9700000000000006</v>
      </c>
      <c r="G568" s="39"/>
      <c r="H568" s="45"/>
    </row>
    <row r="569" s="2" customFormat="1">
      <c r="A569" s="39"/>
      <c r="B569" s="45"/>
      <c r="C569" s="314" t="s">
        <v>293</v>
      </c>
      <c r="D569" s="314" t="s">
        <v>294</v>
      </c>
      <c r="E569" s="18" t="s">
        <v>177</v>
      </c>
      <c r="F569" s="315">
        <v>371.30799999999999</v>
      </c>
      <c r="G569" s="39"/>
      <c r="H569" s="45"/>
    </row>
    <row r="570" s="2" customFormat="1">
      <c r="A570" s="39"/>
      <c r="B570" s="45"/>
      <c r="C570" s="314" t="s">
        <v>300</v>
      </c>
      <c r="D570" s="314" t="s">
        <v>301</v>
      </c>
      <c r="E570" s="18" t="s">
        <v>177</v>
      </c>
      <c r="F570" s="315">
        <v>2749.0279999999998</v>
      </c>
      <c r="G570" s="39"/>
      <c r="H570" s="45"/>
    </row>
    <row r="571" s="2" customFormat="1">
      <c r="A571" s="39"/>
      <c r="B571" s="45"/>
      <c r="C571" s="314" t="s">
        <v>308</v>
      </c>
      <c r="D571" s="314" t="s">
        <v>309</v>
      </c>
      <c r="E571" s="18" t="s">
        <v>177</v>
      </c>
      <c r="F571" s="315">
        <v>16494.168000000001</v>
      </c>
      <c r="G571" s="39"/>
      <c r="H571" s="45"/>
    </row>
    <row r="572" s="2" customFormat="1" ht="16.8" customHeight="1">
      <c r="A572" s="39"/>
      <c r="B572" s="45"/>
      <c r="C572" s="314" t="s">
        <v>316</v>
      </c>
      <c r="D572" s="314" t="s">
        <v>317</v>
      </c>
      <c r="E572" s="18" t="s">
        <v>177</v>
      </c>
      <c r="F572" s="315">
        <v>185.654</v>
      </c>
      <c r="G572" s="39"/>
      <c r="H572" s="45"/>
    </row>
    <row r="573" s="2" customFormat="1">
      <c r="A573" s="39"/>
      <c r="B573" s="45"/>
      <c r="C573" s="314" t="s">
        <v>1581</v>
      </c>
      <c r="D573" s="314" t="s">
        <v>1582</v>
      </c>
      <c r="E573" s="18" t="s">
        <v>333</v>
      </c>
      <c r="F573" s="315">
        <v>2749.0279999999998</v>
      </c>
      <c r="G573" s="39"/>
      <c r="H573" s="45"/>
    </row>
    <row r="574" s="2" customFormat="1" ht="16.8" customHeight="1">
      <c r="A574" s="39"/>
      <c r="B574" s="45"/>
      <c r="C574" s="314" t="s">
        <v>339</v>
      </c>
      <c r="D574" s="314" t="s">
        <v>340</v>
      </c>
      <c r="E574" s="18" t="s">
        <v>177</v>
      </c>
      <c r="F574" s="315">
        <v>167.804</v>
      </c>
      <c r="G574" s="39"/>
      <c r="H574" s="45"/>
    </row>
    <row r="575" s="2" customFormat="1" ht="16.8" customHeight="1">
      <c r="A575" s="39"/>
      <c r="B575" s="45"/>
      <c r="C575" s="310" t="s">
        <v>1435</v>
      </c>
      <c r="D575" s="311" t="s">
        <v>1</v>
      </c>
      <c r="E575" s="312" t="s">
        <v>160</v>
      </c>
      <c r="F575" s="313">
        <v>35.700000000000003</v>
      </c>
      <c r="G575" s="39"/>
      <c r="H575" s="45"/>
    </row>
    <row r="576" s="2" customFormat="1">
      <c r="A576" s="39"/>
      <c r="B576" s="45"/>
      <c r="C576" s="314" t="s">
        <v>1</v>
      </c>
      <c r="D576" s="314" t="s">
        <v>1878</v>
      </c>
      <c r="E576" s="18" t="s">
        <v>1</v>
      </c>
      <c r="F576" s="315">
        <v>0</v>
      </c>
      <c r="G576" s="39"/>
      <c r="H576" s="45"/>
    </row>
    <row r="577" s="2" customFormat="1" ht="16.8" customHeight="1">
      <c r="A577" s="39"/>
      <c r="B577" s="45"/>
      <c r="C577" s="314" t="s">
        <v>1435</v>
      </c>
      <c r="D577" s="314" t="s">
        <v>1879</v>
      </c>
      <c r="E577" s="18" t="s">
        <v>1</v>
      </c>
      <c r="F577" s="315">
        <v>35.700000000000003</v>
      </c>
      <c r="G577" s="39"/>
      <c r="H577" s="45"/>
    </row>
    <row r="578" s="2" customFormat="1" ht="16.8" customHeight="1">
      <c r="A578" s="39"/>
      <c r="B578" s="45"/>
      <c r="C578" s="316" t="s">
        <v>2846</v>
      </c>
      <c r="D578" s="39"/>
      <c r="E578" s="39"/>
      <c r="F578" s="39"/>
      <c r="G578" s="39"/>
      <c r="H578" s="45"/>
    </row>
    <row r="579" s="2" customFormat="1" ht="16.8" customHeight="1">
      <c r="A579" s="39"/>
      <c r="B579" s="45"/>
      <c r="C579" s="314" t="s">
        <v>1873</v>
      </c>
      <c r="D579" s="314" t="s">
        <v>1874</v>
      </c>
      <c r="E579" s="18" t="s">
        <v>160</v>
      </c>
      <c r="F579" s="315">
        <v>71.400000000000006</v>
      </c>
      <c r="G579" s="39"/>
      <c r="H579" s="45"/>
    </row>
    <row r="580" s="2" customFormat="1" ht="16.8" customHeight="1">
      <c r="A580" s="39"/>
      <c r="B580" s="45"/>
      <c r="C580" s="314" t="s">
        <v>1449</v>
      </c>
      <c r="D580" s="314" t="s">
        <v>1450</v>
      </c>
      <c r="E580" s="18" t="s">
        <v>160</v>
      </c>
      <c r="F580" s="315">
        <v>35.700000000000003</v>
      </c>
      <c r="G580" s="39"/>
      <c r="H580" s="45"/>
    </row>
    <row r="581" s="2" customFormat="1">
      <c r="A581" s="39"/>
      <c r="B581" s="45"/>
      <c r="C581" s="314" t="s">
        <v>293</v>
      </c>
      <c r="D581" s="314" t="s">
        <v>294</v>
      </c>
      <c r="E581" s="18" t="s">
        <v>177</v>
      </c>
      <c r="F581" s="315">
        <v>371.30799999999999</v>
      </c>
      <c r="G581" s="39"/>
      <c r="H581" s="45"/>
    </row>
    <row r="582" s="2" customFormat="1" ht="16.8" customHeight="1">
      <c r="A582" s="39"/>
      <c r="B582" s="45"/>
      <c r="C582" s="314" t="s">
        <v>316</v>
      </c>
      <c r="D582" s="314" t="s">
        <v>317</v>
      </c>
      <c r="E582" s="18" t="s">
        <v>177</v>
      </c>
      <c r="F582" s="315">
        <v>185.654</v>
      </c>
      <c r="G582" s="39"/>
      <c r="H582" s="45"/>
    </row>
    <row r="583" s="2" customFormat="1" ht="16.8" customHeight="1">
      <c r="A583" s="39"/>
      <c r="B583" s="45"/>
      <c r="C583" s="310" t="s">
        <v>1440</v>
      </c>
      <c r="D583" s="311" t="s">
        <v>1</v>
      </c>
      <c r="E583" s="312" t="s">
        <v>160</v>
      </c>
      <c r="F583" s="313">
        <v>722.29999999999995</v>
      </c>
      <c r="G583" s="39"/>
      <c r="H583" s="45"/>
    </row>
    <row r="584" s="2" customFormat="1" ht="16.8" customHeight="1">
      <c r="A584" s="39"/>
      <c r="B584" s="45"/>
      <c r="C584" s="314" t="s">
        <v>1</v>
      </c>
      <c r="D584" s="314" t="s">
        <v>1517</v>
      </c>
      <c r="E584" s="18" t="s">
        <v>1</v>
      </c>
      <c r="F584" s="315">
        <v>0</v>
      </c>
      <c r="G584" s="39"/>
      <c r="H584" s="45"/>
    </row>
    <row r="585" s="2" customFormat="1" ht="16.8" customHeight="1">
      <c r="A585" s="39"/>
      <c r="B585" s="45"/>
      <c r="C585" s="314" t="s">
        <v>1</v>
      </c>
      <c r="D585" s="314" t="s">
        <v>1518</v>
      </c>
      <c r="E585" s="18" t="s">
        <v>1</v>
      </c>
      <c r="F585" s="315">
        <v>672</v>
      </c>
      <c r="G585" s="39"/>
      <c r="H585" s="45"/>
    </row>
    <row r="586" s="2" customFormat="1" ht="16.8" customHeight="1">
      <c r="A586" s="39"/>
      <c r="B586" s="45"/>
      <c r="C586" s="314" t="s">
        <v>1</v>
      </c>
      <c r="D586" s="314" t="s">
        <v>1519</v>
      </c>
      <c r="E586" s="18" t="s">
        <v>1</v>
      </c>
      <c r="F586" s="315">
        <v>40.700000000000003</v>
      </c>
      <c r="G586" s="39"/>
      <c r="H586" s="45"/>
    </row>
    <row r="587" s="2" customFormat="1" ht="16.8" customHeight="1">
      <c r="A587" s="39"/>
      <c r="B587" s="45"/>
      <c r="C587" s="314" t="s">
        <v>1</v>
      </c>
      <c r="D587" s="314" t="s">
        <v>1520</v>
      </c>
      <c r="E587" s="18" t="s">
        <v>1</v>
      </c>
      <c r="F587" s="315">
        <v>4.7999999999999998</v>
      </c>
      <c r="G587" s="39"/>
      <c r="H587" s="45"/>
    </row>
    <row r="588" s="2" customFormat="1" ht="16.8" customHeight="1">
      <c r="A588" s="39"/>
      <c r="B588" s="45"/>
      <c r="C588" s="314" t="s">
        <v>1</v>
      </c>
      <c r="D588" s="314" t="s">
        <v>1521</v>
      </c>
      <c r="E588" s="18" t="s">
        <v>1</v>
      </c>
      <c r="F588" s="315">
        <v>4.7999999999999998</v>
      </c>
      <c r="G588" s="39"/>
      <c r="H588" s="45"/>
    </row>
    <row r="589" s="2" customFormat="1" ht="16.8" customHeight="1">
      <c r="A589" s="39"/>
      <c r="B589" s="45"/>
      <c r="C589" s="314" t="s">
        <v>1440</v>
      </c>
      <c r="D589" s="314" t="s">
        <v>251</v>
      </c>
      <c r="E589" s="18" t="s">
        <v>1</v>
      </c>
      <c r="F589" s="315">
        <v>722.29999999999995</v>
      </c>
      <c r="G589" s="39"/>
      <c r="H589" s="45"/>
    </row>
    <row r="590" s="2" customFormat="1" ht="16.8" customHeight="1">
      <c r="A590" s="39"/>
      <c r="B590" s="45"/>
      <c r="C590" s="316" t="s">
        <v>2846</v>
      </c>
      <c r="D590" s="39"/>
      <c r="E590" s="39"/>
      <c r="F590" s="39"/>
      <c r="G590" s="39"/>
      <c r="H590" s="45"/>
    </row>
    <row r="591" s="2" customFormat="1" ht="16.8" customHeight="1">
      <c r="A591" s="39"/>
      <c r="B591" s="45"/>
      <c r="C591" s="314" t="s">
        <v>1512</v>
      </c>
      <c r="D591" s="314" t="s">
        <v>1513</v>
      </c>
      <c r="E591" s="18" t="s">
        <v>160</v>
      </c>
      <c r="F591" s="315">
        <v>722.29999999999995</v>
      </c>
      <c r="G591" s="39"/>
      <c r="H591" s="45"/>
    </row>
    <row r="592" s="2" customFormat="1" ht="16.8" customHeight="1">
      <c r="A592" s="39"/>
      <c r="B592" s="45"/>
      <c r="C592" s="314" t="s">
        <v>1522</v>
      </c>
      <c r="D592" s="314" t="s">
        <v>1523</v>
      </c>
      <c r="E592" s="18" t="s">
        <v>160</v>
      </c>
      <c r="F592" s="315">
        <v>722.29999999999995</v>
      </c>
      <c r="G592" s="39"/>
      <c r="H592" s="45"/>
    </row>
    <row r="593" s="2" customFormat="1">
      <c r="A593" s="39"/>
      <c r="B593" s="45"/>
      <c r="C593" s="314" t="s">
        <v>1532</v>
      </c>
      <c r="D593" s="314" t="s">
        <v>1533</v>
      </c>
      <c r="E593" s="18" t="s">
        <v>160</v>
      </c>
      <c r="F593" s="315">
        <v>722.29999999999995</v>
      </c>
      <c r="G593" s="39"/>
      <c r="H593" s="45"/>
    </row>
    <row r="594" s="2" customFormat="1" ht="16.8" customHeight="1">
      <c r="A594" s="39"/>
      <c r="B594" s="45"/>
      <c r="C594" s="314" t="s">
        <v>1527</v>
      </c>
      <c r="D594" s="314" t="s">
        <v>1528</v>
      </c>
      <c r="E594" s="18" t="s">
        <v>874</v>
      </c>
      <c r="F594" s="315">
        <v>722.29999999999995</v>
      </c>
      <c r="G594" s="39"/>
      <c r="H594" s="45"/>
    </row>
    <row r="595" s="2" customFormat="1" ht="16.8" customHeight="1">
      <c r="A595" s="39"/>
      <c r="B595" s="45"/>
      <c r="C595" s="310" t="s">
        <v>735</v>
      </c>
      <c r="D595" s="311" t="s">
        <v>1</v>
      </c>
      <c r="E595" s="312" t="s">
        <v>177</v>
      </c>
      <c r="F595" s="313">
        <v>1358.0999999999999</v>
      </c>
      <c r="G595" s="39"/>
      <c r="H595" s="45"/>
    </row>
    <row r="596" s="2" customFormat="1" ht="16.8" customHeight="1">
      <c r="A596" s="39"/>
      <c r="B596" s="45"/>
      <c r="C596" s="314" t="s">
        <v>1</v>
      </c>
      <c r="D596" s="314" t="s">
        <v>1667</v>
      </c>
      <c r="E596" s="18" t="s">
        <v>1</v>
      </c>
      <c r="F596" s="315">
        <v>0</v>
      </c>
      <c r="G596" s="39"/>
      <c r="H596" s="45"/>
    </row>
    <row r="597" s="2" customFormat="1" ht="16.8" customHeight="1">
      <c r="A597" s="39"/>
      <c r="B597" s="45"/>
      <c r="C597" s="314" t="s">
        <v>1</v>
      </c>
      <c r="D597" s="314" t="s">
        <v>1668</v>
      </c>
      <c r="E597" s="18" t="s">
        <v>1</v>
      </c>
      <c r="F597" s="315">
        <v>617.58000000000004</v>
      </c>
      <c r="G597" s="39"/>
      <c r="H597" s="45"/>
    </row>
    <row r="598" s="2" customFormat="1" ht="16.8" customHeight="1">
      <c r="A598" s="39"/>
      <c r="B598" s="45"/>
      <c r="C598" s="314" t="s">
        <v>1</v>
      </c>
      <c r="D598" s="314" t="s">
        <v>1669</v>
      </c>
      <c r="E598" s="18" t="s">
        <v>1</v>
      </c>
      <c r="F598" s="315">
        <v>891.34699999999998</v>
      </c>
      <c r="G598" s="39"/>
      <c r="H598" s="45"/>
    </row>
    <row r="599" s="2" customFormat="1" ht="16.8" customHeight="1">
      <c r="A599" s="39"/>
      <c r="B599" s="45"/>
      <c r="C599" s="314" t="s">
        <v>1</v>
      </c>
      <c r="D599" s="314" t="s">
        <v>1670</v>
      </c>
      <c r="E599" s="18" t="s">
        <v>1</v>
      </c>
      <c r="F599" s="315">
        <v>117.913</v>
      </c>
      <c r="G599" s="39"/>
      <c r="H599" s="45"/>
    </row>
    <row r="600" s="2" customFormat="1" ht="16.8" customHeight="1">
      <c r="A600" s="39"/>
      <c r="B600" s="45"/>
      <c r="C600" s="314" t="s">
        <v>1</v>
      </c>
      <c r="D600" s="314" t="s">
        <v>1671</v>
      </c>
      <c r="E600" s="18" t="s">
        <v>1</v>
      </c>
      <c r="F600" s="315">
        <v>-72.242999999999995</v>
      </c>
      <c r="G600" s="39"/>
      <c r="H600" s="45"/>
    </row>
    <row r="601" s="2" customFormat="1" ht="16.8" customHeight="1">
      <c r="A601" s="39"/>
      <c r="B601" s="45"/>
      <c r="C601" s="314" t="s">
        <v>1</v>
      </c>
      <c r="D601" s="314" t="s">
        <v>1672</v>
      </c>
      <c r="E601" s="18" t="s">
        <v>1</v>
      </c>
      <c r="F601" s="315">
        <v>-28.751000000000001</v>
      </c>
      <c r="G601" s="39"/>
      <c r="H601" s="45"/>
    </row>
    <row r="602" s="2" customFormat="1" ht="16.8" customHeight="1">
      <c r="A602" s="39"/>
      <c r="B602" s="45"/>
      <c r="C602" s="314" t="s">
        <v>1</v>
      </c>
      <c r="D602" s="314" t="s">
        <v>1673</v>
      </c>
      <c r="E602" s="18" t="s">
        <v>1</v>
      </c>
      <c r="F602" s="315">
        <v>-4.4749999999999996</v>
      </c>
      <c r="G602" s="39"/>
      <c r="H602" s="45"/>
    </row>
    <row r="603" s="2" customFormat="1" ht="16.8" customHeight="1">
      <c r="A603" s="39"/>
      <c r="B603" s="45"/>
      <c r="C603" s="314" t="s">
        <v>1</v>
      </c>
      <c r="D603" s="314" t="s">
        <v>1674</v>
      </c>
      <c r="E603" s="18" t="s">
        <v>1</v>
      </c>
      <c r="F603" s="315">
        <v>-13.917999999999999</v>
      </c>
      <c r="G603" s="39"/>
      <c r="H603" s="45"/>
    </row>
    <row r="604" s="2" customFormat="1" ht="16.8" customHeight="1">
      <c r="A604" s="39"/>
      <c r="B604" s="45"/>
      <c r="C604" s="314" t="s">
        <v>1</v>
      </c>
      <c r="D604" s="314" t="s">
        <v>1675</v>
      </c>
      <c r="E604" s="18" t="s">
        <v>1</v>
      </c>
      <c r="F604" s="315">
        <v>-153.893</v>
      </c>
      <c r="G604" s="39"/>
      <c r="H604" s="45"/>
    </row>
    <row r="605" s="2" customFormat="1" ht="16.8" customHeight="1">
      <c r="A605" s="39"/>
      <c r="B605" s="45"/>
      <c r="C605" s="314" t="s">
        <v>1</v>
      </c>
      <c r="D605" s="314" t="s">
        <v>1676</v>
      </c>
      <c r="E605" s="18" t="s">
        <v>1</v>
      </c>
      <c r="F605" s="315">
        <v>4.54</v>
      </c>
      <c r="G605" s="39"/>
      <c r="H605" s="45"/>
    </row>
    <row r="606" s="2" customFormat="1" ht="16.8" customHeight="1">
      <c r="A606" s="39"/>
      <c r="B606" s="45"/>
      <c r="C606" s="314" t="s">
        <v>735</v>
      </c>
      <c r="D606" s="314" t="s">
        <v>786</v>
      </c>
      <c r="E606" s="18" t="s">
        <v>1</v>
      </c>
      <c r="F606" s="315">
        <v>1358.0999999999999</v>
      </c>
      <c r="G606" s="39"/>
      <c r="H606" s="45"/>
    </row>
    <row r="607" s="2" customFormat="1" ht="16.8" customHeight="1">
      <c r="A607" s="39"/>
      <c r="B607" s="45"/>
      <c r="C607" s="316" t="s">
        <v>2846</v>
      </c>
      <c r="D607" s="39"/>
      <c r="E607" s="39"/>
      <c r="F607" s="39"/>
      <c r="G607" s="39"/>
      <c r="H607" s="45"/>
    </row>
    <row r="608" s="2" customFormat="1" ht="16.8" customHeight="1">
      <c r="A608" s="39"/>
      <c r="B608" s="45"/>
      <c r="C608" s="314" t="s">
        <v>347</v>
      </c>
      <c r="D608" s="314" t="s">
        <v>348</v>
      </c>
      <c r="E608" s="18" t="s">
        <v>177</v>
      </c>
      <c r="F608" s="315">
        <v>1497.8720000000001</v>
      </c>
      <c r="G608" s="39"/>
      <c r="H608" s="45"/>
    </row>
    <row r="609" s="2" customFormat="1" ht="16.8" customHeight="1">
      <c r="A609" s="39"/>
      <c r="B609" s="45"/>
      <c r="C609" s="314" t="s">
        <v>1677</v>
      </c>
      <c r="D609" s="314" t="s">
        <v>1678</v>
      </c>
      <c r="E609" s="18" t="s">
        <v>333</v>
      </c>
      <c r="F609" s="315">
        <v>2308.77</v>
      </c>
      <c r="G609" s="39"/>
      <c r="H609" s="45"/>
    </row>
    <row r="610" s="2" customFormat="1" ht="16.8" customHeight="1">
      <c r="A610" s="39"/>
      <c r="B610" s="45"/>
      <c r="C610" s="310" t="s">
        <v>207</v>
      </c>
      <c r="D610" s="311" t="s">
        <v>1</v>
      </c>
      <c r="E610" s="312" t="s">
        <v>177</v>
      </c>
      <c r="F610" s="313">
        <v>139.77199999999999</v>
      </c>
      <c r="G610" s="39"/>
      <c r="H610" s="45"/>
    </row>
    <row r="611" s="2" customFormat="1" ht="16.8" customHeight="1">
      <c r="A611" s="39"/>
      <c r="B611" s="45"/>
      <c r="C611" s="314" t="s">
        <v>1</v>
      </c>
      <c r="D611" s="314" t="s">
        <v>1663</v>
      </c>
      <c r="E611" s="18" t="s">
        <v>1</v>
      </c>
      <c r="F611" s="315">
        <v>0</v>
      </c>
      <c r="G611" s="39"/>
      <c r="H611" s="45"/>
    </row>
    <row r="612" s="2" customFormat="1" ht="16.8" customHeight="1">
      <c r="A612" s="39"/>
      <c r="B612" s="45"/>
      <c r="C612" s="314" t="s">
        <v>1</v>
      </c>
      <c r="D612" s="314" t="s">
        <v>1664</v>
      </c>
      <c r="E612" s="18" t="s">
        <v>1</v>
      </c>
      <c r="F612" s="315">
        <v>0</v>
      </c>
      <c r="G612" s="39"/>
      <c r="H612" s="45"/>
    </row>
    <row r="613" s="2" customFormat="1" ht="16.8" customHeight="1">
      <c r="A613" s="39"/>
      <c r="B613" s="45"/>
      <c r="C613" s="314" t="s">
        <v>1</v>
      </c>
      <c r="D613" s="314" t="s">
        <v>1665</v>
      </c>
      <c r="E613" s="18" t="s">
        <v>1</v>
      </c>
      <c r="F613" s="315">
        <v>130.40000000000001</v>
      </c>
      <c r="G613" s="39"/>
      <c r="H613" s="45"/>
    </row>
    <row r="614" s="2" customFormat="1" ht="16.8" customHeight="1">
      <c r="A614" s="39"/>
      <c r="B614" s="45"/>
      <c r="C614" s="314" t="s">
        <v>1</v>
      </c>
      <c r="D614" s="314" t="s">
        <v>1666</v>
      </c>
      <c r="E614" s="18" t="s">
        <v>1</v>
      </c>
      <c r="F614" s="315">
        <v>9.3719999999999999</v>
      </c>
      <c r="G614" s="39"/>
      <c r="H614" s="45"/>
    </row>
    <row r="615" s="2" customFormat="1" ht="16.8" customHeight="1">
      <c r="A615" s="39"/>
      <c r="B615" s="45"/>
      <c r="C615" s="314" t="s">
        <v>207</v>
      </c>
      <c r="D615" s="314" t="s">
        <v>786</v>
      </c>
      <c r="E615" s="18" t="s">
        <v>1</v>
      </c>
      <c r="F615" s="315">
        <v>139.77199999999999</v>
      </c>
      <c r="G615" s="39"/>
      <c r="H615" s="45"/>
    </row>
    <row r="616" s="2" customFormat="1" ht="16.8" customHeight="1">
      <c r="A616" s="39"/>
      <c r="B616" s="45"/>
      <c r="C616" s="316" t="s">
        <v>2846</v>
      </c>
      <c r="D616" s="39"/>
      <c r="E616" s="39"/>
      <c r="F616" s="39"/>
      <c r="G616" s="39"/>
      <c r="H616" s="45"/>
    </row>
    <row r="617" s="2" customFormat="1" ht="16.8" customHeight="1">
      <c r="A617" s="39"/>
      <c r="B617" s="45"/>
      <c r="C617" s="314" t="s">
        <v>347</v>
      </c>
      <c r="D617" s="314" t="s">
        <v>348</v>
      </c>
      <c r="E617" s="18" t="s">
        <v>177</v>
      </c>
      <c r="F617" s="315">
        <v>1497.8720000000001</v>
      </c>
      <c r="G617" s="39"/>
      <c r="H617" s="45"/>
    </row>
    <row r="618" s="2" customFormat="1">
      <c r="A618" s="39"/>
      <c r="B618" s="45"/>
      <c r="C618" s="314" t="s">
        <v>293</v>
      </c>
      <c r="D618" s="314" t="s">
        <v>294</v>
      </c>
      <c r="E618" s="18" t="s">
        <v>177</v>
      </c>
      <c r="F618" s="315">
        <v>371.30799999999999</v>
      </c>
      <c r="G618" s="39"/>
      <c r="H618" s="45"/>
    </row>
    <row r="619" s="2" customFormat="1">
      <c r="A619" s="39"/>
      <c r="B619" s="45"/>
      <c r="C619" s="314" t="s">
        <v>300</v>
      </c>
      <c r="D619" s="314" t="s">
        <v>301</v>
      </c>
      <c r="E619" s="18" t="s">
        <v>177</v>
      </c>
      <c r="F619" s="315">
        <v>2749.0279999999998</v>
      </c>
      <c r="G619" s="39"/>
      <c r="H619" s="45"/>
    </row>
    <row r="620" s="2" customFormat="1">
      <c r="A620" s="39"/>
      <c r="B620" s="45"/>
      <c r="C620" s="314" t="s">
        <v>308</v>
      </c>
      <c r="D620" s="314" t="s">
        <v>309</v>
      </c>
      <c r="E620" s="18" t="s">
        <v>177</v>
      </c>
      <c r="F620" s="315">
        <v>16494.168000000001</v>
      </c>
      <c r="G620" s="39"/>
      <c r="H620" s="45"/>
    </row>
    <row r="621" s="2" customFormat="1" ht="16.8" customHeight="1">
      <c r="A621" s="39"/>
      <c r="B621" s="45"/>
      <c r="C621" s="314" t="s">
        <v>316</v>
      </c>
      <c r="D621" s="314" t="s">
        <v>317</v>
      </c>
      <c r="E621" s="18" t="s">
        <v>177</v>
      </c>
      <c r="F621" s="315">
        <v>185.654</v>
      </c>
      <c r="G621" s="39"/>
      <c r="H621" s="45"/>
    </row>
    <row r="622" s="2" customFormat="1">
      <c r="A622" s="39"/>
      <c r="B622" s="45"/>
      <c r="C622" s="314" t="s">
        <v>1581</v>
      </c>
      <c r="D622" s="314" t="s">
        <v>1582</v>
      </c>
      <c r="E622" s="18" t="s">
        <v>333</v>
      </c>
      <c r="F622" s="315">
        <v>2749.0279999999998</v>
      </c>
      <c r="G622" s="39"/>
      <c r="H622" s="45"/>
    </row>
    <row r="623" s="2" customFormat="1" ht="16.8" customHeight="1">
      <c r="A623" s="39"/>
      <c r="B623" s="45"/>
      <c r="C623" s="314" t="s">
        <v>339</v>
      </c>
      <c r="D623" s="314" t="s">
        <v>340</v>
      </c>
      <c r="E623" s="18" t="s">
        <v>177</v>
      </c>
      <c r="F623" s="315">
        <v>167.804</v>
      </c>
      <c r="G623" s="39"/>
      <c r="H623" s="45"/>
    </row>
    <row r="624" s="2" customFormat="1" ht="26.4" customHeight="1">
      <c r="A624" s="39"/>
      <c r="B624" s="45"/>
      <c r="C624" s="309" t="s">
        <v>2849</v>
      </c>
      <c r="D624" s="309" t="s">
        <v>101</v>
      </c>
      <c r="E624" s="39"/>
      <c r="F624" s="39"/>
      <c r="G624" s="39"/>
      <c r="H624" s="45"/>
    </row>
    <row r="625" s="2" customFormat="1" ht="16.8" customHeight="1">
      <c r="A625" s="39"/>
      <c r="B625" s="45"/>
      <c r="C625" s="310" t="s">
        <v>2652</v>
      </c>
      <c r="D625" s="311" t="s">
        <v>1</v>
      </c>
      <c r="E625" s="312" t="s">
        <v>160</v>
      </c>
      <c r="F625" s="313">
        <v>861.92999999999995</v>
      </c>
      <c r="G625" s="39"/>
      <c r="H625" s="45"/>
    </row>
    <row r="626" s="2" customFormat="1" ht="16.8" customHeight="1">
      <c r="A626" s="39"/>
      <c r="B626" s="45"/>
      <c r="C626" s="314" t="s">
        <v>1</v>
      </c>
      <c r="D626" s="314" t="s">
        <v>1663</v>
      </c>
      <c r="E626" s="18" t="s">
        <v>1</v>
      </c>
      <c r="F626" s="315">
        <v>0</v>
      </c>
      <c r="G626" s="39"/>
      <c r="H626" s="45"/>
    </row>
    <row r="627" s="2" customFormat="1" ht="16.8" customHeight="1">
      <c r="A627" s="39"/>
      <c r="B627" s="45"/>
      <c r="C627" s="314" t="s">
        <v>1</v>
      </c>
      <c r="D627" s="314" t="s">
        <v>2659</v>
      </c>
      <c r="E627" s="18" t="s">
        <v>1</v>
      </c>
      <c r="F627" s="315">
        <v>0</v>
      </c>
      <c r="G627" s="39"/>
      <c r="H627" s="45"/>
    </row>
    <row r="628" s="2" customFormat="1" ht="16.8" customHeight="1">
      <c r="A628" s="39"/>
      <c r="B628" s="45"/>
      <c r="C628" s="314" t="s">
        <v>1</v>
      </c>
      <c r="D628" s="314" t="s">
        <v>2660</v>
      </c>
      <c r="E628" s="18" t="s">
        <v>1</v>
      </c>
      <c r="F628" s="315">
        <v>776.42999999999995</v>
      </c>
      <c r="G628" s="39"/>
      <c r="H628" s="45"/>
    </row>
    <row r="629" s="2" customFormat="1" ht="16.8" customHeight="1">
      <c r="A629" s="39"/>
      <c r="B629" s="45"/>
      <c r="C629" s="314" t="s">
        <v>1</v>
      </c>
      <c r="D629" s="314" t="s">
        <v>2661</v>
      </c>
      <c r="E629" s="18" t="s">
        <v>1</v>
      </c>
      <c r="F629" s="315">
        <v>85.5</v>
      </c>
      <c r="G629" s="39"/>
      <c r="H629" s="45"/>
    </row>
    <row r="630" s="2" customFormat="1" ht="16.8" customHeight="1">
      <c r="A630" s="39"/>
      <c r="B630" s="45"/>
      <c r="C630" s="314" t="s">
        <v>2652</v>
      </c>
      <c r="D630" s="314" t="s">
        <v>786</v>
      </c>
      <c r="E630" s="18" t="s">
        <v>1</v>
      </c>
      <c r="F630" s="315">
        <v>861.92999999999995</v>
      </c>
      <c r="G630" s="39"/>
      <c r="H630" s="45"/>
    </row>
    <row r="631" s="2" customFormat="1" ht="16.8" customHeight="1">
      <c r="A631" s="39"/>
      <c r="B631" s="45"/>
      <c r="C631" s="316" t="s">
        <v>2846</v>
      </c>
      <c r="D631" s="39"/>
      <c r="E631" s="39"/>
      <c r="F631" s="39"/>
      <c r="G631" s="39"/>
      <c r="H631" s="45"/>
    </row>
    <row r="632" s="2" customFormat="1" ht="16.8" customHeight="1">
      <c r="A632" s="39"/>
      <c r="B632" s="45"/>
      <c r="C632" s="314" t="s">
        <v>347</v>
      </c>
      <c r="D632" s="314" t="s">
        <v>348</v>
      </c>
      <c r="E632" s="18" t="s">
        <v>177</v>
      </c>
      <c r="F632" s="315">
        <v>517.15800000000002</v>
      </c>
      <c r="G632" s="39"/>
      <c r="H632" s="45"/>
    </row>
    <row r="633" s="2" customFormat="1" ht="16.8" customHeight="1">
      <c r="A633" s="39"/>
      <c r="B633" s="45"/>
      <c r="C633" s="314" t="s">
        <v>243</v>
      </c>
      <c r="D633" s="314" t="s">
        <v>244</v>
      </c>
      <c r="E633" s="18" t="s">
        <v>160</v>
      </c>
      <c r="F633" s="315">
        <v>1723.8599999999999</v>
      </c>
      <c r="G633" s="39"/>
      <c r="H633" s="45"/>
    </row>
    <row r="634" s="2" customFormat="1" ht="16.8" customHeight="1">
      <c r="A634" s="39"/>
      <c r="B634" s="45"/>
      <c r="C634" s="314" t="s">
        <v>259</v>
      </c>
      <c r="D634" s="314" t="s">
        <v>260</v>
      </c>
      <c r="E634" s="18" t="s">
        <v>160</v>
      </c>
      <c r="F634" s="315">
        <v>861.92999999999995</v>
      </c>
      <c r="G634" s="39"/>
      <c r="H634" s="45"/>
    </row>
    <row r="635" s="2" customFormat="1" ht="16.8" customHeight="1">
      <c r="A635" s="39"/>
      <c r="B635" s="45"/>
      <c r="C635" s="314" t="s">
        <v>2667</v>
      </c>
      <c r="D635" s="314" t="s">
        <v>2668</v>
      </c>
      <c r="E635" s="18" t="s">
        <v>160</v>
      </c>
      <c r="F635" s="315">
        <v>861.92999999999995</v>
      </c>
      <c r="G635" s="39"/>
      <c r="H635" s="45"/>
    </row>
    <row r="636" s="2" customFormat="1" ht="16.8" customHeight="1">
      <c r="A636" s="39"/>
      <c r="B636" s="45"/>
      <c r="C636" s="314" t="s">
        <v>2663</v>
      </c>
      <c r="D636" s="314" t="s">
        <v>2664</v>
      </c>
      <c r="E636" s="18" t="s">
        <v>333</v>
      </c>
      <c r="F636" s="315">
        <v>879.16899999999998</v>
      </c>
      <c r="G636" s="39"/>
      <c r="H636" s="45"/>
    </row>
    <row r="637" s="2" customFormat="1" ht="26.4" customHeight="1">
      <c r="A637" s="39"/>
      <c r="B637" s="45"/>
      <c r="C637" s="309" t="s">
        <v>2850</v>
      </c>
      <c r="D637" s="309" t="s">
        <v>107</v>
      </c>
      <c r="E637" s="39"/>
      <c r="F637" s="39"/>
      <c r="G637" s="39"/>
      <c r="H637" s="45"/>
    </row>
    <row r="638" s="2" customFormat="1" ht="16.8" customHeight="1">
      <c r="A638" s="39"/>
      <c r="B638" s="45"/>
      <c r="C638" s="310" t="s">
        <v>715</v>
      </c>
      <c r="D638" s="311" t="s">
        <v>1</v>
      </c>
      <c r="E638" s="312" t="s">
        <v>160</v>
      </c>
      <c r="F638" s="313">
        <v>89.418999999999997</v>
      </c>
      <c r="G638" s="39"/>
      <c r="H638" s="45"/>
    </row>
    <row r="639" s="2" customFormat="1" ht="16.8" customHeight="1">
      <c r="A639" s="39"/>
      <c r="B639" s="45"/>
      <c r="C639" s="314" t="s">
        <v>1</v>
      </c>
      <c r="D639" s="314" t="s">
        <v>2692</v>
      </c>
      <c r="E639" s="18" t="s">
        <v>1</v>
      </c>
      <c r="F639" s="315">
        <v>0</v>
      </c>
      <c r="G639" s="39"/>
      <c r="H639" s="45"/>
    </row>
    <row r="640" s="2" customFormat="1" ht="16.8" customHeight="1">
      <c r="A640" s="39"/>
      <c r="B640" s="45"/>
      <c r="C640" s="314" t="s">
        <v>1</v>
      </c>
      <c r="D640" s="314" t="s">
        <v>2783</v>
      </c>
      <c r="E640" s="18" t="s">
        <v>1</v>
      </c>
      <c r="F640" s="315">
        <v>18.178999999999998</v>
      </c>
      <c r="G640" s="39"/>
      <c r="H640" s="45"/>
    </row>
    <row r="641" s="2" customFormat="1" ht="16.8" customHeight="1">
      <c r="A641" s="39"/>
      <c r="B641" s="45"/>
      <c r="C641" s="314" t="s">
        <v>1</v>
      </c>
      <c r="D641" s="314" t="s">
        <v>2784</v>
      </c>
      <c r="E641" s="18" t="s">
        <v>1</v>
      </c>
      <c r="F641" s="315">
        <v>17.16</v>
      </c>
      <c r="G641" s="39"/>
      <c r="H641" s="45"/>
    </row>
    <row r="642" s="2" customFormat="1" ht="16.8" customHeight="1">
      <c r="A642" s="39"/>
      <c r="B642" s="45"/>
      <c r="C642" s="314" t="s">
        <v>1</v>
      </c>
      <c r="D642" s="314" t="s">
        <v>2785</v>
      </c>
      <c r="E642" s="18" t="s">
        <v>1</v>
      </c>
      <c r="F642" s="315">
        <v>20.280000000000001</v>
      </c>
      <c r="G642" s="39"/>
      <c r="H642" s="45"/>
    </row>
    <row r="643" s="2" customFormat="1" ht="16.8" customHeight="1">
      <c r="A643" s="39"/>
      <c r="B643" s="45"/>
      <c r="C643" s="314" t="s">
        <v>1</v>
      </c>
      <c r="D643" s="314" t="s">
        <v>2786</v>
      </c>
      <c r="E643" s="18" t="s">
        <v>1</v>
      </c>
      <c r="F643" s="315">
        <v>20.280000000000001</v>
      </c>
      <c r="G643" s="39"/>
      <c r="H643" s="45"/>
    </row>
    <row r="644" s="2" customFormat="1" ht="16.8" customHeight="1">
      <c r="A644" s="39"/>
      <c r="B644" s="45"/>
      <c r="C644" s="314" t="s">
        <v>1</v>
      </c>
      <c r="D644" s="314" t="s">
        <v>2787</v>
      </c>
      <c r="E644" s="18" t="s">
        <v>1</v>
      </c>
      <c r="F644" s="315">
        <v>13.52</v>
      </c>
      <c r="G644" s="39"/>
      <c r="H644" s="45"/>
    </row>
    <row r="645" s="2" customFormat="1" ht="16.8" customHeight="1">
      <c r="A645" s="39"/>
      <c r="B645" s="45"/>
      <c r="C645" s="314" t="s">
        <v>715</v>
      </c>
      <c r="D645" s="314" t="s">
        <v>251</v>
      </c>
      <c r="E645" s="18" t="s">
        <v>1</v>
      </c>
      <c r="F645" s="315">
        <v>89.418999999999997</v>
      </c>
      <c r="G645" s="39"/>
      <c r="H645" s="45"/>
    </row>
    <row r="646" s="2" customFormat="1" ht="16.8" customHeight="1">
      <c r="A646" s="39"/>
      <c r="B646" s="45"/>
      <c r="C646" s="316" t="s">
        <v>2846</v>
      </c>
      <c r="D646" s="39"/>
      <c r="E646" s="39"/>
      <c r="F646" s="39"/>
      <c r="G646" s="39"/>
      <c r="H646" s="45"/>
    </row>
    <row r="647" s="2" customFormat="1" ht="16.8" customHeight="1">
      <c r="A647" s="39"/>
      <c r="B647" s="45"/>
      <c r="C647" s="314" t="s">
        <v>920</v>
      </c>
      <c r="D647" s="314" t="s">
        <v>921</v>
      </c>
      <c r="E647" s="18" t="s">
        <v>160</v>
      </c>
      <c r="F647" s="315">
        <v>89.418999999999997</v>
      </c>
      <c r="G647" s="39"/>
      <c r="H647" s="45"/>
    </row>
    <row r="648" s="2" customFormat="1" ht="16.8" customHeight="1">
      <c r="A648" s="39"/>
      <c r="B648" s="45"/>
      <c r="C648" s="314" t="s">
        <v>355</v>
      </c>
      <c r="D648" s="314" t="s">
        <v>356</v>
      </c>
      <c r="E648" s="18" t="s">
        <v>160</v>
      </c>
      <c r="F648" s="315">
        <v>178.83799999999999</v>
      </c>
      <c r="G648" s="39"/>
      <c r="H648" s="45"/>
    </row>
    <row r="649" s="2" customFormat="1" ht="16.8" customHeight="1">
      <c r="A649" s="39"/>
      <c r="B649" s="45"/>
      <c r="C649" s="314" t="s">
        <v>892</v>
      </c>
      <c r="D649" s="314" t="s">
        <v>893</v>
      </c>
      <c r="E649" s="18" t="s">
        <v>160</v>
      </c>
      <c r="F649" s="315">
        <v>89.418999999999997</v>
      </c>
      <c r="G649" s="39"/>
      <c r="H649" s="45"/>
    </row>
    <row r="650" s="2" customFormat="1" ht="16.8" customHeight="1">
      <c r="A650" s="39"/>
      <c r="B650" s="45"/>
      <c r="C650" s="314" t="s">
        <v>899</v>
      </c>
      <c r="D650" s="314" t="s">
        <v>900</v>
      </c>
      <c r="E650" s="18" t="s">
        <v>160</v>
      </c>
      <c r="F650" s="315">
        <v>89.418999999999997</v>
      </c>
      <c r="G650" s="39"/>
      <c r="H650" s="45"/>
    </row>
    <row r="651" s="2" customFormat="1" ht="16.8" customHeight="1">
      <c r="A651" s="39"/>
      <c r="B651" s="45"/>
      <c r="C651" s="314" t="s">
        <v>914</v>
      </c>
      <c r="D651" s="314" t="s">
        <v>915</v>
      </c>
      <c r="E651" s="18" t="s">
        <v>160</v>
      </c>
      <c r="F651" s="315">
        <v>89.418999999999997</v>
      </c>
      <c r="G651" s="39"/>
      <c r="H651" s="45"/>
    </row>
    <row r="652" s="2" customFormat="1" ht="16.8" customHeight="1">
      <c r="A652" s="39"/>
      <c r="B652" s="45"/>
      <c r="C652" s="314" t="s">
        <v>545</v>
      </c>
      <c r="D652" s="314" t="s">
        <v>546</v>
      </c>
      <c r="E652" s="18" t="s">
        <v>160</v>
      </c>
      <c r="F652" s="315">
        <v>89.418999999999997</v>
      </c>
      <c r="G652" s="39"/>
      <c r="H652" s="45"/>
    </row>
    <row r="653" s="2" customFormat="1" ht="16.8" customHeight="1">
      <c r="A653" s="39"/>
      <c r="B653" s="45"/>
      <c r="C653" s="310" t="s">
        <v>1428</v>
      </c>
      <c r="D653" s="311" t="s">
        <v>1</v>
      </c>
      <c r="E653" s="312" t="s">
        <v>177</v>
      </c>
      <c r="F653" s="313">
        <v>1.5</v>
      </c>
      <c r="G653" s="39"/>
      <c r="H653" s="45"/>
    </row>
    <row r="654" s="2" customFormat="1" ht="16.8" customHeight="1">
      <c r="A654" s="39"/>
      <c r="B654" s="45"/>
      <c r="C654" s="314" t="s">
        <v>1</v>
      </c>
      <c r="D654" s="314" t="s">
        <v>2692</v>
      </c>
      <c r="E654" s="18" t="s">
        <v>1</v>
      </c>
      <c r="F654" s="315">
        <v>0</v>
      </c>
      <c r="G654" s="39"/>
      <c r="H654" s="45"/>
    </row>
    <row r="655" s="2" customFormat="1" ht="16.8" customHeight="1">
      <c r="A655" s="39"/>
      <c r="B655" s="45"/>
      <c r="C655" s="314" t="s">
        <v>1428</v>
      </c>
      <c r="D655" s="314" t="s">
        <v>2693</v>
      </c>
      <c r="E655" s="18" t="s">
        <v>1</v>
      </c>
      <c r="F655" s="315">
        <v>1.5</v>
      </c>
      <c r="G655" s="39"/>
      <c r="H655" s="45"/>
    </row>
    <row r="656" s="2" customFormat="1" ht="16.8" customHeight="1">
      <c r="A656" s="39"/>
      <c r="B656" s="45"/>
      <c r="C656" s="316" t="s">
        <v>2846</v>
      </c>
      <c r="D656" s="39"/>
      <c r="E656" s="39"/>
      <c r="F656" s="39"/>
      <c r="G656" s="39"/>
      <c r="H656" s="45"/>
    </row>
    <row r="657" s="2" customFormat="1" ht="16.8" customHeight="1">
      <c r="A657" s="39"/>
      <c r="B657" s="45"/>
      <c r="C657" s="314" t="s">
        <v>2687</v>
      </c>
      <c r="D657" s="314" t="s">
        <v>2688</v>
      </c>
      <c r="E657" s="18" t="s">
        <v>177</v>
      </c>
      <c r="F657" s="315">
        <v>1.5</v>
      </c>
      <c r="G657" s="39"/>
      <c r="H657" s="45"/>
    </row>
    <row r="658" s="2" customFormat="1">
      <c r="A658" s="39"/>
      <c r="B658" s="45"/>
      <c r="C658" s="314" t="s">
        <v>300</v>
      </c>
      <c r="D658" s="314" t="s">
        <v>301</v>
      </c>
      <c r="E658" s="18" t="s">
        <v>177</v>
      </c>
      <c r="F658" s="315">
        <v>1.5</v>
      </c>
      <c r="G658" s="39"/>
      <c r="H658" s="45"/>
    </row>
    <row r="659" s="2" customFormat="1">
      <c r="A659" s="39"/>
      <c r="B659" s="45"/>
      <c r="C659" s="314" t="s">
        <v>308</v>
      </c>
      <c r="D659" s="314" t="s">
        <v>309</v>
      </c>
      <c r="E659" s="18" t="s">
        <v>177</v>
      </c>
      <c r="F659" s="315">
        <v>9</v>
      </c>
      <c r="G659" s="39"/>
      <c r="H659" s="45"/>
    </row>
    <row r="660" s="2" customFormat="1" ht="16.8" customHeight="1">
      <c r="A660" s="39"/>
      <c r="B660" s="45"/>
      <c r="C660" s="314" t="s">
        <v>331</v>
      </c>
      <c r="D660" s="314" t="s">
        <v>332</v>
      </c>
      <c r="E660" s="18" t="s">
        <v>333</v>
      </c>
      <c r="F660" s="315">
        <v>2.5499999999999998</v>
      </c>
      <c r="G660" s="39"/>
      <c r="H660" s="45"/>
    </row>
    <row r="661" s="2" customFormat="1" ht="16.8" customHeight="1">
      <c r="A661" s="39"/>
      <c r="B661" s="45"/>
      <c r="C661" s="310" t="s">
        <v>201</v>
      </c>
      <c r="D661" s="311" t="s">
        <v>1</v>
      </c>
      <c r="E661" s="312" t="s">
        <v>160</v>
      </c>
      <c r="F661" s="313">
        <v>19.59</v>
      </c>
      <c r="G661" s="39"/>
      <c r="H661" s="45"/>
    </row>
    <row r="662" s="2" customFormat="1" ht="16.8" customHeight="1">
      <c r="A662" s="39"/>
      <c r="B662" s="45"/>
      <c r="C662" s="314" t="s">
        <v>1</v>
      </c>
      <c r="D662" s="314" t="s">
        <v>2712</v>
      </c>
      <c r="E662" s="18" t="s">
        <v>1</v>
      </c>
      <c r="F662" s="315">
        <v>0</v>
      </c>
      <c r="G662" s="39"/>
      <c r="H662" s="45"/>
    </row>
    <row r="663" s="2" customFormat="1" ht="16.8" customHeight="1">
      <c r="A663" s="39"/>
      <c r="B663" s="45"/>
      <c r="C663" s="314" t="s">
        <v>1</v>
      </c>
      <c r="D663" s="314" t="s">
        <v>2713</v>
      </c>
      <c r="E663" s="18" t="s">
        <v>1</v>
      </c>
      <c r="F663" s="315">
        <v>2.7450000000000001</v>
      </c>
      <c r="G663" s="39"/>
      <c r="H663" s="45"/>
    </row>
    <row r="664" s="2" customFormat="1" ht="16.8" customHeight="1">
      <c r="A664" s="39"/>
      <c r="B664" s="45"/>
      <c r="C664" s="314" t="s">
        <v>1</v>
      </c>
      <c r="D664" s="314" t="s">
        <v>2714</v>
      </c>
      <c r="E664" s="18" t="s">
        <v>1</v>
      </c>
      <c r="F664" s="315">
        <v>5.4000000000000004</v>
      </c>
      <c r="G664" s="39"/>
      <c r="H664" s="45"/>
    </row>
    <row r="665" s="2" customFormat="1" ht="16.8" customHeight="1">
      <c r="A665" s="39"/>
      <c r="B665" s="45"/>
      <c r="C665" s="314" t="s">
        <v>1</v>
      </c>
      <c r="D665" s="314" t="s">
        <v>2715</v>
      </c>
      <c r="E665" s="18" t="s">
        <v>1</v>
      </c>
      <c r="F665" s="315">
        <v>5.3099999999999996</v>
      </c>
      <c r="G665" s="39"/>
      <c r="H665" s="45"/>
    </row>
    <row r="666" s="2" customFormat="1" ht="16.8" customHeight="1">
      <c r="A666" s="39"/>
      <c r="B666" s="45"/>
      <c r="C666" s="314" t="s">
        <v>1</v>
      </c>
      <c r="D666" s="314" t="s">
        <v>2716</v>
      </c>
      <c r="E666" s="18" t="s">
        <v>1</v>
      </c>
      <c r="F666" s="315">
        <v>3.3599999999999999</v>
      </c>
      <c r="G666" s="39"/>
      <c r="H666" s="45"/>
    </row>
    <row r="667" s="2" customFormat="1" ht="16.8" customHeight="1">
      <c r="A667" s="39"/>
      <c r="B667" s="45"/>
      <c r="C667" s="314" t="s">
        <v>1</v>
      </c>
      <c r="D667" s="314" t="s">
        <v>2717</v>
      </c>
      <c r="E667" s="18" t="s">
        <v>1</v>
      </c>
      <c r="F667" s="315">
        <v>2.7749999999999999</v>
      </c>
      <c r="G667" s="39"/>
      <c r="H667" s="45"/>
    </row>
    <row r="668" s="2" customFormat="1" ht="16.8" customHeight="1">
      <c r="A668" s="39"/>
      <c r="B668" s="45"/>
      <c r="C668" s="314" t="s">
        <v>201</v>
      </c>
      <c r="D668" s="314" t="s">
        <v>251</v>
      </c>
      <c r="E668" s="18" t="s">
        <v>1</v>
      </c>
      <c r="F668" s="315">
        <v>19.59</v>
      </c>
      <c r="G668" s="39"/>
      <c r="H668" s="45"/>
    </row>
    <row r="669" s="2" customFormat="1" ht="16.8" customHeight="1">
      <c r="A669" s="39"/>
      <c r="B669" s="45"/>
      <c r="C669" s="316" t="s">
        <v>2846</v>
      </c>
      <c r="D669" s="39"/>
      <c r="E669" s="39"/>
      <c r="F669" s="39"/>
      <c r="G669" s="39"/>
      <c r="H669" s="45"/>
    </row>
    <row r="670" s="2" customFormat="1">
      <c r="A670" s="39"/>
      <c r="B670" s="45"/>
      <c r="C670" s="314" t="s">
        <v>362</v>
      </c>
      <c r="D670" s="314" t="s">
        <v>363</v>
      </c>
      <c r="E670" s="18" t="s">
        <v>160</v>
      </c>
      <c r="F670" s="315">
        <v>19.59</v>
      </c>
      <c r="G670" s="39"/>
      <c r="H670" s="45"/>
    </row>
    <row r="671" s="2" customFormat="1">
      <c r="A671" s="39"/>
      <c r="B671" s="45"/>
      <c r="C671" s="314" t="s">
        <v>293</v>
      </c>
      <c r="D671" s="314" t="s">
        <v>294</v>
      </c>
      <c r="E671" s="18" t="s">
        <v>177</v>
      </c>
      <c r="F671" s="315">
        <v>3.9180000000000001</v>
      </c>
      <c r="G671" s="39"/>
      <c r="H671" s="45"/>
    </row>
    <row r="672" s="2" customFormat="1" ht="16.8" customHeight="1">
      <c r="A672" s="39"/>
      <c r="B672" s="45"/>
      <c r="C672" s="314" t="s">
        <v>316</v>
      </c>
      <c r="D672" s="314" t="s">
        <v>317</v>
      </c>
      <c r="E672" s="18" t="s">
        <v>177</v>
      </c>
      <c r="F672" s="315">
        <v>3.9180000000000001</v>
      </c>
      <c r="G672" s="39"/>
      <c r="H672" s="45"/>
    </row>
    <row r="673" s="2" customFormat="1" ht="16.8" customHeight="1">
      <c r="A673" s="39"/>
      <c r="B673" s="45"/>
      <c r="C673" s="314" t="s">
        <v>368</v>
      </c>
      <c r="D673" s="314" t="s">
        <v>369</v>
      </c>
      <c r="E673" s="18" t="s">
        <v>160</v>
      </c>
      <c r="F673" s="315">
        <v>19.59</v>
      </c>
      <c r="G673" s="39"/>
      <c r="H673" s="45"/>
    </row>
    <row r="674" s="2" customFormat="1" ht="16.8" customHeight="1">
      <c r="A674" s="39"/>
      <c r="B674" s="45"/>
      <c r="C674" s="314" t="s">
        <v>381</v>
      </c>
      <c r="D674" s="314" t="s">
        <v>382</v>
      </c>
      <c r="E674" s="18" t="s">
        <v>160</v>
      </c>
      <c r="F674" s="315">
        <v>19.59</v>
      </c>
      <c r="G674" s="39"/>
      <c r="H674" s="45"/>
    </row>
    <row r="675" s="2" customFormat="1" ht="16.8" customHeight="1">
      <c r="A675" s="39"/>
      <c r="B675" s="45"/>
      <c r="C675" s="314" t="s">
        <v>375</v>
      </c>
      <c r="D675" s="314" t="s">
        <v>376</v>
      </c>
      <c r="E675" s="18" t="s">
        <v>377</v>
      </c>
      <c r="F675" s="315">
        <v>0.48999999999999999</v>
      </c>
      <c r="G675" s="39"/>
      <c r="H675" s="45"/>
    </row>
    <row r="676" s="2" customFormat="1" ht="7.44" customHeight="1">
      <c r="A676" s="39"/>
      <c r="B676" s="171"/>
      <c r="C676" s="172"/>
      <c r="D676" s="172"/>
      <c r="E676" s="172"/>
      <c r="F676" s="172"/>
      <c r="G676" s="172"/>
      <c r="H676" s="45"/>
    </row>
    <row r="677" s="2" customFormat="1">
      <c r="A677" s="39"/>
      <c r="B677" s="39"/>
      <c r="C677" s="39"/>
      <c r="D677" s="39"/>
      <c r="E677" s="39"/>
      <c r="F677" s="39"/>
      <c r="G677" s="39"/>
      <c r="H677" s="39"/>
    </row>
  </sheetData>
  <sheetProtection sheet="1" formatColumns="0" formatRows="0" objects="1" scenarios="1" spinCount="100000" saltValue="In68gwinw4WP6QjDI5ZuyBDuNUG6oisxWrCAQweam9n6Dq0UE9h31mVd8m9eXLg1mfmyrJBVXzZVPvP0BPkgWg==" hashValue="9oxSZLSQXD5IQMiqKmvfaqlyxL9pP4YdWvcVTxMu2eF4BUbXJrXXcK8q2yYi5mEpINrFS0COSUH/FPgZR9StQg==" algorithmName="SHA-512" password="CC35"/>
  <mergeCells count="2">
    <mergeCell ref="D5:F5"/>
    <mergeCell ref="D6:F6"/>
  </mergeCells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Dalibor Basovník</dc:creator>
  <cp:lastModifiedBy>Dalibor Basovník</cp:lastModifiedBy>
  <dcterms:created xsi:type="dcterms:W3CDTF">2024-02-01T12:00:06Z</dcterms:created>
  <dcterms:modified xsi:type="dcterms:W3CDTF">2024-02-01T12:00:25Z</dcterms:modified>
</cp:coreProperties>
</file>