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31-100 Prodin\VÝROBA\2021\109_úprava PD Soukenická\4_PD\7_Náklady\4.4.24\"/>
    </mc:Choice>
  </mc:AlternateContent>
  <bookViews>
    <workbookView xWindow="0" yWindow="0" windowWidth="0" windowHeight="0"/>
  </bookViews>
  <sheets>
    <sheet name="Rekapitulace" sheetId="10" r:id="rId1"/>
    <sheet name="001" sheetId="2" r:id="rId2"/>
    <sheet name="SO 101-A" sheetId="3" r:id="rId3"/>
    <sheet name="SO 110-A" sheetId="4" r:id="rId4"/>
    <sheet name="SO 181" sheetId="5" r:id="rId5"/>
    <sheet name="SO 191" sheetId="6" r:id="rId6"/>
    <sheet name="SO 301-A" sheetId="7" r:id="rId7"/>
    <sheet name="SO 401-A" sheetId="8" r:id="rId8"/>
    <sheet name="SO 901-A" sheetId="9" r:id="rId9"/>
  </sheets>
  <calcPr/>
</workbook>
</file>

<file path=xl/calcChain.xml><?xml version="1.0" encoding="utf-8"?>
<calcChain xmlns="http://schemas.openxmlformats.org/spreadsheetml/2006/main">
  <c i="10" l="1"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9" r="I3"/>
  <c r="I8"/>
  <c r="O29"/>
  <c r="I29"/>
  <c r="O25"/>
  <c r="I25"/>
  <c r="O21"/>
  <c r="I21"/>
  <c r="O17"/>
  <c r="I17"/>
  <c r="O13"/>
  <c r="I13"/>
  <c r="O9"/>
  <c r="I9"/>
  <c i="8" r="I3"/>
  <c r="I8"/>
  <c r="O9"/>
  <c r="I9"/>
  <c i="7" r="I3"/>
  <c r="I8"/>
  <c r="O9"/>
  <c r="I9"/>
  <c i="6" r="I3"/>
  <c r="I8"/>
  <c r="O45"/>
  <c r="I45"/>
  <c r="O41"/>
  <c r="I41"/>
  <c r="O37"/>
  <c r="I37"/>
  <c r="O33"/>
  <c r="I33"/>
  <c r="O29"/>
  <c r="I29"/>
  <c r="O25"/>
  <c r="I25"/>
  <c r="O21"/>
  <c r="I21"/>
  <c r="O17"/>
  <c r="I17"/>
  <c r="O13"/>
  <c r="I13"/>
  <c r="O9"/>
  <c r="I9"/>
  <c i="5" r="I3"/>
  <c r="I8"/>
  <c r="O9"/>
  <c r="I9"/>
  <c i="4" r="I3"/>
  <c r="I150"/>
  <c r="O167"/>
  <c r="I167"/>
  <c r="O163"/>
  <c r="I163"/>
  <c r="O159"/>
  <c r="I159"/>
  <c r="O155"/>
  <c r="I155"/>
  <c r="O151"/>
  <c r="I151"/>
  <c r="I145"/>
  <c r="O146"/>
  <c r="I146"/>
  <c r="I88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O105"/>
  <c r="I105"/>
  <c r="O101"/>
  <c r="I101"/>
  <c r="O97"/>
  <c r="I97"/>
  <c r="O93"/>
  <c r="I93"/>
  <c r="O89"/>
  <c r="I89"/>
  <c r="I75"/>
  <c r="O84"/>
  <c r="I84"/>
  <c r="O80"/>
  <c r="I80"/>
  <c r="O76"/>
  <c r="I76"/>
  <c r="I70"/>
  <c r="O71"/>
  <c r="I71"/>
  <c r="I21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I8"/>
  <c r="O17"/>
  <c r="I17"/>
  <c r="O13"/>
  <c r="I13"/>
  <c r="O9"/>
  <c r="I9"/>
  <c i="3" r="I3"/>
  <c r="I133"/>
  <c r="O146"/>
  <c r="I146"/>
  <c r="O142"/>
  <c r="I142"/>
  <c r="O138"/>
  <c r="I138"/>
  <c r="O134"/>
  <c r="I134"/>
  <c r="I108"/>
  <c r="O129"/>
  <c r="I129"/>
  <c r="O125"/>
  <c r="I125"/>
  <c r="O121"/>
  <c r="I121"/>
  <c r="O117"/>
  <c r="I117"/>
  <c r="O113"/>
  <c r="I113"/>
  <c r="O109"/>
  <c r="I109"/>
  <c r="I75"/>
  <c r="O104"/>
  <c r="I104"/>
  <c r="O100"/>
  <c r="I100"/>
  <c r="O96"/>
  <c r="I96"/>
  <c r="O92"/>
  <c r="I92"/>
  <c r="O88"/>
  <c r="I88"/>
  <c r="O84"/>
  <c r="I84"/>
  <c r="O80"/>
  <c r="I80"/>
  <c r="O76"/>
  <c r="I76"/>
  <c r="I66"/>
  <c r="O71"/>
  <c r="I71"/>
  <c r="O67"/>
  <c r="I67"/>
  <c r="I17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O18"/>
  <c r="I18"/>
  <c r="I8"/>
  <c r="O13"/>
  <c r="I13"/>
  <c r="O9"/>
  <c r="I9"/>
  <c i="2" r="I3"/>
  <c r="I8"/>
  <c r="O41"/>
  <c r="I41"/>
  <c r="O37"/>
  <c r="I37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<sst xmlns="http://schemas.openxmlformats.org/spreadsheetml/2006/main">
  <si>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</si>
  <si>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</si>
  <si>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</si>
  <si>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005 - REKONSTRUKCE TŘÍDY SOUKENICKÉ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</si>
  <si>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</si>
  <si>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</si>
  <si>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</si>
  <si>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</si>
  <si>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</si>
  <si>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</si>
  <si>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</si>
  <si>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001</t>
  </si>
  <si>
    <t>Všeobecné položky</t>
  </si>
  <si>
    <t>SO 101-A</t>
  </si>
  <si>
    <t>Komunikace st. 0,000 - 0,355 km</t>
  </si>
  <si>
    <t>SO 110-A</t>
  </si>
  <si>
    <t>Chodníky a zpevněné plochy</t>
  </si>
  <si>
    <t>SO 181</t>
  </si>
  <si>
    <t>Přechodné dopravní značení během výstavby</t>
  </si>
  <si>
    <t>SO 191</t>
  </si>
  <si>
    <t>Trvalé dopravní značení</t>
  </si>
  <si>
    <t>SO 301-A</t>
  </si>
  <si>
    <t>Dešťová kanalizace</t>
  </si>
  <si>
    <t>SO 401-A</t>
  </si>
  <si>
    <t>Veřejné osvětlení</t>
  </si>
  <si>
    <t>SO 901-A</t>
  </si>
  <si>
    <t xml:space="preserve">Konstrukce, mobiliář a ochranné zařízení   </t>
  </si>
  <si>
    <t>Soupis prací objektu</t>
  </si>
  <si>
    <t>S</t>
  </si>
  <si>
    <t>Stavba:</t>
  </si>
  <si>
    <t>005</t>
  </si>
  <si>
    <t>REKONSTRUKCE TŘÍDY SOUKENICKÉ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</si>
  <si>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</si>
  <si>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</si>
  <si>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</si>
  <si>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</si>
  <si>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</si>
  <si>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</si>
  <si>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</si>
  <si>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</si>
  <si>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</si>
  <si>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</si>
  <si>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</si>
  <si>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</si>
  <si>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</si>
  <si>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</si>
  <si>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</si>
  <si>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</si>
  <si>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</si>
  <si>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02620</t>
  </si>
  <si>
    <t/>
  </si>
  <si>
    <t>ZKOUŠENÍ KONSTRUKCÍ A PRACÍ NEZÁVISLOU ZKUŠEBNOU</t>
  </si>
  <si>
    <t>KPL</t>
  </si>
  <si>
    <t>OTSKP ~ 2023</t>
  </si>
  <si>
    <t>PP</t>
  </si>
  <si>
    <t xml:space="preserve">Zkouška hutnění Edef,2  (statická deska). Dle určení TDI.</t>
  </si>
  <si>
    <t>VV</t>
  </si>
  <si>
    <t>SO 101-A 10 = 10,000 [A]</t>
  </si>
  <si>
    <t>TS</t>
  </si>
  <si>
    <t>zahrnuje veškeré náklady spojené s objednatelem požadovanými zkouškami</t>
  </si>
  <si>
    <t>02911</t>
  </si>
  <si>
    <t>OSTATNÍ POŽADAVKY - GEODETICKÉ ZAMĚŘENÍ</t>
  </si>
  <si>
    <t>HM</t>
  </si>
  <si>
    <t>SO 101-A - Geodetické práce před výstavbou - vytyčení stavby 3,55 = 3,550 [A]_x000d_
SO 101-A - Geodetické práce po výstavbě - zaměření skutečného provedení 3,55 = 3,550 [B]_x000d_
Celkové množství = 7,100</t>
  </si>
  <si>
    <t>zahrnuje veškeré náklady spojené s objednatelem požadovanými pracemi</t>
  </si>
  <si>
    <t>02940</t>
  </si>
  <si>
    <t>OSTATNÍ POŽADAVKY - VYPRACOVÁNÍ DOKUMENTACE</t>
  </si>
  <si>
    <t>Vypracování dokumentace přechodného a trvalého dopravního značení pro stanovení dopravního značení před zahájením výstavby.</t>
  </si>
  <si>
    <t>SO 101-A 1 = 1,000 [A]</t>
  </si>
  <si>
    <t>02943</t>
  </si>
  <si>
    <t>OSTATNÍ POŽADAVKY - VYPRACOVÁNÍ RDS</t>
  </si>
  <si>
    <t>h</t>
  </si>
  <si>
    <t xml:space="preserve">Doplňující dokumentace nad rámec PDPS pro zřízení kontejnerového stání dle vzoru objednatele, resp. technických služeb. </t>
  </si>
  <si>
    <t>Kontejnerové stání RDS 8*10 = 80,000 [A]</t>
  </si>
  <si>
    <t>02944</t>
  </si>
  <si>
    <t>OSTAT POŽADAVKY - DOKUMENTACE SKUTEČ PROVEDENÍ V DIGIT FORMĚ</t>
  </si>
  <si>
    <t>Vypracování dokumentace skutečného provedení stavby (DSPS) a to v následujícím rozsahu:
Dokumentace skutečného provedení se předává v tištěné podobě (3 paré) a v digitální podobě (otevřeném i uzavřeném formátu).</t>
  </si>
  <si>
    <t>02945</t>
  </si>
  <si>
    <t>OSTAT POŽADAVKY - GEOMETRICKÝ PLÁN</t>
  </si>
  <si>
    <t>Oddělení hrany komunikace a zpevněných ploch. Předpoklad současného provádění se zaměřením skutečného provedení, položku je nutno čerpat s položkou č. 02911.2.</t>
  </si>
  <si>
    <t>SO 101 3,55 = 3,550 [A]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</si>
  <si>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</si>
  <si>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02946</t>
  </si>
  <si>
    <t>OSTAT POŽADAVKY - FOTODOKUMENTACE</t>
  </si>
  <si>
    <t xml:space="preserve">Zajištění fotodokumentace přilehlých nemovitostí v těsné blízkosti stavby pro ochranu zhotovitele. </t>
  </si>
  <si>
    <t>SO 101-A 3,55 = 3,550 [A]</t>
  </si>
  <si>
    <t>položka zahrnuje:
- fotodokumentaci zadavatelem požadovaného děje a konstrukcí v požadovaných časových intervalech
- zadavatelem specifikované výstupy (fotografie v papírovém a digitálním formátu) v požadovaném počtu</t>
  </si>
  <si>
    <t>02991</t>
  </si>
  <si>
    <t>OSTATNÍ POŽADAVKY - INFORMAČNÍ TABULE</t>
  </si>
  <si>
    <t>KUS</t>
  </si>
  <si>
    <t xml:space="preserve">Náklady na zřízení a udržování informačních tabulí s údaji o stavbě s textem dle vzoru objednatele. Po ukončení stavby jejich odstranění.
</t>
  </si>
  <si>
    <t>SO 101-A 8 = 8,000 [A]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</si>
  <si>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</si>
  <si>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03100</t>
  </si>
  <si>
    <t>ZAŘÍZENÍ STAVENIŠTĚ - ZŘÍZENÍ, PROVOZ, DEMONTÁŽ</t>
  </si>
  <si>
    <t xml:space="preserve">Kompletní zařízení staveniště vč. dodání oplocení, apod. Hodnota výpočtu na základě délky a náročnosti úseku pro jednotlivý SO. 
</t>
  </si>
  <si>
    <t>zahrnuje objednatelem povolené náklady na pořízení (event. pronájem), provozování, udržování a likvidaci zhotovitelova zařízení</t>
  </si>
  <si>
    <t>014111</t>
  </si>
  <si>
    <t>POPLATKY ZA SKLÁDKU TYP S-IO (INERTNÍ ODPAD)</t>
  </si>
  <si>
    <t>M3</t>
  </si>
  <si>
    <t>Doprava na skládku zhotovitele VŽDY zahrnuta v jednotlivých položkách.</t>
  </si>
  <si>
    <t>pol. č. 11332.1 461,855 = 461,855 [A]_x000d_
pol. č. 11332.2 128,599 = 128,599 [E]_x000d_
pol. č. 12273 157,176 = 157,176 [B]_x000d_
pol. č. 13173 72,9 = 72,900 [G]_x000d_
pol. č. 13273 79 = 79,000 [H]_x000d_
Celkové množství = 899,530</t>
  </si>
  <si>
    <t>zahrnuje veškeré poplatky provozovateli skládky související s uložením odpadu na skládce.</t>
  </si>
  <si>
    <t>014121</t>
  </si>
  <si>
    <t>POPLATKY ZA SKLÁDKU TYP S-OO (OSTATNÍ ODPAD)</t>
  </si>
  <si>
    <t xml:space="preserve">Betonový odpad. Doprava na skládku zhotovitele VŽDY zahrnuta v jednotlivých položkách. Objem vč. lože na 1 bm u krajníků:  (0,25*0,15+0,15*0,35+2*0,13*0,1)=0,12
</t>
  </si>
  <si>
    <t>pol. č. 11335 3,6 = 3,600 [A]</t>
  </si>
  <si>
    <t>1</t>
  </si>
  <si>
    <t>Zemní práce</t>
  </si>
  <si>
    <t>11332</t>
  </si>
  <si>
    <t>ODSTRANĚNÍ PODKLADŮ ZPEVNĚNÝCH PLOCH Z KAMENIVA NESTMELENÉHO</t>
  </si>
  <si>
    <t xml:space="preserve">Odečteno z výkresu D.1.1.2 SITUACE (0,000-0,355 km) a D.1.1.4 VZOROVÉ PŘÍČNÉ ŘEZY. Vč. dopravy na skládku zhotovitele. </t>
  </si>
  <si>
    <t xml:space="preserve">Pod komunikací - Štěrkopísek tl. 100 mm 0,1*8,54*355 = 303,170 [A]_x000d_
Pod komunikací - drcenné kamenivo (tl.  50 mm) 0,05*8,94*355 = 158,685 [B]_x000d_
Celkové množství = 461,855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</si>
  <si>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</si>
  <si>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2</t>
  </si>
  <si>
    <t xml:space="preserve">Odečteno z výkresu D.1.1.2 SITUACE (0,000-0,355 km) a D.1.1.4 VZOROVÉ PŘÍČNÉ ŘEZY. Vč. dopravy na skládku zhotovitele. Čerpáno pouze se souhlasem TDI. Odstranění části štětové vrstvy v případě , že bude neúnosná nebo  vysoko položená. Předpoklad 35 % plochy. </t>
  </si>
  <si>
    <t>Odstranění štětové vrstvy tl. 180 mm 0,35*2041,25*0,18 = 128,599 [A]</t>
  </si>
  <si>
    <t>11335</t>
  </si>
  <si>
    <t>ODSTRANĚNÍ PODKLADU ZPEVNĚNÝCH PLOCH Z BETONU</t>
  </si>
  <si>
    <t>Rýhy po ing. sítích 0,15*1*(3+7+14) = 3,600 [C]_x000d_
Celkové množství = 3,600</t>
  </si>
  <si>
    <t>11337</t>
  </si>
  <si>
    <t>ODSTRANĚNÍ PODKLADU ZPEVNĚNÝCH PLOCH Z DLAŽEBNÍCH KOSTEK</t>
  </si>
  <si>
    <t xml:space="preserve">Žulová dlažba 8/10. Odvoz do areálu technických služeb města Broumov v ceně položky. </t>
  </si>
  <si>
    <t>0,000-0,355 km, průměrná šířka 8,54 m 0,1*8,54*355 = 303,170 [A]</t>
  </si>
  <si>
    <t>11372</t>
  </si>
  <si>
    <t>FRÉZOVÁNÍ ZPEVNĚNÝCH PLOCH ASFALTOVÝCH</t>
  </si>
  <si>
    <t xml:space="preserve">Odečteno z výkresu D.1.1.2 SITUACE (0,000-0,355 km) a D.1.1.4 VZOROVÉ PŘÍČNÉ ŘEZY. Vč. dopravy na technické služby města Broumov. </t>
  </si>
  <si>
    <t>plocha stáv. komunikace ACO 11 - tl. 40 mm _x000d_
0,000-0,355 km, průměrná šířka 8,54 m 0,04*355*8,54 = 121,268 [B]_x000d_
napojení na stáv. stav - tl. 40 mm 0,04*(13*0,6+3,5*0,6+3,5*0,6+59+83+39+8*0,6+8*0,6+10*0,6) = 8,344 [C]_x000d_
napojení na stáv. stav - tl. 80 mm 0,08*(13*0,3+3,5*0,3+3,5*0,3+54+78+36+8*0,3+8*0,3+10*0,3) = 14,544 [D]_x000d_
Celkové množství = 144,156</t>
  </si>
  <si>
    <t>113765</t>
  </si>
  <si>
    <t>FRÉZOVÁNÍ DRÁŽKY PRŮŘEZU DO 600MM2 V ASFALTOVÉ VOZOVCE</t>
  </si>
  <si>
    <t>M</t>
  </si>
  <si>
    <t xml:space="preserve">Odečteno z výkresu D.1.1.2 SITUACE (0,000-0,355 km) a D.1.1.4 VZOROVÉ PŘÍČNÉ ŘEZY. Vzhledem k malému množství zahrnutu skládkovné a doprava na skládku v ceně položky. </t>
  </si>
  <si>
    <t>Podélná spára 355 = 355,000 [A]_x000d_
Napojení na stáv. stav 6,2+18+25+6+23+25+16+5,5+3,5+3,5+13+6 = 150,700 [B]_x000d_
Celkové množství = 505,700</t>
  </si>
  <si>
    <t>Položka zahrnuje veškerou manipulaci s vybouranou sutí a s vybouranými hmotami vč. uložení na skládku.</t>
  </si>
  <si>
    <t>12273</t>
  </si>
  <si>
    <t>ODKOPÁVKY A PROKOPÁVKY OBECNÉ TŘ. I</t>
  </si>
  <si>
    <t xml:space="preserve">Odečteno z výkresu D.1.1.2 SITUACE (0,000-0,355 km) a D.1.1.4 VZOROVÉ PŘÍČNÉ ŘEZY. Vč. dopravy na skládku zhotovitele. Čerpáno pouze se souhlasem TDI. Odstranění podkladu pod štětovou vrstvou - pol. č. 11332.2. Předpoklad 35 % plochy. </t>
  </si>
  <si>
    <t>Podklad pod štětovou vrstvou - tl. 220 mm 0,35*2041,25*0,22 = 157,176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</si>
  <si>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</si>
  <si>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13173</t>
  </si>
  <si>
    <t>HLOUBENÍ JAM ZAPAŽ I NEPAŽ TŘ. I</t>
  </si>
  <si>
    <t xml:space="preserve">Odečteno z výkresu D.1.1.2 SITUACE (0,000-0,355 km) a D.1.1.4 VZOROVÉ PŘÍČNÉ ŘEZY._x000d_
</t>
  </si>
  <si>
    <t>UV1; UV2; UV3; UV4; UV5; UV6; UV7; UV8; UV9; UV10; UV11; UV12; UV13; UV14; UV15; UV16; UV-ch1; UV-ch2 (18)*1,5*1,5*1,8 = 72,900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</si>
  <si>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</si>
  <si>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13273</t>
  </si>
  <si>
    <t>HLOUBENÍ RÝH ŠÍŘ DO 2M PAŽ I NEPAŽ TŘ. I</t>
  </si>
  <si>
    <t xml:space="preserve">Odečteno z výkresu D.1.1.2 SITUACE (0,000-0,355 km) a D.1.1.4 VZOROVÉ PŘÍČNÉ ŘEZY._x000d_
_x000d_
</t>
  </si>
  <si>
    <t>výkop rýhy pro pol. č. 87433, potrubí DN 150 pro připojení nových UV (2+4,5+1,5+8+8+7,5+8,5+2+8,5+7+4,5)*1,5*0,8 = 74,400 [A]_x000d_
výkop rýhy pro pol. č. 935161 23*0,5*0,4 = 4,600 [B]_x000d_
Celkové množství = 79,000</t>
  </si>
  <si>
    <t>17120</t>
  </si>
  <si>
    <t>ULOŽENÍ SYPANINY DO NÁSYPŮ A NA SKLÁDKY BEZ ZHUTNĚNÍ</t>
  </si>
  <si>
    <t>Uložení odpadu na skládce zhotovitele.</t>
  </si>
  <si>
    <t>pol. č. 014111 899,530 = 899,530 [A]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</si>
  <si>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</si>
  <si>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</si>
  <si>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</si>
  <si>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 xml:space="preserve">Odečteno z výkresu D.1.1.2 SITUACE (0,000-0,355 km) a D.1.1.4 VZOROVÉ PŘÍČNÉ ŘEZY._x000d_
 Materiál vhodný do násypu dle ČSN 736133 a hutněný dle ČSN. </t>
  </si>
  <si>
    <t>pro zásyp rýhy pol. č. 13273 73*0,9*0,8 = 52,560 [A]_x000d_
pro zásyp kolem UV pol. č. 894157 18*(1,5*1,5*1,8-1,4) = 47,700 [B]_x000d_
Celkové množství = 100,260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</si>
  <si>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</si>
  <si>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</si>
  <si>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</si>
  <si>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Odečteno z výkresu D.1.1.2 SITUACE (0,000-0,355 km) a D.1.1.4 VZOROVÉ PŘÍČNÉ ŘEZY.</t>
  </si>
  <si>
    <t xml:space="preserve">pro zásyp potrubí  pol. č. 87433, tl. 300 mm nad potrubím; materiál ŠP    73*0,45*0,8 = 26,280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</si>
  <si>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</si>
  <si>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4</t>
  </si>
  <si>
    <t>Vodorovné konstrukce</t>
  </si>
  <si>
    <t>45131</t>
  </si>
  <si>
    <t>PODKL A VÝPLŇ VRSTVY Z PROST BET</t>
  </si>
  <si>
    <t xml:space="preserve">podkladní vrstva pro UV nová UV, tl. 100 mm;       18*0,1*1,5*1,5    = 4,050 [A]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</si>
  <si>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</si>
  <si>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45157</t>
  </si>
  <si>
    <t>PODKLADNÍ A VÝPLŇOVÉ VRSTVY Z KAMENIVA TĚŽENÉHO</t>
  </si>
  <si>
    <t xml:space="preserve">Odečteno z výkresu D.1.1.2 SITUACE (0,000-0,355 km) a D.1.1.4 VZOROVÉ PŘÍČNÉ ŘEZY. Štěrkopísek. </t>
  </si>
  <si>
    <t xml:space="preserve">pro podsyp potrubí  pol. č. 87433, tl. 150 mm 73*0,15*0,8 = 8,760 [A]</t>
  </si>
  <si>
    <t>položka zahrnuje dodávku předepsaného kameniva, mimostaveništní a vnitrostaveništní dopravu a jeho uložení
není-li v zadávací dokumentaci uvedeno jinak, jedná se o nakupovaný materiál</t>
  </si>
  <si>
    <t>5</t>
  </si>
  <si>
    <t>Komunikace</t>
  </si>
  <si>
    <t>56314</t>
  </si>
  <si>
    <t>VOZOVKOVÉ VRSTVY Z MECHANICKY ZPEVNĚNÉHO KAMENIVA TL. DO 200MM</t>
  </si>
  <si>
    <t>M2</t>
  </si>
  <si>
    <t xml:space="preserve">Odečteno z výkresu D.1.1.2 SITUACE (0,000-0,355 km) a D.1.1.4 VZOROVÉ PŘÍČNÉ ŘEZY. Strojní pokládka. Tl. 170 mm+20 mm vyrovnávací vrstva z důvodu nerovného štětového podkladu. </t>
  </si>
  <si>
    <t>Komunikace - průměrná šířka 5,75 m (170+20 mm) 355*5,75 = 2041,250 [A]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</si>
  <si>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</si>
  <si>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56330</t>
  </si>
  <si>
    <t>VOZOVKOVÉ VRSTVY ZE ŠTĚRKODRTI</t>
  </si>
  <si>
    <t>Odečteno z výkresu D.1.1.2 SITUACE (0,000-0,355 km) a D.1.1.4 VZOROVÉ PŘÍČNÉ ŘEZY. Předpoklad na 65 % procent plochy, na zbylých 35 % je předpokládána hloubková sanace - pol. č. 56330.2</t>
  </si>
  <si>
    <t>Vyrovnávací vrstva na štětové vrstvě pod MZK, ŠD 0/32, kval. tř. A, tl. 100 mm 0,65*355*5,75*0,1 = 132,681 [A]</t>
  </si>
  <si>
    <t xml:space="preserve">Odečteno z výkresu D.1.1.2 SITUACE (0,000-0,355 km) a D.1.1.4 VZOROVÉ PŘÍČNÉ ŘEZY.  Čerpáno pouze se souhlasem TDI. Sanace v místě nevyhovující štětové vrstvy - pol. č. 11332.2. Předpoklad 35 % plochy. Výkop pro vrstvu uveden v pol. č. 11332.2 a 12273. </t>
  </si>
  <si>
    <t>Sanace - ŠD 0/32, kval. tř. A, tl. 400 mm 0,35*355*5,75*0,4 = 285,775 [A]</t>
  </si>
  <si>
    <t>56434</t>
  </si>
  <si>
    <t>VOZOVKOVÉ VRSTVY ZE ŠTĚRKU VYPLŇ CEM MALTOU TL DO 200MM</t>
  </si>
  <si>
    <t xml:space="preserve">Sanace v místě stávající rýh po inženýrských sítích. Tl. 200 mm. Čerpáno pouze se souhlasem TDI. </t>
  </si>
  <si>
    <t>Sanace v místě stáv. ing. sítí 0,8*150 = 120,000 [A]</t>
  </si>
  <si>
    <t>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- nezahrnuje postřiky, nátěry
- nezahrnuje úpravu povrchu krytu</t>
  </si>
  <si>
    <t>572113</t>
  </si>
  <si>
    <t>INFILTRAČNÍ POSTŘIK Z EMULZE DO 0,5KG/M2</t>
  </si>
  <si>
    <t xml:space="preserve">Odečteno z výkresu D.1.1.2 SITUACE (0,000-0,355 km) a D.1.1.4 VZOROVÉ PŘÍČNÉ ŘEZY. </t>
  </si>
  <si>
    <t>INFILTRAČNÍ POSTŘIK TECHNOLOGICKÝ na MZK 2041,25 = 2041,250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</si>
  <si>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</si>
  <si>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572214</t>
  </si>
  <si>
    <t>SPOJOVACÍ POSTŘIK Z MODIFIK EMULZE DO 0,5KG/M2</t>
  </si>
  <si>
    <t>Pod vrstvou ACO 11+ 2433,75 = 2433,750 [A]_x000d_
Pod vrstvou ACP 22+ v místě napojení 324,7 = 324,700 [B]_x000d_
Celkové množství = 2758,450</t>
  </si>
  <si>
    <t>574A34</t>
  </si>
  <si>
    <t>ASFALTOVÝ BETON PRO OBRUSNÉ VRSTVY ACO 11+, 11S TL. 40MM</t>
  </si>
  <si>
    <t>Odečteno z výkresu D.1.1.2 SITUACE (0,000-0,355 km) a D.1.1.4 VZOROVÉ PŘÍČNÉ ŘEZY. ACO 11+, tl. 40 mm</t>
  </si>
  <si>
    <t>Komunikace - průměrná šířka 5,85 m 355*5,85 = 2076,750 [A]_x000d_
Napojení na stáv. stav 6*5+41+29+25+34+39+18+27+59+39+5+5+6 = 357,000 [B]_x000d_
Celkové množství = 2433,750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</si>
  <si>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</si>
  <si>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574E78</t>
  </si>
  <si>
    <t>ASFALTOVÝ BETON PRO PODKLADNÍ VRSTVY ACP 22+, 22S TL. 80MM</t>
  </si>
  <si>
    <t xml:space="preserve">Odečteno z výkresu D.1.1.2 SITUACE (0,000-0,355 km) a D.1.1.4 VZOROVÉ PŘÍČNÉ ŘEZY. ACP 22+ v tl. 80 mm. </t>
  </si>
  <si>
    <t>Komunikace - průměrná šířka 5,85 m 355*5,85 = 2076,750 [A]_x000d_
Napojení na stáv. stav 6*4,7+38+26+22+31+36+15+25+56+36+3,5+3,5+4,5 = 324,700 [B]_x000d_
Celkové množství = 2401,450</t>
  </si>
  <si>
    <t>8</t>
  </si>
  <si>
    <t>Potrubí</t>
  </si>
  <si>
    <t>87433</t>
  </si>
  <si>
    <t>POTRUBÍ Z TRUB PLASTOVÝCH ODPADNÍCH DN DO 150MM</t>
  </si>
  <si>
    <t>Odečteno z výkresu D.1.1.2 SITUACE (0,000-0,355 km) a D.1.1.4 VZOROVÉ PŘÍČNÉ ŘEZY. Přípojka pro nové UV.</t>
  </si>
  <si>
    <t>Potrubí DN 150, SN 16 pro UV: UV1; UV2; UV3; UV4; UV5; UV6; UV7; UV8; UV9; UV10; UV16 2+4,5+1,5+8+8+7,5+8,5+2+8,5+7+4,5 = 62,000 [A]_x000d_
Potrubí DN 100, SN 16 pro UV: UV-ch1, UV-ch2 2+3 = 5,000 [B]_x000d_
Potrubí DN 150, SN 16 pro MT 2,5+3,5 = 6,000 [C]_x000d_
Celkové množství = 73,000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</si>
  <si>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</si>
  <si>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894157</t>
  </si>
  <si>
    <t>ŠACHTY KANALIZAČNÍ Z BETON DÍLCŮ NA POTRUBÍ DN DO 500MM</t>
  </si>
  <si>
    <t xml:space="preserve">Zřízení šachty v místě zrušených uličních vpustí. Kompletní dodávka. </t>
  </si>
  <si>
    <t>V místě vysazených ploch st. 15,962 km 2 = 2,000 [A]</t>
  </si>
  <si>
    <t xml:space="preserve">položka zahrnuje:
- poklopy s rámem, mříže s rámem, stupadla, žebříky, stropy z bet. dílců a pod.
- předepsané betonové skruže, prefabrikované nebo monolitické betonové dno
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
- předepsané podkladní konstrukce</t>
  </si>
  <si>
    <t>89712</t>
  </si>
  <si>
    <t>VPUSŤ KANALIZAČNÍ ULIČNÍ KOMPLETNÍ Z BETONOVÝCH DÍLCŮ</t>
  </si>
  <si>
    <t>UV1 - UV16 - rozměr mříže 300x500 mm 16 = 16,000 [A]_x000d_
UV-ch1, UV-ch2 - rozměr mříže 300x300 mm 2 = 2,000 [B]_x000d_
Celkové množství = 18,000</t>
  </si>
  <si>
    <t xml:space="preserve">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</si>
  <si>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89921</t>
  </si>
  <si>
    <t>VÝŠKOVÁ ÚPRAVA POKLOPŮ</t>
  </si>
  <si>
    <t xml:space="preserve">Dle výkresu zaměření stáv. stavu. Skládkovné vč. dopravy vzhledem k malému množství je zahrnuto v ceně položky. </t>
  </si>
  <si>
    <t>Výšková úprava šachet 11 = 11,000 [A]</t>
  </si>
  <si>
    <t>- položka výškové úpravy zahrnuje všechny nutné práce a materiály pro zvýšení nebo snížení zařízení (včetně nutné úpravy stávajícího povrchu vozovky nebo chodníku).</t>
  </si>
  <si>
    <t>89923</t>
  </si>
  <si>
    <t>VÝŠKOVÁ ÚPRAVA KRYCÍCH HRNCŮ</t>
  </si>
  <si>
    <t>Výšková úprava šoupat 14 = 14,000 [A]</t>
  </si>
  <si>
    <t>899901</t>
  </si>
  <si>
    <t>PŘEPOJENÍ PŘÍPOJEK</t>
  </si>
  <si>
    <t>Odečteno z výkresu D.1.1.2 SITUACE (0,000-0,355 km) a D.1.1.4 VZOROVÉ PŘÍČNÉ ŘEZY. Zahrnuje navrtávku do šachty nebo napojení na potrubí dle výkresu situace</t>
  </si>
  <si>
    <t>UV1; UV2; UV3; UV4; UV5; UV6; UV7; UV8; UV9; UV10; UV16 11 = 11,000 [A]_x000d_
UV-ch1, UV-ch2 2 = 2,000 [B]_x000d_
MT 2 = 2,000 [C]_x000d_
Celkové množství = 15,000</t>
  </si>
  <si>
    <t>položka zahrnuje řez na potrubí, dodání a osazení příslušných tvarovek a armatur</t>
  </si>
  <si>
    <t>9</t>
  </si>
  <si>
    <t>Ostatní konstrukce a práce</t>
  </si>
  <si>
    <t>915401</t>
  </si>
  <si>
    <t>VODOROVNÉ DOPRAVNÍ ZNAČENÍ BETON PREFABRIK - DODÁVKA A POKLÁDKA</t>
  </si>
  <si>
    <t xml:space="preserve">Odečteno z výkresu D.1.1.2 SITUACE (0,000-0,355 km) a D.1.1.4 VZOROVÉ PŘÍČNÉ ŘEZY.  Do bet. lože s boční opěrou. </t>
  </si>
  <si>
    <t>BÍLÁ barva - 500x250x100 mm - VLEVO 0,25*(25+37+17,5+206+38) = 80,875 [C]_x000d_
BÍLÁ barva - 500x250x100 mm - VPRAVO 0,25*(21+92+44+212+8,5) = 94,375 [A]_x000d_
Celkové množství = 175,250</t>
  </si>
  <si>
    <t>zahrnuje dodávku betonových prefabrikátů a jejich osazení do předepsaného lože</t>
  </si>
  <si>
    <t>931325</t>
  </si>
  <si>
    <t>TĚSNĚNÍ DILATAČ SPAR ASF ZÁLIVKOU MODIFIK PRŮŘ DO 600MM2</t>
  </si>
  <si>
    <t>položka zahrnuje dodávku a osazení předepsaného materiálu, očištění ploch spáry před úpravou, očištění okolí spáry po úpravě
nezahrnuje těsnící profil</t>
  </si>
  <si>
    <t>935161</t>
  </si>
  <si>
    <t>MIKROŠTĚRBINOVÉ ŽLABY S PŘERUŠOVANOU ŠTĚRBINOU BEZ VNITŘNÍHO SPÁDU</t>
  </si>
  <si>
    <t xml:space="preserve">Odečteno z výkresu D.1.1.2 SITUACE (0,000-0,355 km) a D.1.1.4 VZOROVÉ PŘÍČNÉ ŘEZY. Do bet. lože s boční opěrou. </t>
  </si>
  <si>
    <t xml:space="preserve">š. 210 mm, délka 23 m, vč. 2ks vpust a 2 ks čistících.  23 = 23,000 [A]</t>
  </si>
  <si>
    <t>položka zahrnuje:
- veškerý materiál, výrobky a polotovary, včetně mimostaveništní a vnitrostaveništní dopravy (rovněž přesuny), včetně naložení a složení,případně s uložením.
- veškeré práce nutné pro zřízení těchto konstrukcí, včetně zemních prací, lože, ukončení, patek, spárování, úpravy vtoku a výtoku. Měří se v [m] délky osy žlabu bez čistících kusů a odtokových vpustí.</t>
  </si>
  <si>
    <t>96687</t>
  </si>
  <si>
    <t>VYBOURÁNÍ ULIČNÍCH VPUSTÍ KOMPLETNÍCH</t>
  </si>
  <si>
    <t xml:space="preserve">Vybourání stáv. uličních vpustí dle výkresu zaměření stáv. stavu. Skládkovné vč. dopravy vzhledem k malému množství je zahrnuto v ceně položky. </t>
  </si>
  <si>
    <t xml:space="preserve">Kompletní vybourání  16 = 16,000 [A]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</si>
  <si>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</si>
  <si>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pol. č. 11313 20 = 20,000 [A]_x000d_
pol. č. 11332 200,110 = 200,110 [E]_x000d_
Celkové množství = 220,110</t>
  </si>
  <si>
    <t>pol. č. 11318 13,39 = 13,390 [C]_x000d_
pol. č. 11335 19,2 = 19,200 [B]_x000d_
pol. č. 11352 135*0,12 = 16,200 [D]_x000d_
Celkové množství = 48,790</t>
  </si>
  <si>
    <t>014211</t>
  </si>
  <si>
    <t>POPLATKY ZA ZEMNÍK - ORNICE</t>
  </si>
  <si>
    <t>Nákup ornice pro ohumusování zelených ploch. Pol. č. 18230</t>
  </si>
  <si>
    <t>Ornice 108,3 = 108,300 [A]</t>
  </si>
  <si>
    <t>zahrnuje veškeré poplatky majiteli zemníku související s nákupem zeminy (nikoliv s otvírkou zemníku)</t>
  </si>
  <si>
    <t>11313</t>
  </si>
  <si>
    <t>ODSTRANĚNÍ KRYTU ZPEVNĚNÝCH PLOCH S ASFALTOVÝM POJIVEM</t>
  </si>
  <si>
    <t xml:space="preserve">Čerpáno pouze se souhlasem TDI. Odečteno z výkresu Situace SO 401 - VO. Z důvodu zkrácení rozdělení původního objektu SO 101 a zachování délky objektu SO 401 se jedná o vybourání asfaltového povrchu chodníku v místě uložení kabelu SO 401 v části SO 101-b, která není součástí PD.  Vč. odvozu na skládku zhotovitele. </t>
  </si>
  <si>
    <t>Tl. 100 mm 1*200*0,1 = 20,000 [A]</t>
  </si>
  <si>
    <t>11317</t>
  </si>
  <si>
    <t>ODSTRAN KRYTU ZPEVNĚNÝCH PLOCH Z DLAŽEB KOSTEK</t>
  </si>
  <si>
    <t xml:space="preserve">Žulová dlažba 8/10. Odečteno z výkresu D.1.1.2 SITUACE (0,000-0,355 km) a D.1.1.4 VZOROVÉ PŘÍČNÉ ŘEZY. Vč. dopravy na technické služby města Broumov. </t>
  </si>
  <si>
    <t>vlevo 0,1*(11+83+116) = 21,000 [B]_x000d_
vpravo 0,1*(58) = 5,800 [C]_x000d_
Celkové množství = 26,800</t>
  </si>
  <si>
    <t>11318</t>
  </si>
  <si>
    <t>ODSTRANĚNÍ KRYTU ZPEVNĚNÝCH PLOCH Z DLAŽDIC</t>
  </si>
  <si>
    <t xml:space="preserve">Odečteno z výkresu D.1.1.2 SITUACE (0,000-0,355 km) a D.1.1.4 VZOROVÉ PŘÍČNÉ ŘEZY. Vč. dopravy na skládku zhotovitele.  Položka vzhledem k malému množství zahrnuje ložnou vrstvu v předpokládané tl. 30 mm vč. skládkovného.</t>
  </si>
  <si>
    <t>bet. dlažba 30/30 0,05*(70+15+47+71) = 10,150 [B]_x000d_
bet. dlažba 20/10 0,06*(18+36) = 3,240 [A]_x000d_
Celkové množství = 13,390</t>
  </si>
  <si>
    <t>Pod chodníky - asfalt 0,2*(114+156+258) = 105,600 [C]_x000d_
Pod chodníky - dlažba 30/30 0,2*(70+15+47+71) = 40,600 [D]_x000d_
Pod chodníky - dlažba 20/10 0,19*(18+36) = 10,260 [E]_x000d_
Pod chodníky - žul. dlažba 0,15*(11+83+116+58) = 40,200 [G]_x000d_
Pod betonem 0,05*21+0,1*1*(3+7+14) = 3,450 [F]_x000d_
Celkové množství = 200,110</t>
  </si>
  <si>
    <t>Betonová plocha v místě zastávky 0,2*21 = 4,200 [A]_x000d_
Před. č. p. 7 0,25*60 = 15,000 [B]_x000d_
Celkové množství = 19,200</t>
  </si>
  <si>
    <t>11352</t>
  </si>
  <si>
    <t>ODSTRANĚNÍ CHODNÍKOVÝCH A SILNIČNÍCH OBRUBNÍKŮ BETONOVÝCH</t>
  </si>
  <si>
    <t>Vpravo 72+63 = 135,000 [A]</t>
  </si>
  <si>
    <t>11353</t>
  </si>
  <si>
    <t>ODSTRANĚNÍ CHODNÍKOVÝCH KAMENNÝCH OBRUBNÍKŮ</t>
  </si>
  <si>
    <t xml:space="preserve">Odečteno z výkresu D.1.1.2 SITUACE (0,000-0,355 km) a D.1.1.4 VZOROVÉ PŘÍČNÉ ŘEZY. Odvoz do areálu technických služeb města Broumov v ceně položky. </t>
  </si>
  <si>
    <t>OP3 před č. p. 14 17 = 17,000 [A]</t>
  </si>
  <si>
    <t>11354</t>
  </si>
  <si>
    <t>ODSTRANĚNÍ OBRUB Z KRAJNÍKŮ</t>
  </si>
  <si>
    <t>Vlevo 6,5+36+51+22+165 = 280,500 [A]_x000d_
Vpravo 23+6+101 = 130,000 [B]_x000d_
Celkové množství = 410,500</t>
  </si>
  <si>
    <t>11355</t>
  </si>
  <si>
    <t>ODSTRANĚNÍ OBRUB Z DLAŽEBNÍCH KOSTEK JEDNODUCHÝCH</t>
  </si>
  <si>
    <t>Vpravo 17+21 = 38,000 [A]</t>
  </si>
  <si>
    <t>113763</t>
  </si>
  <si>
    <t>FRÉZOVÁNÍ DRÁŽKY PRŮŘEZU DO 300MM2 V ASFALTOVÉ VOZOVCE</t>
  </si>
  <si>
    <t xml:space="preserve">Čerpáno pouze se souhlasem TDI. Odečteno z výkresu Situace SO 401 - VO. Z důvodu zkrácení rozdělení původního objektu SO 101 a zachování délky objektu SO 401 se jedná o obnovu asfaltového povrchu chodníku v místě uložení kabelu SO 401 v části SO 101-b, která není součástí PD.  Vzhledem k malému m,nožství skládkovné zahrnutu v ceně položky. </t>
  </si>
  <si>
    <t>Podélná spára výkopu pro SO 401 200*2 = 400,000 [A]</t>
  </si>
  <si>
    <t>pol. č. 014111 220,110 = 220,110 [A]</t>
  </si>
  <si>
    <t>18230</t>
  </si>
  <si>
    <t>ROZPROSTŘENÍ ORNICE V ROVINĚ</t>
  </si>
  <si>
    <t>Nákup ornice - pol. č. 014211.</t>
  </si>
  <si>
    <t>Plocha zeleně - tl. 15 cm 0,15*(24+56+54+30+70+63+22+111+4+53+89+88+8+50) = 108,300 [A]</t>
  </si>
  <si>
    <t>položka zahrnuje:
nutné přemístění ornice z dočasných skládek vzdálených do 50m
rozprostření ornice v předepsané tloušťce v rovině a ve svahu do 1:5</t>
  </si>
  <si>
    <t>Základy</t>
  </si>
  <si>
    <t>21461E</t>
  </si>
  <si>
    <t>SEPARAČNÍ GEOTEXTILIE DO 500G/M2</t>
  </si>
  <si>
    <t>Ochrana nopové folie podél domu - šířka 0,5 m 0,5*(62+83+65+25+87+15+21+20+25+30) = 216,500 [A]_x000d_
V místě vegetační dlažby 186 = 186,000 [B]_x000d_
Celkové množství = 402,500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</si>
  <si>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</si>
  <si>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43119</t>
  </si>
  <si>
    <t>SCHODIŠŤ KONSTR Z DÍLCŮ KAMENNÝCH</t>
  </si>
  <si>
    <t xml:space="preserve">Odečteno z výkresu D.1.1.2 SITUACE (0,000-0,355 km) a D.1.1.4 VZOROVÉ PŘÍČNÉ ŘEZY. Kamenné schodiště z bloků o rozměru 350 mm hloubka a 150 mm výška do betonového lože C25/30. Betonové </t>
  </si>
  <si>
    <t>SCH-01 0,35*0,15*(3+2,7+2,6+2,55+2,5) = 0,701 [A]_x000d_
SCH-02 0,35*0,15*(1,35+1,3+1,24) = 0,204 [B]_x000d_
Celkové množství = 0,905</t>
  </si>
  <si>
    <t>Položka zahrnuje veškerý materiál, výrobky a polotovary, včetně mimostaveništní a vnitrostaveništní dopravy (rovněž přesuny), včetně naložení a složení, případně s uložením.</t>
  </si>
  <si>
    <t>451314</t>
  </si>
  <si>
    <t>PODKLADNÍ A VÝPLŇOVÉ VRSTVY Z PROSTÉHO BETONU C25/30</t>
  </si>
  <si>
    <t xml:space="preserve">Podkladní beton pro pol. č. 43119 pro uložení schodišťových stupňů. Beton  C25/30. </t>
  </si>
  <si>
    <t>SCH-01 0,5*0,35*(3+2,7+2,6+2,55+2,5) = 2,336 [A]_x000d_
SCH-02 0,5*0,35*(1,35+1,3+1,24) = 0,681 [B]_x000d_
Celkové množství = 3,017</t>
  </si>
  <si>
    <t>45152</t>
  </si>
  <si>
    <t>PODKLADNÍ A VÝPLŇOVÉ VRSTVY Z KAMENIVA DRCENÉHO</t>
  </si>
  <si>
    <t>HDK fr. 16/32 v místě vegetační dlažby - tl. 150 mm 172,5*0,15 = 25,875 [A]_x000d_
HDK fr. 32/63 v místě vegetační dlažby - tl. 200 mm 172,5*0,2 = 34,500 [B]_x000d_
Celkové množství = 60,375</t>
  </si>
  <si>
    <t>56213</t>
  </si>
  <si>
    <t>VOZOVKOVÉ VRSTVY Z MATERIÁLŮ STABIL CEMENTEM TL DO 150MM</t>
  </si>
  <si>
    <t>Odečteno z výkresu D.1.1.2 SITUACE (0,000-0,355 km) a D.1.1.4 VZOROVÉ PŘÍČNÉ ŘEZY. KAMENIVO STMELENÉ CEMENTEM SC 0/32. C 8/10.</t>
  </si>
  <si>
    <t>V místě zálivu sjezdů. - tl. 120 mm 235,4+36,5+22,55 = 294,450 [A]</t>
  </si>
  <si>
    <t>ŠD(A) 0/32, kval. tř. A _x000d_
konstrukční vrstva - pol. č. 58221 0,25*6,62 = 1,655 [E]_x000d_
konstrukční vrstva - pol. č. 582611 0,25*1378,5 = 344,625 [F]_x000d_
konstrukční vrstva - pol. č. 582612 0,2*235,4 = 47,080 [G]_x000d_
konstrukční vrstva - pol. č. 582614 0,25*76,2 = 19,050 [H]_x000d_
konstrukční vrstva - pol. č. 582615 0,2*36,5 = 7,300 [I]_x000d_
konstrukční vrstva - pol. č. 58261A 0,25*49,3 = 12,325 [J]_x000d_
konstrukční vrstva - pol. č. 58261B 0,2*22,55 = 4,510 [A]_x000d_
konstrukční vrstva - pol. č. 58401 0,08*172,5 = 13,800 [B]_x000d_
Celkové množství = 450,345</t>
  </si>
  <si>
    <t>Čerpáno pouze se souhlasem TDI. Odečteno z výkresu Situace SO 401 - VO. Z důvodu zkrácení rozdělení původního objektu SO 101 a zachování délky objektu SO 401 se jedná o obnovu asfaltového povrchu ve sjezdech v místě uložení kabelu SO 401 v části SO 101-b, která není součástí PD. ACO 11+, tl. 40 mm</t>
  </si>
  <si>
    <t>V místě sjezdu 1*(5+9+4,6) = 18,600 [A]</t>
  </si>
  <si>
    <t>574A41</t>
  </si>
  <si>
    <t>ASFALTOVÝ BETON PRO OBRUSNÉ VRSTVY ACO 8 TL. 50MM</t>
  </si>
  <si>
    <t xml:space="preserve">Čerpáno pouze se souhlasem TDI. Odečteno z výkresu Situace SO 401 - VO. Z důvodu zkrácení rozdělení původního objektu SO 101 a zachování délky objektu SO 401 se jedná o obnovu asfaltového povrchu chodníku v místě uložení kabelu SO 401 v části SO 101-b, která není součástí PD.  </t>
  </si>
  <si>
    <t>Tl. 50 mm 1*200 = 200,000 [A]</t>
  </si>
  <si>
    <t xml:space="preserve">Čerpáno pouze se souhlasem TDI. Odečteno z výkresu Situace SO 401 - VO. Z důvodu zkrácení rozdělení původního objektu SO 101 a zachování délky objektu SO 401 se jedná o obnovu asfaltového povrchu ve sjezdech v místě uložení kabelu SO 401 v části SO 101-b, která není součástí PD. ACP 22+ v tl. 80 mm. </t>
  </si>
  <si>
    <t>V místě sjezdu 0,8*(5+9+4,6) = 14,880 [A]</t>
  </si>
  <si>
    <t>58221</t>
  </si>
  <si>
    <t>DLÁŽDĚNÉ KRYTY Z DROBNÝCH KOSTEK DO LOŽE Z KAMENIVA</t>
  </si>
  <si>
    <t xml:space="preserve">Odečteno z výkresu D.1.1.2 SITUACE (0,000-0,355 km) a D.1.1.4 VZOROVÉ PŘÍČNÉ ŘEZY.  Výplň spár kamenivem v ceně položky. Dlažba z vybouraných kostek bez nákupu. </t>
  </si>
  <si>
    <t>Napojení chodníku na most 2,1*2,2 = 4,620 [A]_x000d_
Mezi palisády a obrubou 2 = 2,000 [B]_x000d_
Celkové množství = 6,620</t>
  </si>
  <si>
    <t xml:space="preserve">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</si>
  <si>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582611</t>
  </si>
  <si>
    <t>KRYTY Z BETON DLAŽDIC SE ZÁMKEM ŠEDÝCH TL 60MM DO LOŽE Z KAM</t>
  </si>
  <si>
    <t xml:space="preserve">Odečteno z výkresu D.1.1.2 SITUACE (0,000-0,355 km) a D.1.1.4 VZOROVÉ PŘÍČNÉ ŘEZY. Dlažba šedá 200x100x60 mm do lože k kameniva fr. 4/8 tl. 30 mm. </t>
  </si>
  <si>
    <t>Chodník vlevo 30+121+28+34+94+84+33+152+40 = 616,000 [A]_x000d_
Chodník vpravo 69+8+55+8+17,5+38+73+101+76+145+48+78+46 = 762,500 [B]_x000d_
Celkové množství = 1378,500</t>
  </si>
  <si>
    <t>582612</t>
  </si>
  <si>
    <t>KRYTY Z BETON DLAŽDIC SE ZÁMKEM ŠEDÝCH TL 80MM DO LOŽE Z KAM</t>
  </si>
  <si>
    <t xml:space="preserve">Odečteno z výkresu D.1.1.2 SITUACE (0,000-0,355 km) a D.1.1.4 VZOROVÉ PŘÍČNÉ ŘEZY. Dlažba šedá 200x100x80 mm do lože k kameniva fr. 4/8 tl. 40 mm. </t>
  </si>
  <si>
    <t>Zpevněná skladba v místě sjezdů 7+6,9+22+69+29+6+8,5+35+14 = 197,400 [A]_x000d_
Pod kontejnerovým stáním - viz SO 901 38 = 38,000 [B]_x000d_
Celkové množství = 235,400</t>
  </si>
  <si>
    <t>582614</t>
  </si>
  <si>
    <t>KRYTY Z BETON DLAŽDIC SE ZÁMKEM BAREV TL 60MM DO LOŽE Z KAM</t>
  </si>
  <si>
    <t xml:space="preserve">Odečteno z výkresu D.1.1.2 SITUACE (0,000-0,355 km) a D.1.1.4 VZOROVÉ PŘÍČNÉ ŘEZY. Dlažba 200x200x60 mm do lože k kameniva fr. 4/8 tl. 30 mm. </t>
  </si>
  <si>
    <t>Nástupiště - ČERNÁ barva 41+28 = 69,000 [A]_x000d_
Nástupiště - vizuální kontrast BÍLÁ barva 2*0,3*12 = 7,200 [B]_x000d_
Celkové množství = 76,200</t>
  </si>
  <si>
    <t>582615</t>
  </si>
  <si>
    <t>KRYTY Z BETON DLAŽDIC SE ZÁMKEM BAREV TL 80MM DO LOŽE Z KAM</t>
  </si>
  <si>
    <t xml:space="preserve">Odečteno z výkresu D.1.1.2 SITUACE (0,000-0,355 km) a D.1.1.4 VZOROVÉ PŘÍČNÉ ŘEZY. Dlažba 200x200x80 mm do lože k kameniva fr. 4/8 tl. 30 mm. </t>
  </si>
  <si>
    <t>Sjezd 14,5 = 14,500 [A]_x000d_
Kontejnerové stání - okraje 22 = 22,000 [B]_x000d_
Celkové množství = 36,500</t>
  </si>
  <si>
    <t>58261A</t>
  </si>
  <si>
    <t>KRYTY Z BETON DLAŽDIC SE ZÁMKEM BAREV RELIÉF TL 60MM DO LOŽE Z KAM</t>
  </si>
  <si>
    <t xml:space="preserve">Odečteno z výkresu D.1.1.2 SITUACE (0,000-0,355 km) a D.1.1.4 VZOROVÉ PŘÍČNÉ ŘEZY. Dlažba kontrastní 200x100x60 mm s reliefní úpravou (hmatnou) do lože k kameniva fr. 4/8 tl. 30 mm. </t>
  </si>
  <si>
    <t>Varovný a signální pásy - pochozí skladba - Červená barva 3+1+2,6+2,8+3,9+4,5+2,7+3+13+7+1 = 44,500 [A]_x000d_
Autobusová zastávka - signální pás - bílá barva 2,8+2 = 4,800 [B]_x000d_
Celkové množství = 49,300</t>
  </si>
  <si>
    <t>58261B</t>
  </si>
  <si>
    <t>KRYTY Z BETON DLAŽDIC SE ZÁMKEM BAREV RELIÉF TL 80MM DO LOŽE Z KAM</t>
  </si>
  <si>
    <t>Varovný a signální pásy - ve sjezdech - červená barva 1,6+1,8+2,5+3,4+1,8+2,6+2,9+3,1+2,85 = 22,550 [A]</t>
  </si>
  <si>
    <t>58401</t>
  </si>
  <si>
    <t>VOZOVKOVÉ KRYTY Z VEGETAČNÍCH DÍLCŮ DO LOŽE Z KAM TL DO 100MM</t>
  </si>
  <si>
    <t xml:space="preserve">Odečteno z výkresu D.1.1.2 SITUACE (0,000-0,355 km) a D.1.1.4 VZOROVÉ PŘÍČNÉ ŘEZY. Dlažba 240x170x80 mm do lože k kameniva fr. 4/8 tl. 40 mm. </t>
  </si>
  <si>
    <t>Dlažba vegetační 240x170 mm - barva ČERNÁ 30,5+28+53 = 111,500 [A]_x000d_
Dlažba vegetační 240x170 mm - barva ČERVENÁ 61 = 61,000 [B]_x000d_
Celkové množství = 172,500</t>
  </si>
  <si>
    <t xml:space="preserve">- dodání dílců v požadované kvalitě, dodání materiálu pro předepsané 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</si>
  <si>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587206</t>
  </si>
  <si>
    <t>PŘEDLÁŽDĚNÍ KRYTU Z BETONOVÝCH DLAŽDIC SE ZÁMKEM</t>
  </si>
  <si>
    <t xml:space="preserve">Čerpáno pouze se souhlasem TDI. Odečteno z výkresu Situace SO 401 - VO. Z důvodu zkrácení rozdělení původního objektu SO 101 a zachování délky objektu SO 401 se jedná o obnovu zámkového chodníku v místě uložení kabelu SO 401 v části SO 101-b, která není součástí PD.  </t>
  </si>
  <si>
    <t>Přeskládání nad kabelem VO 1*125 = 125,000 [A]</t>
  </si>
  <si>
    <t>- pod pojmem *předláždění* se rozumí rozebrání stávající dlažby a pokládka dlažby ze stávajícího dlažebního materiálu (bez dodávky nového)
- zahrnuje nezbytnou manipulaci s tímto materiálem (nakládání, doprava, složení, očištění)
- dodání a rozprostření materiálu pro lože a jeho tloušťku předepsanou dokumentací a pro předepsanou výplň spar
- eventuelní doplnění plochy s použitím nového materiálu se vykazuje v položce č.582</t>
  </si>
  <si>
    <t>7</t>
  </si>
  <si>
    <t>Přidružená stavební výroba</t>
  </si>
  <si>
    <t>711117</t>
  </si>
  <si>
    <t>IZOLACE BĚŽNÝCH KONSTRUKCÍ PROTI ZEMNÍ VLHKOSTI Z PE FÓLIÍ</t>
  </si>
  <si>
    <t xml:space="preserve">Nopová folie v místě styku dlažby a podezdívky domů. </t>
  </si>
  <si>
    <t>Nopová fólie š. 0,5 m 0,5*(62+83+65+25+87+15+21+20+25+30) = 216,500 [A]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</si>
  <si>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</si>
  <si>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91710</t>
  </si>
  <si>
    <t>OBRUBY Z BETONOVÝCH PALISÁD</t>
  </si>
  <si>
    <t xml:space="preserve">Palisáda kruhová 160 mm. Délka 600-1200 mm.  0,16*0,9*(3,4+3,3+6,5) = 1,901 [A]</t>
  </si>
  <si>
    <t>Položka zahrnuje:
dodání a pokládku betonových palisád o rozměrech předepsaných zadávací dokumentací
betonové lože i boční betonovou opěrku.</t>
  </si>
  <si>
    <t>917212</t>
  </si>
  <si>
    <t>ZÁHONOVÉ OBRUBY Z BETONOVÝCH OBRUBNÍKŮ ŠÍŘ 80MM</t>
  </si>
  <si>
    <t>VPRAVO 4+3+3,5+3,5+15,7+3+5,7+7,5+13,8+5,5+9,5+12+5+5,75+1,2+11+1,5+13+2 = 126,150 [A]_x000d_
VLEVO 11+3+22+26+2+9+3+4,75+2+25+14+4,5 = 126,250 [B]_x000d_
Celkové množství = 252,400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</si>
  <si>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</si>
  <si>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</si>
  <si>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</si>
  <si>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Obruba 150x250 mm betonová vlevo 10,5+3+5+40+5+12+7+31+23+30+29,5+36+55+18 = 305,000 [A]_x000d_
Obruba 150x150 mm snížená vlevo 5,5+2,5+8,4+6,5+5+11,5+5+5,5 = 49,900 [B]_x000d_
Obruba 150x250 mm betonová vpravo 19,5+31+23,5+12+5,5+2,5+13,5+10,5+20+5,5+13+53+18+27+8+13+16 = 291,500 [E]_x000d_
Obruba 150x150 mm snížená vpravo 2,5+5,5+12,7+5,4+4,7+7+3+4+5,5+6+2 = 58,300 [F]_x000d_
Obruba přechodová 16+20 = 36,000 [C]_x000d_
Obruba speciální rohová (ks) 5 = 5,000 [D]_x000d_
Celkové množství = 745,700</t>
  </si>
  <si>
    <t>91725</t>
  </si>
  <si>
    <t>NÁSTUPIŠTNÍ OBRUBNÍKY BETONOVÉ</t>
  </si>
  <si>
    <t>zastávková obruba bezbariérová 400/290/1000 přímá 12+12 = 24,000 [A]_x000d_
zastávková obruba bezbariérová 400/290 -&gt; H25 přechod. P,L 2+2 = 4,000 [B]_x000d_
Celkové množství = 28,000</t>
  </si>
  <si>
    <t>931313</t>
  </si>
  <si>
    <t>TĚSNĚNÍ DILATAČ SPAR ASF ZÁLIVKOU PRŮŘ DO 300MM2</t>
  </si>
  <si>
    <t>02720</t>
  </si>
  <si>
    <t>POMOC PRÁCE ZŘÍZ NEBO ZAJIŠŤ REGULACI A OCHRANU DOPRAVY</t>
  </si>
  <si>
    <t>Zajištění přístupových cest dle BOZP. Zajištění pracovního místa dle jednotlivých fází provizorním dopravním značením po dobu výstavby. Položka obsahuje kompletní dodávku, nájemné, přesuny a demontáž přechodného dopravního značení na objízdné trase v souladu s TP 66. Cena je limitní a bude odsouhlasena TDI.</t>
  </si>
  <si>
    <t>pro SO 101-A 1 = 1,000 [A]</t>
  </si>
  <si>
    <t>zahrnuje veškeré náklady spojené s objednatelem požadovanými zařízeními</t>
  </si>
  <si>
    <t>91297</t>
  </si>
  <si>
    <t>DOPRAVNÍ ZRCADLO</t>
  </si>
  <si>
    <t xml:space="preserve">Montáž a demontáž stáv. Vč. odvozu na skládku zhotovitele. </t>
  </si>
  <si>
    <t>Dopravní zrcadlo kruhové 1 = 1,000 [A]</t>
  </si>
  <si>
    <t>položka zahrnuje:
- dodání a osazení zrcadla včetně nutných zemních prací
- předepsaná povrchová úprava
- vnitrostaveništní a mimostaveništní doprava
- odrazky plastové nebo z retroreflexní fólie.</t>
  </si>
  <si>
    <t>914113</t>
  </si>
  <si>
    <t>DOPRAVNÍ ZNAČKY ZÁKLADNÍ VELIKOSTI OCELOVÉ NEREFLEXNÍ - DEMONTÁŽ</t>
  </si>
  <si>
    <t xml:space="preserve">Vč. odvozu na skládku zhotovitele. </t>
  </si>
  <si>
    <t>P4; A12b; IJ4b; B13; B16 3+2+1+2+1 = 9,000 [A]</t>
  </si>
  <si>
    <t>Položka zahrnuje odstranění, demontáž a odklizení materiálu s odvozem na předepsané místo</t>
  </si>
  <si>
    <t>914131</t>
  </si>
  <si>
    <t>DOPRAVNÍ ZNAČKY ZÁKLADNÍ VELIKOSTI OCELOVÉ FÓLIE TŘ 2 - DODÁVKA A MONTÁŽ</t>
  </si>
  <si>
    <t xml:space="preserve">Odečteno z výkresu situace dopravního značení. </t>
  </si>
  <si>
    <t>P2; P6; A12b; IJ4b; IJ4c; B13; B16 3+3+2+2+2+2+1 = 15,000 [A]</t>
  </si>
  <si>
    <t>položka zahrnuje:
- dodávku a montáž značek v požadovaném provedení</t>
  </si>
  <si>
    <t>914313</t>
  </si>
  <si>
    <t>DOPRAV ZNAČKY ZMENŠ VEL OCEL - DEMONTÁŽ</t>
  </si>
  <si>
    <t>E4; E3a; E13; E7b 2+1+2+1 = 6,000 [A]</t>
  </si>
  <si>
    <t>914331</t>
  </si>
  <si>
    <t>DOPRAV ZNAČKY ZMENŠ VEL OCEL FÓLIE TŘ 2 - DODÁVKA A MONT</t>
  </si>
  <si>
    <t>914921</t>
  </si>
  <si>
    <t>SLOUPKY A STOJKY DOPRAVNÍCH ZNAČEK Z OCEL TRUBEK DO PATKY - DODÁVKA A MONTÁŽ</t>
  </si>
  <si>
    <t>položka zahrnuje:
- sloupky a upevňovací zařízení včetně jejich osazení (betonová patka, zemní práce)</t>
  </si>
  <si>
    <t>914923</t>
  </si>
  <si>
    <t>SLOUPKY A STOJKY DZ Z OCEL TRUBEK DO PATKY DEMONTÁŽ</t>
  </si>
  <si>
    <t>915111</t>
  </si>
  <si>
    <t>VODOROVNÉ DOPRAVNÍ ZNAČENÍ BARVOU HLADKÉ - DODÁVKA A POKLÁDKA</t>
  </si>
  <si>
    <t xml:space="preserve">Bude provedeno v souladu s TP 70, TP 133 a PPK VZ dle výkresu dopravního značení. Postup aplikace dopravního značení bude dvoufázový:
1) Předznačení pro umístění značení + pokládka bílé barvy. pol. 915111
2) Obnova v plastu po vyprchání těkavých látek. pol. 915211
</t>
  </si>
  <si>
    <t>V1a 0,125*45 = 5,625 [A]_x000d_
V2b (1,5/1,5/0,125) 0,25*0,5*(11+10+15) = 4,500 [B]_x000d_
V2b (3/1,5/0,125) 0,125*0,66*(193+15+78+11) = 24,503 [C]_x000d_
V11 2*0,125*(12+2,75*4+3,5*4) = 9,250 [D]_x000d_
Celkové množství = 43,878</t>
  </si>
  <si>
    <t>položka zahrnuje:
- dodání a pokládku nátěrového materiálu (měří se pouze natíraná plocha)
- předznačení a reflexní úpravu</t>
  </si>
  <si>
    <t>915211</t>
  </si>
  <si>
    <t>VODOROVNÉ DOPRAVNÍ ZNAČENÍ PLASTEM HLADKÉ - DODÁVKA A POKLÁDKA</t>
  </si>
  <si>
    <t>91552</t>
  </si>
  <si>
    <t>VODOR DOPRAV ZNAČ - PÍSMENA</t>
  </si>
  <si>
    <t>Nápis BUS v rámci V11</t>
  </si>
  <si>
    <t>BUS 2*6 = 12,000 [A]</t>
  </si>
  <si>
    <t>položka zahrnuje:
- dodání a pokládku nátěrového materiálu
- předznačení a reflexní úpravu</t>
  </si>
  <si>
    <t>72R</t>
  </si>
  <si>
    <t>SO 301 DEŠŤOVÁ KANALIZACE - viz samostatný rozpočet</t>
  </si>
  <si>
    <t>kpl</t>
  </si>
  <si>
    <t xml:space="preserve">Rozpočet vypracován ve specializovaném programu pro tuto stavební činnost - lépe naplněna dikce vyhlášky č. 134/2016., kterou se stanoví podrobnosti vymezení předmětu veřejné zakázky na stavební práce a rozsah soupisu prací, dodávek a služeb s výkazem výměr. _x000d_
</t>
  </si>
  <si>
    <t>1 = 1,000 [A]</t>
  </si>
  <si>
    <t>75R</t>
  </si>
  <si>
    <t>SO 401 VEŘEJNÉ OSVĚTLENÍ - viz. samostaný rozpočet</t>
  </si>
  <si>
    <t>Rozpočet vypracován ve specializovaném programu pro tuto stavební činnost - lépe naplněna dikce vyhlášky č. 134/2016., kterou se stanoví podrobnosti vymezení předmětu veřejné zakázky na stavební práce a rozsah soupisu prací, dodávek a služeb s výkazem výměr. _x000d_
Program pro vypracování rozpočtu/ceno vá soustava je Verox (software určen ke zpracování rozpočtů a specifikací projektů elektrotechnicky).</t>
  </si>
  <si>
    <t>9111A1</t>
  </si>
  <si>
    <t>ZÁBRADLÍ SILNIČNÍ S VODOR MADLY - DODÁVKA A MONTÁŽ</t>
  </si>
  <si>
    <t>Zábradlí dopravně bezúpečnostní typ 1 3,5 = 3,500 [A]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</si>
  <si>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</t>
  </si>
  <si>
    <t>9111A3</t>
  </si>
  <si>
    <t>ZÁBRADLÍ SILNIČNÍ S VODOR MADLY - DEMONTÁŽ S PŘESUNEM</t>
  </si>
  <si>
    <t xml:space="preserve">Demontáž stávajícího zábradlí a doprava na místo určené zhotovitelem. </t>
  </si>
  <si>
    <t>Zábradlí vodorovné 2+2 = 4,000 [A]</t>
  </si>
  <si>
    <t>položka zahrnuje:
- demontáž a odstranění zařízení
- jeho odvoz na předepsané místo</t>
  </si>
  <si>
    <t>93753</t>
  </si>
  <si>
    <t>MOBILIÁŘ - KOVOVÉ KOŠE NA ODPADKY</t>
  </si>
  <si>
    <t xml:space="preserve">Umístění košů dle specifikace investora. Bude odsouhlaseno před stavbou. Viz objekt SO 901. Cena komplet vč. základu, výkopu a montáže. Vzhledem k malému mnořžství je skládkovné zahrnuto v ceně položky. </t>
  </si>
  <si>
    <t>Odpadkový koš 3 = 3,000 [A]</t>
  </si>
  <si>
    <t>Položka zahrnuje:
- montáž, osazení a dodávku kompletního zařízení, předepsaného zadávací dokumentací
- mimostavništní a vnitrostaveništní dopravu
- nezbytné zemní práce a základové konstrukce
- předepsanou povrchovou úpravu (nátěry a pod.)
Pozn.: materiál uvedený v textu představuje rozhodující podíl ve výrobku</t>
  </si>
  <si>
    <t>93767</t>
  </si>
  <si>
    <t>MOBILIÁŘ - PŘÍSTŘEŠKY PRO ZASTÁVKY VEŘEJNÉ DOPRAVY</t>
  </si>
  <si>
    <t>Kompletní dodávka zastávkového přístřešku dle výkresu B.4.1.5 objektu SO 901 Mobiliář. Cena komplet vč. základu, výkopu a montáže. Vzhledem k malému mnořžství je skládkovné zahrnuto v ceně položky. _x000d_
_x000d_
Cena zahrnuje i kompletní demontáž stávajících přístřešků a jejich dopravu na místo určené zhotovitelem!</t>
  </si>
  <si>
    <t>Zast. přístřešek 2 = 2,000 [A]</t>
  </si>
  <si>
    <t>937R</t>
  </si>
  <si>
    <t>MOBILIÁŘ - PŘÍSTŘEŠKY PRO POPELNICE dle dokumentace</t>
  </si>
  <si>
    <t xml:space="preserve">Položka pro kompletní dodávku kontejnerového přístřešku dle výkresu  B.4.1.1.1, B.4.1.1.2, B.4.1.1.3 objektu SO 901. Zahrnuje veškeré konstrukce, zemní práce, nátěry, apod. S výjimkou zpevněné plochy z betonové dlažby, která je součástí objektu SO 101-A. Doporučujeme zpracování RDS - pol. č. 02943. </t>
  </si>
  <si>
    <t xml:space="preserve">Kompletní dodání kontejnerového stání.  1 = 1,000 [A]</t>
  </si>
  <si>
    <t>937R2</t>
  </si>
  <si>
    <t>BETONOVÝ KVĚTINÁČ</t>
  </si>
  <si>
    <t xml:space="preserve">Zahrnuje dodávku betonových květináčů o rozměru 1200x1200x600 mm a jejich umístění dle výkresu situace. </t>
  </si>
  <si>
    <t>Betonový květináč 1200x1200x600 mm 2 = 2,000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</si>
</sst>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SUM(C10:C17)</f>
        <v>0</v>
      </c>
      <c r="D6" s="3"/>
      <c r="E6" s="3"/>
    </row>
    <row r="7">
      <c r="A7" s="3"/>
      <c r="B7" s="5" t="s">
        <v>5</v>
      </c>
      <c r="C7" s="6">
        <f>SUM(E10:E17)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'001'!I3</f>
        <v>0</v>
      </c>
      <c r="D10" s="9">
        <f>SUMIFS('001'!O:O,'001'!A:A,"P")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101-A'!I3</f>
        <v>0</v>
      </c>
      <c r="D11" s="9">
        <f>SUMIFS('SO 101-A'!O:O,'SO 101-A'!A:A,"P")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110-A'!I3</f>
        <v>0</v>
      </c>
      <c r="D12" s="9">
        <f>SUMIFS('SO 110-A'!O:O,'SO 110-A'!A:A,"P")</f>
        <v>0</v>
      </c>
      <c r="E12" s="9">
        <f>C12+D12</f>
        <v>0</v>
      </c>
    </row>
    <row r="13" ht="25.5">
      <c r="A13" s="8" t="s">
        <v>17</v>
      </c>
      <c r="B13" s="8" t="s">
        <v>18</v>
      </c>
      <c r="C13" s="9">
        <f>'SO 181'!I3</f>
        <v>0</v>
      </c>
      <c r="D13" s="9">
        <f>SUMIFS('SO 181'!O:O,'SO 181'!A:A,"P")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191'!I3</f>
        <v>0</v>
      </c>
      <c r="D14" s="9">
        <f>SUMIFS('SO 191'!O:O,'SO 191'!A:A,"P")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'SO 301-A'!I3</f>
        <v>0</v>
      </c>
      <c r="D15" s="9">
        <f>SUMIFS('SO 301-A'!O:O,'SO 301-A'!A:A,"P")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'SO 401-A'!I3</f>
        <v>0</v>
      </c>
      <c r="D16" s="9">
        <f>SUMIFS('SO 401-A'!O:O,'SO 401-A'!A:A,"P")</f>
        <v>0</v>
      </c>
      <c r="E16" s="9">
        <f>C16+D16</f>
        <v>0</v>
      </c>
    </row>
    <row r="17" ht="25.5">
      <c r="A17" s="8" t="s">
        <v>25</v>
      </c>
      <c r="B17" s="8" t="s">
        <v>26</v>
      </c>
      <c r="C17" s="9">
        <f>'SO 901-A'!I3</f>
        <v>0</v>
      </c>
      <c r="D17" s="9">
        <f>SUMIFS('SO 901-A'!O:O,'SO 901-A'!A:A,"P")</f>
        <v>0</v>
      </c>
      <c r="E17" s="9">
        <f>C17+D17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11</v>
      </c>
      <c r="I3" s="23">
        <f>SUMIFS(I8:I44,A8:A44,"SD")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46</v>
      </c>
      <c r="D8" s="32"/>
      <c r="E8" s="29" t="s">
        <v>47</v>
      </c>
      <c r="F8" s="32"/>
      <c r="G8" s="32"/>
      <c r="H8" s="32"/>
      <c r="I8" s="33">
        <f>SUMIFS(I9:I44,A9:A44,"P")</f>
        <v>0</v>
      </c>
      <c r="J8" s="34"/>
    </row>
    <row r="9">
      <c r="A9" s="35" t="s">
        <v>48</v>
      </c>
      <c r="B9" s="35">
        <v>1</v>
      </c>
      <c r="C9" s="36" t="s">
        <v>49</v>
      </c>
      <c r="D9" s="35" t="s">
        <v>50</v>
      </c>
      <c r="E9" s="37" t="s">
        <v>51</v>
      </c>
      <c r="F9" s="38" t="s">
        <v>52</v>
      </c>
      <c r="G9" s="39">
        <v>10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>
      <c r="A10" s="35" t="s">
        <v>54</v>
      </c>
      <c r="B10" s="42"/>
      <c r="C10" s="43"/>
      <c r="D10" s="43"/>
      <c r="E10" s="37" t="s">
        <v>55</v>
      </c>
      <c r="F10" s="43"/>
      <c r="G10" s="43"/>
      <c r="H10" s="43"/>
      <c r="I10" s="43"/>
      <c r="J10" s="44"/>
    </row>
    <row r="11">
      <c r="A11" s="35" t="s">
        <v>56</v>
      </c>
      <c r="B11" s="42"/>
      <c r="C11" s="43"/>
      <c r="D11" s="43"/>
      <c r="E11" s="45" t="s">
        <v>57</v>
      </c>
      <c r="F11" s="43"/>
      <c r="G11" s="43"/>
      <c r="H11" s="43"/>
      <c r="I11" s="43"/>
      <c r="J11" s="44"/>
    </row>
    <row r="12" ht="30">
      <c r="A12" s="35" t="s">
        <v>58</v>
      </c>
      <c r="B12" s="42"/>
      <c r="C12" s="43"/>
      <c r="D12" s="43"/>
      <c r="E12" s="37" t="s">
        <v>59</v>
      </c>
      <c r="F12" s="43"/>
      <c r="G12" s="43"/>
      <c r="H12" s="43"/>
      <c r="I12" s="43"/>
      <c r="J12" s="44"/>
    </row>
    <row r="13">
      <c r="A13" s="35" t="s">
        <v>48</v>
      </c>
      <c r="B13" s="35">
        <v>2</v>
      </c>
      <c r="C13" s="36" t="s">
        <v>60</v>
      </c>
      <c r="D13" s="35" t="s">
        <v>50</v>
      </c>
      <c r="E13" s="37" t="s">
        <v>61</v>
      </c>
      <c r="F13" s="38" t="s">
        <v>62</v>
      </c>
      <c r="G13" s="39">
        <v>7.0999999999999996</v>
      </c>
      <c r="H13" s="40">
        <v>0</v>
      </c>
      <c r="I13" s="40">
        <f>ROUND(G13*H13,P4)</f>
        <v>0</v>
      </c>
      <c r="J13" s="38" t="s">
        <v>53</v>
      </c>
      <c r="O13" s="41">
        <f>I13*0.21</f>
        <v>0</v>
      </c>
      <c r="P13">
        <v>3</v>
      </c>
    </row>
    <row r="14">
      <c r="A14" s="35" t="s">
        <v>54</v>
      </c>
      <c r="B14" s="42"/>
      <c r="C14" s="43"/>
      <c r="D14" s="43"/>
      <c r="E14" s="46" t="s">
        <v>50</v>
      </c>
      <c r="F14" s="43"/>
      <c r="G14" s="43"/>
      <c r="H14" s="43"/>
      <c r="I14" s="43"/>
      <c r="J14" s="44"/>
    </row>
    <row r="15" ht="75">
      <c r="A15" s="35" t="s">
        <v>56</v>
      </c>
      <c r="B15" s="42"/>
      <c r="C15" s="43"/>
      <c r="D15" s="43"/>
      <c r="E15" s="45" t="s">
        <v>63</v>
      </c>
      <c r="F15" s="43"/>
      <c r="G15" s="43"/>
      <c r="H15" s="43"/>
      <c r="I15" s="43"/>
      <c r="J15" s="44"/>
    </row>
    <row r="16" ht="30">
      <c r="A16" s="35" t="s">
        <v>58</v>
      </c>
      <c r="B16" s="42"/>
      <c r="C16" s="43"/>
      <c r="D16" s="43"/>
      <c r="E16" s="37" t="s">
        <v>64</v>
      </c>
      <c r="F16" s="43"/>
      <c r="G16" s="43"/>
      <c r="H16" s="43"/>
      <c r="I16" s="43"/>
      <c r="J16" s="44"/>
    </row>
    <row r="17">
      <c r="A17" s="35" t="s">
        <v>48</v>
      </c>
      <c r="B17" s="35">
        <v>3</v>
      </c>
      <c r="C17" s="36" t="s">
        <v>65</v>
      </c>
      <c r="D17" s="35" t="s">
        <v>50</v>
      </c>
      <c r="E17" s="37" t="s">
        <v>66</v>
      </c>
      <c r="F17" s="38" t="s">
        <v>52</v>
      </c>
      <c r="G17" s="39">
        <v>1</v>
      </c>
      <c r="H17" s="40">
        <v>0</v>
      </c>
      <c r="I17" s="40">
        <f>ROUND(G17*H17,P4)</f>
        <v>0</v>
      </c>
      <c r="J17" s="38" t="s">
        <v>53</v>
      </c>
      <c r="O17" s="41">
        <f>I17*0.21</f>
        <v>0</v>
      </c>
      <c r="P17">
        <v>3</v>
      </c>
    </row>
    <row r="18" ht="30">
      <c r="A18" s="35" t="s">
        <v>54</v>
      </c>
      <c r="B18" s="42"/>
      <c r="C18" s="43"/>
      <c r="D18" s="43"/>
      <c r="E18" s="37" t="s">
        <v>67</v>
      </c>
      <c r="F18" s="43"/>
      <c r="G18" s="43"/>
      <c r="H18" s="43"/>
      <c r="I18" s="43"/>
      <c r="J18" s="44"/>
    </row>
    <row r="19">
      <c r="A19" s="35" t="s">
        <v>56</v>
      </c>
      <c r="B19" s="42"/>
      <c r="C19" s="43"/>
      <c r="D19" s="43"/>
      <c r="E19" s="45" t="s">
        <v>68</v>
      </c>
      <c r="F19" s="43"/>
      <c r="G19" s="43"/>
      <c r="H19" s="43"/>
      <c r="I19" s="43"/>
      <c r="J19" s="44"/>
    </row>
    <row r="20" ht="30">
      <c r="A20" s="35" t="s">
        <v>58</v>
      </c>
      <c r="B20" s="42"/>
      <c r="C20" s="43"/>
      <c r="D20" s="43"/>
      <c r="E20" s="37" t="s">
        <v>64</v>
      </c>
      <c r="F20" s="43"/>
      <c r="G20" s="43"/>
      <c r="H20" s="43"/>
      <c r="I20" s="43"/>
      <c r="J20" s="44"/>
    </row>
    <row r="21">
      <c r="A21" s="35" t="s">
        <v>48</v>
      </c>
      <c r="B21" s="35">
        <v>4</v>
      </c>
      <c r="C21" s="36" t="s">
        <v>69</v>
      </c>
      <c r="D21" s="35" t="s">
        <v>50</v>
      </c>
      <c r="E21" s="37" t="s">
        <v>70</v>
      </c>
      <c r="F21" s="38" t="s">
        <v>71</v>
      </c>
      <c r="G21" s="39">
        <v>80</v>
      </c>
      <c r="H21" s="40">
        <v>0</v>
      </c>
      <c r="I21" s="40">
        <f>ROUND(G21*H21,P4)</f>
        <v>0</v>
      </c>
      <c r="J21" s="38" t="s">
        <v>53</v>
      </c>
      <c r="O21" s="41">
        <f>I21*0.21</f>
        <v>0</v>
      </c>
      <c r="P21">
        <v>3</v>
      </c>
    </row>
    <row r="22" ht="30">
      <c r="A22" s="35" t="s">
        <v>54</v>
      </c>
      <c r="B22" s="42"/>
      <c r="C22" s="43"/>
      <c r="D22" s="43"/>
      <c r="E22" s="37" t="s">
        <v>72</v>
      </c>
      <c r="F22" s="43"/>
      <c r="G22" s="43"/>
      <c r="H22" s="43"/>
      <c r="I22" s="43"/>
      <c r="J22" s="44"/>
    </row>
    <row r="23">
      <c r="A23" s="35" t="s">
        <v>56</v>
      </c>
      <c r="B23" s="42"/>
      <c r="C23" s="43"/>
      <c r="D23" s="43"/>
      <c r="E23" s="45" t="s">
        <v>73</v>
      </c>
      <c r="F23" s="43"/>
      <c r="G23" s="43"/>
      <c r="H23" s="43"/>
      <c r="I23" s="43"/>
      <c r="J23" s="44"/>
    </row>
    <row r="24" ht="30">
      <c r="A24" s="35" t="s">
        <v>58</v>
      </c>
      <c r="B24" s="42"/>
      <c r="C24" s="43"/>
      <c r="D24" s="43"/>
      <c r="E24" s="37" t="s">
        <v>64</v>
      </c>
      <c r="F24" s="43"/>
      <c r="G24" s="43"/>
      <c r="H24" s="43"/>
      <c r="I24" s="43"/>
      <c r="J24" s="44"/>
    </row>
    <row r="25">
      <c r="A25" s="35" t="s">
        <v>48</v>
      </c>
      <c r="B25" s="35">
        <v>5</v>
      </c>
      <c r="C25" s="36" t="s">
        <v>74</v>
      </c>
      <c r="D25" s="35" t="s">
        <v>50</v>
      </c>
      <c r="E25" s="37" t="s">
        <v>75</v>
      </c>
      <c r="F25" s="38" t="s">
        <v>52</v>
      </c>
      <c r="G25" s="39">
        <v>1</v>
      </c>
      <c r="H25" s="40">
        <v>0</v>
      </c>
      <c r="I25" s="40">
        <f>ROUND(G25*H25,P4)</f>
        <v>0</v>
      </c>
      <c r="J25" s="38" t="s">
        <v>53</v>
      </c>
      <c r="O25" s="41">
        <f>I25*0.21</f>
        <v>0</v>
      </c>
      <c r="P25">
        <v>3</v>
      </c>
    </row>
    <row r="26" ht="60">
      <c r="A26" s="35" t="s">
        <v>54</v>
      </c>
      <c r="B26" s="42"/>
      <c r="C26" s="43"/>
      <c r="D26" s="43"/>
      <c r="E26" s="37" t="s">
        <v>76</v>
      </c>
      <c r="F26" s="43"/>
      <c r="G26" s="43"/>
      <c r="H26" s="43"/>
      <c r="I26" s="43"/>
      <c r="J26" s="44"/>
    </row>
    <row r="27">
      <c r="A27" s="35" t="s">
        <v>56</v>
      </c>
      <c r="B27" s="42"/>
      <c r="C27" s="43"/>
      <c r="D27" s="43"/>
      <c r="E27" s="45" t="s">
        <v>68</v>
      </c>
      <c r="F27" s="43"/>
      <c r="G27" s="43"/>
      <c r="H27" s="43"/>
      <c r="I27" s="43"/>
      <c r="J27" s="44"/>
    </row>
    <row r="28" ht="30">
      <c r="A28" s="35" t="s">
        <v>58</v>
      </c>
      <c r="B28" s="42"/>
      <c r="C28" s="43"/>
      <c r="D28" s="43"/>
      <c r="E28" s="37" t="s">
        <v>64</v>
      </c>
      <c r="F28" s="43"/>
      <c r="G28" s="43"/>
      <c r="H28" s="43"/>
      <c r="I28" s="43"/>
      <c r="J28" s="44"/>
    </row>
    <row r="29">
      <c r="A29" s="35" t="s">
        <v>48</v>
      </c>
      <c r="B29" s="35">
        <v>6</v>
      </c>
      <c r="C29" s="36" t="s">
        <v>77</v>
      </c>
      <c r="D29" s="35" t="s">
        <v>50</v>
      </c>
      <c r="E29" s="37" t="s">
        <v>78</v>
      </c>
      <c r="F29" s="38" t="s">
        <v>62</v>
      </c>
      <c r="G29" s="39">
        <v>3.5499999999999998</v>
      </c>
      <c r="H29" s="40">
        <v>0</v>
      </c>
      <c r="I29" s="40">
        <f>ROUND(G29*H29,P4)</f>
        <v>0</v>
      </c>
      <c r="J29" s="38" t="s">
        <v>53</v>
      </c>
      <c r="O29" s="41">
        <f>I29*0.21</f>
        <v>0</v>
      </c>
      <c r="P29">
        <v>3</v>
      </c>
    </row>
    <row r="30" ht="45">
      <c r="A30" s="35" t="s">
        <v>54</v>
      </c>
      <c r="B30" s="42"/>
      <c r="C30" s="43"/>
      <c r="D30" s="43"/>
      <c r="E30" s="37" t="s">
        <v>79</v>
      </c>
      <c r="F30" s="43"/>
      <c r="G30" s="43"/>
      <c r="H30" s="43"/>
      <c r="I30" s="43"/>
      <c r="J30" s="44"/>
    </row>
    <row r="31">
      <c r="A31" s="35" t="s">
        <v>56</v>
      </c>
      <c r="B31" s="42"/>
      <c r="C31" s="43"/>
      <c r="D31" s="43"/>
      <c r="E31" s="45" t="s">
        <v>80</v>
      </c>
      <c r="F31" s="43"/>
      <c r="G31" s="43"/>
      <c r="H31" s="43"/>
      <c r="I31" s="43"/>
      <c r="J31" s="44"/>
    </row>
    <row r="32" ht="105">
      <c r="A32" s="35" t="s">
        <v>58</v>
      </c>
      <c r="B32" s="42"/>
      <c r="C32" s="43"/>
      <c r="D32" s="43"/>
      <c r="E32" s="37" t="s">
        <v>81</v>
      </c>
      <c r="F32" s="43"/>
      <c r="G32" s="43"/>
      <c r="H32" s="43"/>
      <c r="I32" s="43"/>
      <c r="J32" s="44"/>
    </row>
    <row r="33">
      <c r="A33" s="35" t="s">
        <v>48</v>
      </c>
      <c r="B33" s="35">
        <v>7</v>
      </c>
      <c r="C33" s="36" t="s">
        <v>82</v>
      </c>
      <c r="D33" s="35" t="s">
        <v>50</v>
      </c>
      <c r="E33" s="37" t="s">
        <v>83</v>
      </c>
      <c r="F33" s="38" t="s">
        <v>52</v>
      </c>
      <c r="G33" s="39">
        <v>3.5499999999999998</v>
      </c>
      <c r="H33" s="40">
        <v>0</v>
      </c>
      <c r="I33" s="40">
        <f>ROUND(G33*H33,P4)</f>
        <v>0</v>
      </c>
      <c r="J33" s="38" t="s">
        <v>53</v>
      </c>
      <c r="O33" s="41">
        <f>I33*0.21</f>
        <v>0</v>
      </c>
      <c r="P33">
        <v>3</v>
      </c>
    </row>
    <row r="34" ht="30">
      <c r="A34" s="35" t="s">
        <v>54</v>
      </c>
      <c r="B34" s="42"/>
      <c r="C34" s="43"/>
      <c r="D34" s="43"/>
      <c r="E34" s="37" t="s">
        <v>84</v>
      </c>
      <c r="F34" s="43"/>
      <c r="G34" s="43"/>
      <c r="H34" s="43"/>
      <c r="I34" s="43"/>
      <c r="J34" s="44"/>
    </row>
    <row r="35">
      <c r="A35" s="35" t="s">
        <v>56</v>
      </c>
      <c r="B35" s="42"/>
      <c r="C35" s="43"/>
      <c r="D35" s="43"/>
      <c r="E35" s="45" t="s">
        <v>85</v>
      </c>
      <c r="F35" s="43"/>
      <c r="G35" s="43"/>
      <c r="H35" s="43"/>
      <c r="I35" s="43"/>
      <c r="J35" s="44"/>
    </row>
    <row r="36" ht="75">
      <c r="A36" s="35" t="s">
        <v>58</v>
      </c>
      <c r="B36" s="42"/>
      <c r="C36" s="43"/>
      <c r="D36" s="43"/>
      <c r="E36" s="37" t="s">
        <v>86</v>
      </c>
      <c r="F36" s="43"/>
      <c r="G36" s="43"/>
      <c r="H36" s="43"/>
      <c r="I36" s="43"/>
      <c r="J36" s="44"/>
    </row>
    <row r="37">
      <c r="A37" s="35" t="s">
        <v>48</v>
      </c>
      <c r="B37" s="35">
        <v>8</v>
      </c>
      <c r="C37" s="36" t="s">
        <v>87</v>
      </c>
      <c r="D37" s="35" t="s">
        <v>50</v>
      </c>
      <c r="E37" s="37" t="s">
        <v>88</v>
      </c>
      <c r="F37" s="38" t="s">
        <v>89</v>
      </c>
      <c r="G37" s="39">
        <v>8</v>
      </c>
      <c r="H37" s="40">
        <v>0</v>
      </c>
      <c r="I37" s="40">
        <f>ROUND(G37*H37,P4)</f>
        <v>0</v>
      </c>
      <c r="J37" s="38" t="s">
        <v>53</v>
      </c>
      <c r="O37" s="41">
        <f>I37*0.21</f>
        <v>0</v>
      </c>
      <c r="P37">
        <v>3</v>
      </c>
    </row>
    <row r="38" ht="45">
      <c r="A38" s="35" t="s">
        <v>54</v>
      </c>
      <c r="B38" s="42"/>
      <c r="C38" s="43"/>
      <c r="D38" s="43"/>
      <c r="E38" s="37" t="s">
        <v>90</v>
      </c>
      <c r="F38" s="43"/>
      <c r="G38" s="43"/>
      <c r="H38" s="43"/>
      <c r="I38" s="43"/>
      <c r="J38" s="44"/>
    </row>
    <row r="39">
      <c r="A39" s="35" t="s">
        <v>56</v>
      </c>
      <c r="B39" s="42"/>
      <c r="C39" s="43"/>
      <c r="D39" s="43"/>
      <c r="E39" s="45" t="s">
        <v>91</v>
      </c>
      <c r="F39" s="43"/>
      <c r="G39" s="43"/>
      <c r="H39" s="43"/>
      <c r="I39" s="43"/>
      <c r="J39" s="44"/>
    </row>
    <row r="40" ht="105">
      <c r="A40" s="35" t="s">
        <v>58</v>
      </c>
      <c r="B40" s="42"/>
      <c r="C40" s="43"/>
      <c r="D40" s="43"/>
      <c r="E40" s="37" t="s">
        <v>92</v>
      </c>
      <c r="F40" s="43"/>
      <c r="G40" s="43"/>
      <c r="H40" s="43"/>
      <c r="I40" s="43"/>
      <c r="J40" s="44"/>
    </row>
    <row r="41">
      <c r="A41" s="35" t="s">
        <v>48</v>
      </c>
      <c r="B41" s="35">
        <v>9</v>
      </c>
      <c r="C41" s="36" t="s">
        <v>93</v>
      </c>
      <c r="D41" s="35" t="s">
        <v>50</v>
      </c>
      <c r="E41" s="37" t="s">
        <v>94</v>
      </c>
      <c r="F41" s="38" t="s">
        <v>52</v>
      </c>
      <c r="G41" s="39">
        <v>1</v>
      </c>
      <c r="H41" s="40">
        <v>0</v>
      </c>
      <c r="I41" s="40">
        <f>ROUND(G41*H41,P4)</f>
        <v>0</v>
      </c>
      <c r="J41" s="38" t="s">
        <v>53</v>
      </c>
      <c r="O41" s="41">
        <f>I41*0.21</f>
        <v>0</v>
      </c>
      <c r="P41">
        <v>3</v>
      </c>
    </row>
    <row r="42" ht="45">
      <c r="A42" s="35" t="s">
        <v>54</v>
      </c>
      <c r="B42" s="42"/>
      <c r="C42" s="43"/>
      <c r="D42" s="43"/>
      <c r="E42" s="37" t="s">
        <v>95</v>
      </c>
      <c r="F42" s="43"/>
      <c r="G42" s="43"/>
      <c r="H42" s="43"/>
      <c r="I42" s="43"/>
      <c r="J42" s="44"/>
    </row>
    <row r="43">
      <c r="A43" s="35" t="s">
        <v>56</v>
      </c>
      <c r="B43" s="42"/>
      <c r="C43" s="43"/>
      <c r="D43" s="43"/>
      <c r="E43" s="45" t="s">
        <v>68</v>
      </c>
      <c r="F43" s="43"/>
      <c r="G43" s="43"/>
      <c r="H43" s="43"/>
      <c r="I43" s="43"/>
      <c r="J43" s="44"/>
    </row>
    <row r="44" ht="30">
      <c r="A44" s="35" t="s">
        <v>58</v>
      </c>
      <c r="B44" s="47"/>
      <c r="C44" s="48"/>
      <c r="D44" s="48"/>
      <c r="E44" s="37" t="s">
        <v>96</v>
      </c>
      <c r="F44" s="48"/>
      <c r="G44" s="48"/>
      <c r="H44" s="48"/>
      <c r="I44" s="48"/>
      <c r="J44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13</v>
      </c>
      <c r="I3" s="23">
        <f>SUMIFS(I8:I149,A8:A149,"SD")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46</v>
      </c>
      <c r="D8" s="32"/>
      <c r="E8" s="29" t="s">
        <v>47</v>
      </c>
      <c r="F8" s="32"/>
      <c r="G8" s="32"/>
      <c r="H8" s="32"/>
      <c r="I8" s="33">
        <f>SUMIFS(I9:I16,A9:A16,"P")</f>
        <v>0</v>
      </c>
      <c r="J8" s="34"/>
    </row>
    <row r="9">
      <c r="A9" s="35" t="s">
        <v>48</v>
      </c>
      <c r="B9" s="35">
        <v>1</v>
      </c>
      <c r="C9" s="36" t="s">
        <v>97</v>
      </c>
      <c r="D9" s="35"/>
      <c r="E9" s="37" t="s">
        <v>98</v>
      </c>
      <c r="F9" s="38" t="s">
        <v>99</v>
      </c>
      <c r="G9" s="39">
        <v>899.52999999999997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>
      <c r="A10" s="35" t="s">
        <v>54</v>
      </c>
      <c r="B10" s="42"/>
      <c r="C10" s="43"/>
      <c r="D10" s="43"/>
      <c r="E10" s="37" t="s">
        <v>100</v>
      </c>
      <c r="F10" s="43"/>
      <c r="G10" s="43"/>
      <c r="H10" s="43"/>
      <c r="I10" s="43"/>
      <c r="J10" s="44"/>
    </row>
    <row r="11" ht="90">
      <c r="A11" s="35" t="s">
        <v>56</v>
      </c>
      <c r="B11" s="42"/>
      <c r="C11" s="43"/>
      <c r="D11" s="43"/>
      <c r="E11" s="45" t="s">
        <v>101</v>
      </c>
      <c r="F11" s="43"/>
      <c r="G11" s="43"/>
      <c r="H11" s="43"/>
      <c r="I11" s="43"/>
      <c r="J11" s="44"/>
    </row>
    <row r="12" ht="30">
      <c r="A12" s="35" t="s">
        <v>58</v>
      </c>
      <c r="B12" s="42"/>
      <c r="C12" s="43"/>
      <c r="D12" s="43"/>
      <c r="E12" s="37" t="s">
        <v>102</v>
      </c>
      <c r="F12" s="43"/>
      <c r="G12" s="43"/>
      <c r="H12" s="43"/>
      <c r="I12" s="43"/>
      <c r="J12" s="44"/>
    </row>
    <row r="13">
      <c r="A13" s="35" t="s">
        <v>48</v>
      </c>
      <c r="B13" s="35">
        <v>2</v>
      </c>
      <c r="C13" s="36" t="s">
        <v>103</v>
      </c>
      <c r="D13" s="35" t="s">
        <v>50</v>
      </c>
      <c r="E13" s="37" t="s">
        <v>104</v>
      </c>
      <c r="F13" s="38" t="s">
        <v>99</v>
      </c>
      <c r="G13" s="39">
        <v>3.6000000000000001</v>
      </c>
      <c r="H13" s="40">
        <v>0</v>
      </c>
      <c r="I13" s="40">
        <f>ROUND(G13*H13,P4)</f>
        <v>0</v>
      </c>
      <c r="J13" s="38" t="s">
        <v>53</v>
      </c>
      <c r="O13" s="41">
        <f>I13*0.21</f>
        <v>0</v>
      </c>
      <c r="P13">
        <v>3</v>
      </c>
    </row>
    <row r="14" ht="60">
      <c r="A14" s="35" t="s">
        <v>54</v>
      </c>
      <c r="B14" s="42"/>
      <c r="C14" s="43"/>
      <c r="D14" s="43"/>
      <c r="E14" s="37" t="s">
        <v>105</v>
      </c>
      <c r="F14" s="43"/>
      <c r="G14" s="43"/>
      <c r="H14" s="43"/>
      <c r="I14" s="43"/>
      <c r="J14" s="44"/>
    </row>
    <row r="15">
      <c r="A15" s="35" t="s">
        <v>56</v>
      </c>
      <c r="B15" s="42"/>
      <c r="C15" s="43"/>
      <c r="D15" s="43"/>
      <c r="E15" s="45" t="s">
        <v>106</v>
      </c>
      <c r="F15" s="43"/>
      <c r="G15" s="43"/>
      <c r="H15" s="43"/>
      <c r="I15" s="43"/>
      <c r="J15" s="44"/>
    </row>
    <row r="16" ht="30">
      <c r="A16" s="35" t="s">
        <v>58</v>
      </c>
      <c r="B16" s="42"/>
      <c r="C16" s="43"/>
      <c r="D16" s="43"/>
      <c r="E16" s="37" t="s">
        <v>102</v>
      </c>
      <c r="F16" s="43"/>
      <c r="G16" s="43"/>
      <c r="H16" s="43"/>
      <c r="I16" s="43"/>
      <c r="J16" s="44"/>
    </row>
    <row r="17">
      <c r="A17" s="29" t="s">
        <v>45</v>
      </c>
      <c r="B17" s="30"/>
      <c r="C17" s="31" t="s">
        <v>107</v>
      </c>
      <c r="D17" s="32"/>
      <c r="E17" s="29" t="s">
        <v>108</v>
      </c>
      <c r="F17" s="32"/>
      <c r="G17" s="32"/>
      <c r="H17" s="32"/>
      <c r="I17" s="33">
        <f>SUMIFS(I18:I65,A18:A65,"P")</f>
        <v>0</v>
      </c>
      <c r="J17" s="34"/>
    </row>
    <row r="18" ht="30">
      <c r="A18" s="35" t="s">
        <v>48</v>
      </c>
      <c r="B18" s="35">
        <v>3</v>
      </c>
      <c r="C18" s="36" t="s">
        <v>109</v>
      </c>
      <c r="D18" s="35" t="s">
        <v>107</v>
      </c>
      <c r="E18" s="37" t="s">
        <v>110</v>
      </c>
      <c r="F18" s="38" t="s">
        <v>99</v>
      </c>
      <c r="G18" s="39">
        <v>461.85500000000002</v>
      </c>
      <c r="H18" s="40">
        <v>0</v>
      </c>
      <c r="I18" s="40">
        <f>ROUND(G18*H18,P4)</f>
        <v>0</v>
      </c>
      <c r="J18" s="38" t="s">
        <v>53</v>
      </c>
      <c r="O18" s="41">
        <f>I18*0.21</f>
        <v>0</v>
      </c>
      <c r="P18">
        <v>3</v>
      </c>
    </row>
    <row r="19" ht="30">
      <c r="A19" s="35" t="s">
        <v>54</v>
      </c>
      <c r="B19" s="42"/>
      <c r="C19" s="43"/>
      <c r="D19" s="43"/>
      <c r="E19" s="37" t="s">
        <v>111</v>
      </c>
      <c r="F19" s="43"/>
      <c r="G19" s="43"/>
      <c r="H19" s="43"/>
      <c r="I19" s="43"/>
      <c r="J19" s="44"/>
    </row>
    <row r="20" ht="60">
      <c r="A20" s="35" t="s">
        <v>56</v>
      </c>
      <c r="B20" s="42"/>
      <c r="C20" s="43"/>
      <c r="D20" s="43"/>
      <c r="E20" s="45" t="s">
        <v>112</v>
      </c>
      <c r="F20" s="43"/>
      <c r="G20" s="43"/>
      <c r="H20" s="43"/>
      <c r="I20" s="43"/>
      <c r="J20" s="44"/>
    </row>
    <row r="21" ht="90">
      <c r="A21" s="35" t="s">
        <v>58</v>
      </c>
      <c r="B21" s="42"/>
      <c r="C21" s="43"/>
      <c r="D21" s="43"/>
      <c r="E21" s="37" t="s">
        <v>113</v>
      </c>
      <c r="F21" s="43"/>
      <c r="G21" s="43"/>
      <c r="H21" s="43"/>
      <c r="I21" s="43"/>
      <c r="J21" s="44"/>
    </row>
    <row r="22" ht="30">
      <c r="A22" s="35" t="s">
        <v>48</v>
      </c>
      <c r="B22" s="35">
        <v>4</v>
      </c>
      <c r="C22" s="36" t="s">
        <v>109</v>
      </c>
      <c r="D22" s="35" t="s">
        <v>114</v>
      </c>
      <c r="E22" s="37" t="s">
        <v>110</v>
      </c>
      <c r="F22" s="38" t="s">
        <v>99</v>
      </c>
      <c r="G22" s="39">
        <v>128.59899999999999</v>
      </c>
      <c r="H22" s="40">
        <v>0</v>
      </c>
      <c r="I22" s="40">
        <f>ROUND(G22*H22,P4)</f>
        <v>0</v>
      </c>
      <c r="J22" s="38" t="s">
        <v>53</v>
      </c>
      <c r="O22" s="41">
        <f>I22*0.21</f>
        <v>0</v>
      </c>
      <c r="P22">
        <v>3</v>
      </c>
    </row>
    <row r="23" ht="60">
      <c r="A23" s="35" t="s">
        <v>54</v>
      </c>
      <c r="B23" s="42"/>
      <c r="C23" s="43"/>
      <c r="D23" s="43"/>
      <c r="E23" s="37" t="s">
        <v>115</v>
      </c>
      <c r="F23" s="43"/>
      <c r="G23" s="43"/>
      <c r="H23" s="43"/>
      <c r="I23" s="43"/>
      <c r="J23" s="44"/>
    </row>
    <row r="24">
      <c r="A24" s="35" t="s">
        <v>56</v>
      </c>
      <c r="B24" s="42"/>
      <c r="C24" s="43"/>
      <c r="D24" s="43"/>
      <c r="E24" s="45" t="s">
        <v>116</v>
      </c>
      <c r="F24" s="43"/>
      <c r="G24" s="43"/>
      <c r="H24" s="43"/>
      <c r="I24" s="43"/>
      <c r="J24" s="44"/>
    </row>
    <row r="25" ht="90">
      <c r="A25" s="35" t="s">
        <v>58</v>
      </c>
      <c r="B25" s="42"/>
      <c r="C25" s="43"/>
      <c r="D25" s="43"/>
      <c r="E25" s="37" t="s">
        <v>113</v>
      </c>
      <c r="F25" s="43"/>
      <c r="G25" s="43"/>
      <c r="H25" s="43"/>
      <c r="I25" s="43"/>
      <c r="J25" s="44"/>
    </row>
    <row r="26">
      <c r="A26" s="35" t="s">
        <v>48</v>
      </c>
      <c r="B26" s="35">
        <v>5</v>
      </c>
      <c r="C26" s="36" t="s">
        <v>117</v>
      </c>
      <c r="D26" s="35" t="s">
        <v>50</v>
      </c>
      <c r="E26" s="37" t="s">
        <v>118</v>
      </c>
      <c r="F26" s="38" t="s">
        <v>99</v>
      </c>
      <c r="G26" s="39">
        <v>3.6000000000000001</v>
      </c>
      <c r="H26" s="40">
        <v>0</v>
      </c>
      <c r="I26" s="40">
        <f>ROUND(G26*H26,P4)</f>
        <v>0</v>
      </c>
      <c r="J26" s="38" t="s">
        <v>53</v>
      </c>
      <c r="O26" s="41">
        <f>I26*0.21</f>
        <v>0</v>
      </c>
      <c r="P26">
        <v>3</v>
      </c>
    </row>
    <row r="27" ht="30">
      <c r="A27" s="35" t="s">
        <v>54</v>
      </c>
      <c r="B27" s="42"/>
      <c r="C27" s="43"/>
      <c r="D27" s="43"/>
      <c r="E27" s="37" t="s">
        <v>111</v>
      </c>
      <c r="F27" s="43"/>
      <c r="G27" s="43"/>
      <c r="H27" s="43"/>
      <c r="I27" s="43"/>
      <c r="J27" s="44"/>
    </row>
    <row r="28" ht="30">
      <c r="A28" s="35" t="s">
        <v>56</v>
      </c>
      <c r="B28" s="42"/>
      <c r="C28" s="43"/>
      <c r="D28" s="43"/>
      <c r="E28" s="45" t="s">
        <v>119</v>
      </c>
      <c r="F28" s="43"/>
      <c r="G28" s="43"/>
      <c r="H28" s="43"/>
      <c r="I28" s="43"/>
      <c r="J28" s="44"/>
    </row>
    <row r="29" ht="90">
      <c r="A29" s="35" t="s">
        <v>58</v>
      </c>
      <c r="B29" s="42"/>
      <c r="C29" s="43"/>
      <c r="D29" s="43"/>
      <c r="E29" s="37" t="s">
        <v>113</v>
      </c>
      <c r="F29" s="43"/>
      <c r="G29" s="43"/>
      <c r="H29" s="43"/>
      <c r="I29" s="43"/>
      <c r="J29" s="44"/>
    </row>
    <row r="30">
      <c r="A30" s="35" t="s">
        <v>48</v>
      </c>
      <c r="B30" s="35">
        <v>6</v>
      </c>
      <c r="C30" s="36" t="s">
        <v>120</v>
      </c>
      <c r="D30" s="35" t="s">
        <v>50</v>
      </c>
      <c r="E30" s="37" t="s">
        <v>121</v>
      </c>
      <c r="F30" s="38" t="s">
        <v>99</v>
      </c>
      <c r="G30" s="39">
        <v>303.17000000000002</v>
      </c>
      <c r="H30" s="40">
        <v>0</v>
      </c>
      <c r="I30" s="40">
        <f>ROUND(G30*H30,P4)</f>
        <v>0</v>
      </c>
      <c r="J30" s="38" t="s">
        <v>53</v>
      </c>
      <c r="O30" s="41">
        <f>I30*0.21</f>
        <v>0</v>
      </c>
      <c r="P30">
        <v>3</v>
      </c>
    </row>
    <row r="31" ht="30">
      <c r="A31" s="35" t="s">
        <v>54</v>
      </c>
      <c r="B31" s="42"/>
      <c r="C31" s="43"/>
      <c r="D31" s="43"/>
      <c r="E31" s="37" t="s">
        <v>122</v>
      </c>
      <c r="F31" s="43"/>
      <c r="G31" s="43"/>
      <c r="H31" s="43"/>
      <c r="I31" s="43"/>
      <c r="J31" s="44"/>
    </row>
    <row r="32">
      <c r="A32" s="35" t="s">
        <v>56</v>
      </c>
      <c r="B32" s="42"/>
      <c r="C32" s="43"/>
      <c r="D32" s="43"/>
      <c r="E32" s="45" t="s">
        <v>123</v>
      </c>
      <c r="F32" s="43"/>
      <c r="G32" s="43"/>
      <c r="H32" s="43"/>
      <c r="I32" s="43"/>
      <c r="J32" s="44"/>
    </row>
    <row r="33" ht="90">
      <c r="A33" s="35" t="s">
        <v>58</v>
      </c>
      <c r="B33" s="42"/>
      <c r="C33" s="43"/>
      <c r="D33" s="43"/>
      <c r="E33" s="37" t="s">
        <v>113</v>
      </c>
      <c r="F33" s="43"/>
      <c r="G33" s="43"/>
      <c r="H33" s="43"/>
      <c r="I33" s="43"/>
      <c r="J33" s="44"/>
    </row>
    <row r="34">
      <c r="A34" s="35" t="s">
        <v>48</v>
      </c>
      <c r="B34" s="35">
        <v>7</v>
      </c>
      <c r="C34" s="36" t="s">
        <v>124</v>
      </c>
      <c r="D34" s="35"/>
      <c r="E34" s="37" t="s">
        <v>125</v>
      </c>
      <c r="F34" s="38" t="s">
        <v>99</v>
      </c>
      <c r="G34" s="39">
        <v>144.15600000000001</v>
      </c>
      <c r="H34" s="40">
        <v>0</v>
      </c>
      <c r="I34" s="40">
        <f>ROUND(G34*H34,P4)</f>
        <v>0</v>
      </c>
      <c r="J34" s="38" t="s">
        <v>53</v>
      </c>
      <c r="O34" s="41">
        <f>I34*0.21</f>
        <v>0</v>
      </c>
      <c r="P34">
        <v>3</v>
      </c>
    </row>
    <row r="35" ht="30">
      <c r="A35" s="35" t="s">
        <v>54</v>
      </c>
      <c r="B35" s="42"/>
      <c r="C35" s="43"/>
      <c r="D35" s="43"/>
      <c r="E35" s="37" t="s">
        <v>126</v>
      </c>
      <c r="F35" s="43"/>
      <c r="G35" s="43"/>
      <c r="H35" s="43"/>
      <c r="I35" s="43"/>
      <c r="J35" s="44"/>
    </row>
    <row r="36" ht="105">
      <c r="A36" s="35" t="s">
        <v>56</v>
      </c>
      <c r="B36" s="42"/>
      <c r="C36" s="43"/>
      <c r="D36" s="43"/>
      <c r="E36" s="45" t="s">
        <v>127</v>
      </c>
      <c r="F36" s="43"/>
      <c r="G36" s="43"/>
      <c r="H36" s="43"/>
      <c r="I36" s="43"/>
      <c r="J36" s="44"/>
    </row>
    <row r="37" ht="90">
      <c r="A37" s="35" t="s">
        <v>58</v>
      </c>
      <c r="B37" s="42"/>
      <c r="C37" s="43"/>
      <c r="D37" s="43"/>
      <c r="E37" s="37" t="s">
        <v>113</v>
      </c>
      <c r="F37" s="43"/>
      <c r="G37" s="43"/>
      <c r="H37" s="43"/>
      <c r="I37" s="43"/>
      <c r="J37" s="44"/>
    </row>
    <row r="38">
      <c r="A38" s="35" t="s">
        <v>48</v>
      </c>
      <c r="B38" s="35">
        <v>8</v>
      </c>
      <c r="C38" s="36" t="s">
        <v>128</v>
      </c>
      <c r="D38" s="35"/>
      <c r="E38" s="37" t="s">
        <v>129</v>
      </c>
      <c r="F38" s="38" t="s">
        <v>130</v>
      </c>
      <c r="G38" s="39">
        <v>505.69999999999999</v>
      </c>
      <c r="H38" s="40">
        <v>0</v>
      </c>
      <c r="I38" s="40">
        <f>ROUND(G38*H38,P4)</f>
        <v>0</v>
      </c>
      <c r="J38" s="38" t="s">
        <v>53</v>
      </c>
      <c r="O38" s="41">
        <f>I38*0.21</f>
        <v>0</v>
      </c>
      <c r="P38">
        <v>3</v>
      </c>
    </row>
    <row r="39" ht="45">
      <c r="A39" s="35" t="s">
        <v>54</v>
      </c>
      <c r="B39" s="42"/>
      <c r="C39" s="43"/>
      <c r="D39" s="43"/>
      <c r="E39" s="37" t="s">
        <v>131</v>
      </c>
      <c r="F39" s="43"/>
      <c r="G39" s="43"/>
      <c r="H39" s="43"/>
      <c r="I39" s="43"/>
      <c r="J39" s="44"/>
    </row>
    <row r="40" ht="60">
      <c r="A40" s="35" t="s">
        <v>56</v>
      </c>
      <c r="B40" s="42"/>
      <c r="C40" s="43"/>
      <c r="D40" s="43"/>
      <c r="E40" s="45" t="s">
        <v>132</v>
      </c>
      <c r="F40" s="43"/>
      <c r="G40" s="43"/>
      <c r="H40" s="43"/>
      <c r="I40" s="43"/>
      <c r="J40" s="44"/>
    </row>
    <row r="41" ht="30">
      <c r="A41" s="35" t="s">
        <v>58</v>
      </c>
      <c r="B41" s="42"/>
      <c r="C41" s="43"/>
      <c r="D41" s="43"/>
      <c r="E41" s="37" t="s">
        <v>133</v>
      </c>
      <c r="F41" s="43"/>
      <c r="G41" s="43"/>
      <c r="H41" s="43"/>
      <c r="I41" s="43"/>
      <c r="J41" s="44"/>
    </row>
    <row r="42">
      <c r="A42" s="35" t="s">
        <v>48</v>
      </c>
      <c r="B42" s="35">
        <v>9</v>
      </c>
      <c r="C42" s="36" t="s">
        <v>134</v>
      </c>
      <c r="D42" s="35"/>
      <c r="E42" s="37" t="s">
        <v>135</v>
      </c>
      <c r="F42" s="38" t="s">
        <v>99</v>
      </c>
      <c r="G42" s="39">
        <v>157.17599999999999</v>
      </c>
      <c r="H42" s="40">
        <v>0</v>
      </c>
      <c r="I42" s="40">
        <f>ROUND(G42*H42,P4)</f>
        <v>0</v>
      </c>
      <c r="J42" s="38" t="s">
        <v>53</v>
      </c>
      <c r="O42" s="41">
        <f>I42*0.21</f>
        <v>0</v>
      </c>
      <c r="P42">
        <v>3</v>
      </c>
    </row>
    <row r="43" ht="60">
      <c r="A43" s="35" t="s">
        <v>54</v>
      </c>
      <c r="B43" s="42"/>
      <c r="C43" s="43"/>
      <c r="D43" s="43"/>
      <c r="E43" s="37" t="s">
        <v>136</v>
      </c>
      <c r="F43" s="43"/>
      <c r="G43" s="43"/>
      <c r="H43" s="43"/>
      <c r="I43" s="43"/>
      <c r="J43" s="44"/>
    </row>
    <row r="44" ht="30">
      <c r="A44" s="35" t="s">
        <v>56</v>
      </c>
      <c r="B44" s="42"/>
      <c r="C44" s="43"/>
      <c r="D44" s="43"/>
      <c r="E44" s="45" t="s">
        <v>137</v>
      </c>
      <c r="F44" s="43"/>
      <c r="G44" s="43"/>
      <c r="H44" s="43"/>
      <c r="I44" s="43"/>
      <c r="J44" s="44"/>
    </row>
    <row r="45" ht="409.5">
      <c r="A45" s="35" t="s">
        <v>58</v>
      </c>
      <c r="B45" s="42"/>
      <c r="C45" s="43"/>
      <c r="D45" s="43"/>
      <c r="E45" s="37" t="s">
        <v>138</v>
      </c>
      <c r="F45" s="43"/>
      <c r="G45" s="43"/>
      <c r="H45" s="43"/>
      <c r="I45" s="43"/>
      <c r="J45" s="44"/>
    </row>
    <row r="46">
      <c r="A46" s="35" t="s">
        <v>48</v>
      </c>
      <c r="B46" s="35">
        <v>10</v>
      </c>
      <c r="C46" s="36" t="s">
        <v>139</v>
      </c>
      <c r="D46" s="35" t="s">
        <v>50</v>
      </c>
      <c r="E46" s="37" t="s">
        <v>140</v>
      </c>
      <c r="F46" s="38" t="s">
        <v>99</v>
      </c>
      <c r="G46" s="39">
        <v>72.900000000000006</v>
      </c>
      <c r="H46" s="40">
        <v>0</v>
      </c>
      <c r="I46" s="40">
        <f>ROUND(G46*H46,P4)</f>
        <v>0</v>
      </c>
      <c r="J46" s="38" t="s">
        <v>53</v>
      </c>
      <c r="O46" s="41">
        <f>I46*0.21</f>
        <v>0</v>
      </c>
      <c r="P46">
        <v>3</v>
      </c>
    </row>
    <row r="47" ht="45">
      <c r="A47" s="35" t="s">
        <v>54</v>
      </c>
      <c r="B47" s="42"/>
      <c r="C47" s="43"/>
      <c r="D47" s="43"/>
      <c r="E47" s="37" t="s">
        <v>141</v>
      </c>
      <c r="F47" s="43"/>
      <c r="G47" s="43"/>
      <c r="H47" s="43"/>
      <c r="I47" s="43"/>
      <c r="J47" s="44"/>
    </row>
    <row r="48" ht="30">
      <c r="A48" s="35" t="s">
        <v>56</v>
      </c>
      <c r="B48" s="42"/>
      <c r="C48" s="43"/>
      <c r="D48" s="43"/>
      <c r="E48" s="45" t="s">
        <v>142</v>
      </c>
      <c r="F48" s="43"/>
      <c r="G48" s="43"/>
      <c r="H48" s="43"/>
      <c r="I48" s="43"/>
      <c r="J48" s="44"/>
    </row>
    <row r="49" ht="405">
      <c r="A49" s="35" t="s">
        <v>58</v>
      </c>
      <c r="B49" s="42"/>
      <c r="C49" s="43"/>
      <c r="D49" s="43"/>
      <c r="E49" s="37" t="s">
        <v>143</v>
      </c>
      <c r="F49" s="43"/>
      <c r="G49" s="43"/>
      <c r="H49" s="43"/>
      <c r="I49" s="43"/>
      <c r="J49" s="44"/>
    </row>
    <row r="50">
      <c r="A50" s="35" t="s">
        <v>48</v>
      </c>
      <c r="B50" s="35">
        <v>11</v>
      </c>
      <c r="C50" s="36" t="s">
        <v>144</v>
      </c>
      <c r="D50" s="35" t="s">
        <v>50</v>
      </c>
      <c r="E50" s="37" t="s">
        <v>145</v>
      </c>
      <c r="F50" s="38" t="s">
        <v>99</v>
      </c>
      <c r="G50" s="39">
        <v>79</v>
      </c>
      <c r="H50" s="40">
        <v>0</v>
      </c>
      <c r="I50" s="40">
        <f>ROUND(G50*H50,P4)</f>
        <v>0</v>
      </c>
      <c r="J50" s="38" t="s">
        <v>53</v>
      </c>
      <c r="O50" s="41">
        <f>I50*0.21</f>
        <v>0</v>
      </c>
      <c r="P50">
        <v>3</v>
      </c>
    </row>
    <row r="51" ht="60">
      <c r="A51" s="35" t="s">
        <v>54</v>
      </c>
      <c r="B51" s="42"/>
      <c r="C51" s="43"/>
      <c r="D51" s="43"/>
      <c r="E51" s="37" t="s">
        <v>146</v>
      </c>
      <c r="F51" s="43"/>
      <c r="G51" s="43"/>
      <c r="H51" s="43"/>
      <c r="I51" s="43"/>
      <c r="J51" s="44"/>
    </row>
    <row r="52" ht="60">
      <c r="A52" s="35" t="s">
        <v>56</v>
      </c>
      <c r="B52" s="42"/>
      <c r="C52" s="43"/>
      <c r="D52" s="43"/>
      <c r="E52" s="45" t="s">
        <v>147</v>
      </c>
      <c r="F52" s="43"/>
      <c r="G52" s="43"/>
      <c r="H52" s="43"/>
      <c r="I52" s="43"/>
      <c r="J52" s="44"/>
    </row>
    <row r="53" ht="405">
      <c r="A53" s="35" t="s">
        <v>58</v>
      </c>
      <c r="B53" s="42"/>
      <c r="C53" s="43"/>
      <c r="D53" s="43"/>
      <c r="E53" s="37" t="s">
        <v>143</v>
      </c>
      <c r="F53" s="43"/>
      <c r="G53" s="43"/>
      <c r="H53" s="43"/>
      <c r="I53" s="43"/>
      <c r="J53" s="44"/>
    </row>
    <row r="54">
      <c r="A54" s="35" t="s">
        <v>48</v>
      </c>
      <c r="B54" s="35">
        <v>12</v>
      </c>
      <c r="C54" s="36" t="s">
        <v>148</v>
      </c>
      <c r="D54" s="35"/>
      <c r="E54" s="37" t="s">
        <v>149</v>
      </c>
      <c r="F54" s="38" t="s">
        <v>99</v>
      </c>
      <c r="G54" s="39">
        <v>899.52999999999997</v>
      </c>
      <c r="H54" s="40">
        <v>0</v>
      </c>
      <c r="I54" s="40">
        <f>ROUND(G54*H54,P4)</f>
        <v>0</v>
      </c>
      <c r="J54" s="38" t="s">
        <v>53</v>
      </c>
      <c r="O54" s="41">
        <f>I54*0.21</f>
        <v>0</v>
      </c>
      <c r="P54">
        <v>3</v>
      </c>
    </row>
    <row r="55">
      <c r="A55" s="35" t="s">
        <v>54</v>
      </c>
      <c r="B55" s="42"/>
      <c r="C55" s="43"/>
      <c r="D55" s="43"/>
      <c r="E55" s="37" t="s">
        <v>150</v>
      </c>
      <c r="F55" s="43"/>
      <c r="G55" s="43"/>
      <c r="H55" s="43"/>
      <c r="I55" s="43"/>
      <c r="J55" s="44"/>
    </row>
    <row r="56">
      <c r="A56" s="35" t="s">
        <v>56</v>
      </c>
      <c r="B56" s="42"/>
      <c r="C56" s="43"/>
      <c r="D56" s="43"/>
      <c r="E56" s="45" t="s">
        <v>151</v>
      </c>
      <c r="F56" s="43"/>
      <c r="G56" s="43"/>
      <c r="H56" s="43"/>
      <c r="I56" s="43"/>
      <c r="J56" s="44"/>
    </row>
    <row r="57" ht="240">
      <c r="A57" s="35" t="s">
        <v>58</v>
      </c>
      <c r="B57" s="42"/>
      <c r="C57" s="43"/>
      <c r="D57" s="43"/>
      <c r="E57" s="37" t="s">
        <v>152</v>
      </c>
      <c r="F57" s="43"/>
      <c r="G57" s="43"/>
      <c r="H57" s="43"/>
      <c r="I57" s="43"/>
      <c r="J57" s="44"/>
    </row>
    <row r="58">
      <c r="A58" s="35" t="s">
        <v>48</v>
      </c>
      <c r="B58" s="35">
        <v>13</v>
      </c>
      <c r="C58" s="36" t="s">
        <v>153</v>
      </c>
      <c r="D58" s="35" t="s">
        <v>50</v>
      </c>
      <c r="E58" s="37" t="s">
        <v>154</v>
      </c>
      <c r="F58" s="38" t="s">
        <v>99</v>
      </c>
      <c r="G58" s="39">
        <v>100.26000000000001</v>
      </c>
      <c r="H58" s="40">
        <v>0</v>
      </c>
      <c r="I58" s="40">
        <f>ROUND(G58*H58,P4)</f>
        <v>0</v>
      </c>
      <c r="J58" s="38" t="s">
        <v>53</v>
      </c>
      <c r="O58" s="41">
        <f>I58*0.21</f>
        <v>0</v>
      </c>
      <c r="P58">
        <v>3</v>
      </c>
    </row>
    <row r="59" ht="45">
      <c r="A59" s="35" t="s">
        <v>54</v>
      </c>
      <c r="B59" s="42"/>
      <c r="C59" s="43"/>
      <c r="D59" s="43"/>
      <c r="E59" s="37" t="s">
        <v>155</v>
      </c>
      <c r="F59" s="43"/>
      <c r="G59" s="43"/>
      <c r="H59" s="43"/>
      <c r="I59" s="43"/>
      <c r="J59" s="44"/>
    </row>
    <row r="60" ht="45">
      <c r="A60" s="35" t="s">
        <v>56</v>
      </c>
      <c r="B60" s="42"/>
      <c r="C60" s="43"/>
      <c r="D60" s="43"/>
      <c r="E60" s="45" t="s">
        <v>156</v>
      </c>
      <c r="F60" s="43"/>
      <c r="G60" s="43"/>
      <c r="H60" s="43"/>
      <c r="I60" s="43"/>
      <c r="J60" s="44"/>
    </row>
    <row r="61" ht="300">
      <c r="A61" s="35" t="s">
        <v>58</v>
      </c>
      <c r="B61" s="42"/>
      <c r="C61" s="43"/>
      <c r="D61" s="43"/>
      <c r="E61" s="37" t="s">
        <v>157</v>
      </c>
      <c r="F61" s="43"/>
      <c r="G61" s="43"/>
      <c r="H61" s="43"/>
      <c r="I61" s="43"/>
      <c r="J61" s="44"/>
    </row>
    <row r="62">
      <c r="A62" s="35" t="s">
        <v>48</v>
      </c>
      <c r="B62" s="35">
        <v>14</v>
      </c>
      <c r="C62" s="36" t="s">
        <v>158</v>
      </c>
      <c r="D62" s="35"/>
      <c r="E62" s="37" t="s">
        <v>159</v>
      </c>
      <c r="F62" s="38" t="s">
        <v>99</v>
      </c>
      <c r="G62" s="39">
        <v>26.280000000000001</v>
      </c>
      <c r="H62" s="40">
        <v>0</v>
      </c>
      <c r="I62" s="40">
        <f>ROUND(G62*H62,P4)</f>
        <v>0</v>
      </c>
      <c r="J62" s="38" t="s">
        <v>53</v>
      </c>
      <c r="O62" s="41">
        <f>I62*0.21</f>
        <v>0</v>
      </c>
      <c r="P62">
        <v>3</v>
      </c>
    </row>
    <row r="63" ht="30">
      <c r="A63" s="35" t="s">
        <v>54</v>
      </c>
      <c r="B63" s="42"/>
      <c r="C63" s="43"/>
      <c r="D63" s="43"/>
      <c r="E63" s="37" t="s">
        <v>160</v>
      </c>
      <c r="F63" s="43"/>
      <c r="G63" s="43"/>
      <c r="H63" s="43"/>
      <c r="I63" s="43"/>
      <c r="J63" s="44"/>
    </row>
    <row r="64" ht="30">
      <c r="A64" s="35" t="s">
        <v>56</v>
      </c>
      <c r="B64" s="42"/>
      <c r="C64" s="43"/>
      <c r="D64" s="43"/>
      <c r="E64" s="45" t="s">
        <v>161</v>
      </c>
      <c r="F64" s="43"/>
      <c r="G64" s="43"/>
      <c r="H64" s="43"/>
      <c r="I64" s="43"/>
      <c r="J64" s="44"/>
    </row>
    <row r="65" ht="390">
      <c r="A65" s="35" t="s">
        <v>58</v>
      </c>
      <c r="B65" s="42"/>
      <c r="C65" s="43"/>
      <c r="D65" s="43"/>
      <c r="E65" s="37" t="s">
        <v>162</v>
      </c>
      <c r="F65" s="43"/>
      <c r="G65" s="43"/>
      <c r="H65" s="43"/>
      <c r="I65" s="43"/>
      <c r="J65" s="44"/>
    </row>
    <row r="66">
      <c r="A66" s="29" t="s">
        <v>45</v>
      </c>
      <c r="B66" s="30"/>
      <c r="C66" s="31" t="s">
        <v>163</v>
      </c>
      <c r="D66" s="32"/>
      <c r="E66" s="29" t="s">
        <v>164</v>
      </c>
      <c r="F66" s="32"/>
      <c r="G66" s="32"/>
      <c r="H66" s="32"/>
      <c r="I66" s="33">
        <f>SUMIFS(I67:I74,A67:A74,"P")</f>
        <v>0</v>
      </c>
      <c r="J66" s="34"/>
    </row>
    <row r="67">
      <c r="A67" s="35" t="s">
        <v>48</v>
      </c>
      <c r="B67" s="35">
        <v>15</v>
      </c>
      <c r="C67" s="36" t="s">
        <v>165</v>
      </c>
      <c r="D67" s="35" t="s">
        <v>50</v>
      </c>
      <c r="E67" s="37" t="s">
        <v>166</v>
      </c>
      <c r="F67" s="38" t="s">
        <v>99</v>
      </c>
      <c r="G67" s="39">
        <v>4.0499999999999998</v>
      </c>
      <c r="H67" s="40">
        <v>0</v>
      </c>
      <c r="I67" s="40">
        <f>ROUND(G67*H67,P4)</f>
        <v>0</v>
      </c>
      <c r="J67" s="38" t="s">
        <v>53</v>
      </c>
      <c r="O67" s="41">
        <f>I67*0.21</f>
        <v>0</v>
      </c>
      <c r="P67">
        <v>3</v>
      </c>
    </row>
    <row r="68" ht="30">
      <c r="A68" s="35" t="s">
        <v>54</v>
      </c>
      <c r="B68" s="42"/>
      <c r="C68" s="43"/>
      <c r="D68" s="43"/>
      <c r="E68" s="37" t="s">
        <v>160</v>
      </c>
      <c r="F68" s="43"/>
      <c r="G68" s="43"/>
      <c r="H68" s="43"/>
      <c r="I68" s="43"/>
      <c r="J68" s="44"/>
    </row>
    <row r="69" ht="30">
      <c r="A69" s="35" t="s">
        <v>56</v>
      </c>
      <c r="B69" s="42"/>
      <c r="C69" s="43"/>
      <c r="D69" s="43"/>
      <c r="E69" s="45" t="s">
        <v>167</v>
      </c>
      <c r="F69" s="43"/>
      <c r="G69" s="43"/>
      <c r="H69" s="43"/>
      <c r="I69" s="43"/>
      <c r="J69" s="44"/>
    </row>
    <row r="70" ht="409.5">
      <c r="A70" s="35" t="s">
        <v>58</v>
      </c>
      <c r="B70" s="42"/>
      <c r="C70" s="43"/>
      <c r="D70" s="43"/>
      <c r="E70" s="37" t="s">
        <v>168</v>
      </c>
      <c r="F70" s="43"/>
      <c r="G70" s="43"/>
      <c r="H70" s="43"/>
      <c r="I70" s="43"/>
      <c r="J70" s="44"/>
    </row>
    <row r="71">
      <c r="A71" s="35" t="s">
        <v>48</v>
      </c>
      <c r="B71" s="35">
        <v>16</v>
      </c>
      <c r="C71" s="36" t="s">
        <v>169</v>
      </c>
      <c r="D71" s="35" t="s">
        <v>50</v>
      </c>
      <c r="E71" s="37" t="s">
        <v>170</v>
      </c>
      <c r="F71" s="38" t="s">
        <v>99</v>
      </c>
      <c r="G71" s="39">
        <v>8.7599999999999998</v>
      </c>
      <c r="H71" s="40">
        <v>0</v>
      </c>
      <c r="I71" s="40">
        <f>ROUND(G71*H71,P4)</f>
        <v>0</v>
      </c>
      <c r="J71" s="38" t="s">
        <v>53</v>
      </c>
      <c r="O71" s="41">
        <f>I71*0.21</f>
        <v>0</v>
      </c>
      <c r="P71">
        <v>3</v>
      </c>
    </row>
    <row r="72" ht="30">
      <c r="A72" s="35" t="s">
        <v>54</v>
      </c>
      <c r="B72" s="42"/>
      <c r="C72" s="43"/>
      <c r="D72" s="43"/>
      <c r="E72" s="37" t="s">
        <v>171</v>
      </c>
      <c r="F72" s="43"/>
      <c r="G72" s="43"/>
      <c r="H72" s="43"/>
      <c r="I72" s="43"/>
      <c r="J72" s="44"/>
    </row>
    <row r="73">
      <c r="A73" s="35" t="s">
        <v>56</v>
      </c>
      <c r="B73" s="42"/>
      <c r="C73" s="43"/>
      <c r="D73" s="43"/>
      <c r="E73" s="45" t="s">
        <v>172</v>
      </c>
      <c r="F73" s="43"/>
      <c r="G73" s="43"/>
      <c r="H73" s="43"/>
      <c r="I73" s="43"/>
      <c r="J73" s="44"/>
    </row>
    <row r="74" ht="60">
      <c r="A74" s="35" t="s">
        <v>58</v>
      </c>
      <c r="B74" s="42"/>
      <c r="C74" s="43"/>
      <c r="D74" s="43"/>
      <c r="E74" s="37" t="s">
        <v>173</v>
      </c>
      <c r="F74" s="43"/>
      <c r="G74" s="43"/>
      <c r="H74" s="43"/>
      <c r="I74" s="43"/>
      <c r="J74" s="44"/>
    </row>
    <row r="75">
      <c r="A75" s="29" t="s">
        <v>45</v>
      </c>
      <c r="B75" s="30"/>
      <c r="C75" s="31" t="s">
        <v>174</v>
      </c>
      <c r="D75" s="32"/>
      <c r="E75" s="29" t="s">
        <v>175</v>
      </c>
      <c r="F75" s="32"/>
      <c r="G75" s="32"/>
      <c r="H75" s="32"/>
      <c r="I75" s="33">
        <f>SUMIFS(I76:I107,A76:A107,"P")</f>
        <v>0</v>
      </c>
      <c r="J75" s="34"/>
    </row>
    <row r="76" ht="30">
      <c r="A76" s="35" t="s">
        <v>48</v>
      </c>
      <c r="B76" s="35">
        <v>17</v>
      </c>
      <c r="C76" s="36" t="s">
        <v>176</v>
      </c>
      <c r="D76" s="35" t="s">
        <v>50</v>
      </c>
      <c r="E76" s="37" t="s">
        <v>177</v>
      </c>
      <c r="F76" s="38" t="s">
        <v>178</v>
      </c>
      <c r="G76" s="39">
        <v>2041.25</v>
      </c>
      <c r="H76" s="40">
        <v>0</v>
      </c>
      <c r="I76" s="40">
        <f>ROUND(G76*H76,P4)</f>
        <v>0</v>
      </c>
      <c r="J76" s="38" t="s">
        <v>53</v>
      </c>
      <c r="O76" s="41">
        <f>I76*0.21</f>
        <v>0</v>
      </c>
      <c r="P76">
        <v>3</v>
      </c>
    </row>
    <row r="77" ht="45">
      <c r="A77" s="35" t="s">
        <v>54</v>
      </c>
      <c r="B77" s="42"/>
      <c r="C77" s="43"/>
      <c r="D77" s="43"/>
      <c r="E77" s="37" t="s">
        <v>179</v>
      </c>
      <c r="F77" s="43"/>
      <c r="G77" s="43"/>
      <c r="H77" s="43"/>
      <c r="I77" s="43"/>
      <c r="J77" s="44"/>
    </row>
    <row r="78" ht="30">
      <c r="A78" s="35" t="s">
        <v>56</v>
      </c>
      <c r="B78" s="42"/>
      <c r="C78" s="43"/>
      <c r="D78" s="43"/>
      <c r="E78" s="45" t="s">
        <v>180</v>
      </c>
      <c r="F78" s="43"/>
      <c r="G78" s="43"/>
      <c r="H78" s="43"/>
      <c r="I78" s="43"/>
      <c r="J78" s="44"/>
    </row>
    <row r="79" ht="60">
      <c r="A79" s="35" t="s">
        <v>58</v>
      </c>
      <c r="B79" s="42"/>
      <c r="C79" s="43"/>
      <c r="D79" s="43"/>
      <c r="E79" s="37" t="s">
        <v>181</v>
      </c>
      <c r="F79" s="43"/>
      <c r="G79" s="43"/>
      <c r="H79" s="43"/>
      <c r="I79" s="43"/>
      <c r="J79" s="44"/>
    </row>
    <row r="80">
      <c r="A80" s="35" t="s">
        <v>48</v>
      </c>
      <c r="B80" s="35">
        <v>18</v>
      </c>
      <c r="C80" s="36" t="s">
        <v>182</v>
      </c>
      <c r="D80" s="35" t="s">
        <v>107</v>
      </c>
      <c r="E80" s="37" t="s">
        <v>183</v>
      </c>
      <c r="F80" s="38" t="s">
        <v>99</v>
      </c>
      <c r="G80" s="39">
        <v>132.68100000000001</v>
      </c>
      <c r="H80" s="40">
        <v>0</v>
      </c>
      <c r="I80" s="40">
        <f>ROUND(G80*H80,P4)</f>
        <v>0</v>
      </c>
      <c r="J80" s="38" t="s">
        <v>53</v>
      </c>
      <c r="O80" s="41">
        <f>I80*0.21</f>
        <v>0</v>
      </c>
      <c r="P80">
        <v>3</v>
      </c>
    </row>
    <row r="81" ht="45">
      <c r="A81" s="35" t="s">
        <v>54</v>
      </c>
      <c r="B81" s="42"/>
      <c r="C81" s="43"/>
      <c r="D81" s="43"/>
      <c r="E81" s="37" t="s">
        <v>184</v>
      </c>
      <c r="F81" s="43"/>
      <c r="G81" s="43"/>
      <c r="H81" s="43"/>
      <c r="I81" s="43"/>
      <c r="J81" s="44"/>
    </row>
    <row r="82" ht="30">
      <c r="A82" s="35" t="s">
        <v>56</v>
      </c>
      <c r="B82" s="42"/>
      <c r="C82" s="43"/>
      <c r="D82" s="43"/>
      <c r="E82" s="45" t="s">
        <v>185</v>
      </c>
      <c r="F82" s="43"/>
      <c r="G82" s="43"/>
      <c r="H82" s="43"/>
      <c r="I82" s="43"/>
      <c r="J82" s="44"/>
    </row>
    <row r="83" ht="60">
      <c r="A83" s="35" t="s">
        <v>58</v>
      </c>
      <c r="B83" s="42"/>
      <c r="C83" s="43"/>
      <c r="D83" s="43"/>
      <c r="E83" s="37" t="s">
        <v>181</v>
      </c>
      <c r="F83" s="43"/>
      <c r="G83" s="43"/>
      <c r="H83" s="43"/>
      <c r="I83" s="43"/>
      <c r="J83" s="44"/>
    </row>
    <row r="84">
      <c r="A84" s="35" t="s">
        <v>48</v>
      </c>
      <c r="B84" s="35">
        <v>19</v>
      </c>
      <c r="C84" s="36" t="s">
        <v>182</v>
      </c>
      <c r="D84" s="35" t="s">
        <v>114</v>
      </c>
      <c r="E84" s="37" t="s">
        <v>183</v>
      </c>
      <c r="F84" s="38" t="s">
        <v>99</v>
      </c>
      <c r="G84" s="39">
        <v>285.77499999999998</v>
      </c>
      <c r="H84" s="40">
        <v>0</v>
      </c>
      <c r="I84" s="40">
        <f>ROUND(G84*H84,P4)</f>
        <v>0</v>
      </c>
      <c r="J84" s="38" t="s">
        <v>53</v>
      </c>
      <c r="O84" s="41">
        <f>I84*0.21</f>
        <v>0</v>
      </c>
      <c r="P84">
        <v>3</v>
      </c>
    </row>
    <row r="85" ht="60">
      <c r="A85" s="35" t="s">
        <v>54</v>
      </c>
      <c r="B85" s="42"/>
      <c r="C85" s="43"/>
      <c r="D85" s="43"/>
      <c r="E85" s="37" t="s">
        <v>186</v>
      </c>
      <c r="F85" s="43"/>
      <c r="G85" s="43"/>
      <c r="H85" s="43"/>
      <c r="I85" s="43"/>
      <c r="J85" s="44"/>
    </row>
    <row r="86">
      <c r="A86" s="35" t="s">
        <v>56</v>
      </c>
      <c r="B86" s="42"/>
      <c r="C86" s="43"/>
      <c r="D86" s="43"/>
      <c r="E86" s="45" t="s">
        <v>187</v>
      </c>
      <c r="F86" s="43"/>
      <c r="G86" s="43"/>
      <c r="H86" s="43"/>
      <c r="I86" s="43"/>
      <c r="J86" s="44"/>
    </row>
    <row r="87" ht="60">
      <c r="A87" s="35" t="s">
        <v>58</v>
      </c>
      <c r="B87" s="42"/>
      <c r="C87" s="43"/>
      <c r="D87" s="43"/>
      <c r="E87" s="37" t="s">
        <v>181</v>
      </c>
      <c r="F87" s="43"/>
      <c r="G87" s="43"/>
      <c r="H87" s="43"/>
      <c r="I87" s="43"/>
      <c r="J87" s="44"/>
    </row>
    <row r="88">
      <c r="A88" s="35" t="s">
        <v>48</v>
      </c>
      <c r="B88" s="35">
        <v>20</v>
      </c>
      <c r="C88" s="36" t="s">
        <v>188</v>
      </c>
      <c r="D88" s="35" t="s">
        <v>50</v>
      </c>
      <c r="E88" s="37" t="s">
        <v>189</v>
      </c>
      <c r="F88" s="38" t="s">
        <v>178</v>
      </c>
      <c r="G88" s="39">
        <v>120</v>
      </c>
      <c r="H88" s="40">
        <v>0</v>
      </c>
      <c r="I88" s="40">
        <f>ROUND(G88*H88,P4)</f>
        <v>0</v>
      </c>
      <c r="J88" s="38" t="s">
        <v>53</v>
      </c>
      <c r="O88" s="41">
        <f>I88*0.21</f>
        <v>0</v>
      </c>
      <c r="P88">
        <v>3</v>
      </c>
    </row>
    <row r="89" ht="30">
      <c r="A89" s="35" t="s">
        <v>54</v>
      </c>
      <c r="B89" s="42"/>
      <c r="C89" s="43"/>
      <c r="D89" s="43"/>
      <c r="E89" s="37" t="s">
        <v>190</v>
      </c>
      <c r="F89" s="43"/>
      <c r="G89" s="43"/>
      <c r="H89" s="43"/>
      <c r="I89" s="43"/>
      <c r="J89" s="44"/>
    </row>
    <row r="90">
      <c r="A90" s="35" t="s">
        <v>56</v>
      </c>
      <c r="B90" s="42"/>
      <c r="C90" s="43"/>
      <c r="D90" s="43"/>
      <c r="E90" s="45" t="s">
        <v>191</v>
      </c>
      <c r="F90" s="43"/>
      <c r="G90" s="43"/>
      <c r="H90" s="43"/>
      <c r="I90" s="43"/>
      <c r="J90" s="44"/>
    </row>
    <row r="91" ht="150">
      <c r="A91" s="35" t="s">
        <v>58</v>
      </c>
      <c r="B91" s="42"/>
      <c r="C91" s="43"/>
      <c r="D91" s="43"/>
      <c r="E91" s="37" t="s">
        <v>192</v>
      </c>
      <c r="F91" s="43"/>
      <c r="G91" s="43"/>
      <c r="H91" s="43"/>
      <c r="I91" s="43"/>
      <c r="J91" s="44"/>
    </row>
    <row r="92">
      <c r="A92" s="35" t="s">
        <v>48</v>
      </c>
      <c r="B92" s="35">
        <v>21</v>
      </c>
      <c r="C92" s="36" t="s">
        <v>193</v>
      </c>
      <c r="D92" s="35" t="s">
        <v>50</v>
      </c>
      <c r="E92" s="37" t="s">
        <v>194</v>
      </c>
      <c r="F92" s="38" t="s">
        <v>178</v>
      </c>
      <c r="G92" s="39">
        <v>2041.25</v>
      </c>
      <c r="H92" s="40">
        <v>0</v>
      </c>
      <c r="I92" s="40">
        <f>ROUND(G92*H92,P4)</f>
        <v>0</v>
      </c>
      <c r="J92" s="38" t="s">
        <v>53</v>
      </c>
      <c r="O92" s="41">
        <f>I92*0.21</f>
        <v>0</v>
      </c>
      <c r="P92">
        <v>3</v>
      </c>
    </row>
    <row r="93" ht="30">
      <c r="A93" s="35" t="s">
        <v>54</v>
      </c>
      <c r="B93" s="42"/>
      <c r="C93" s="43"/>
      <c r="D93" s="43"/>
      <c r="E93" s="37" t="s">
        <v>195</v>
      </c>
      <c r="F93" s="43"/>
      <c r="G93" s="43"/>
      <c r="H93" s="43"/>
      <c r="I93" s="43"/>
      <c r="J93" s="44"/>
    </row>
    <row r="94">
      <c r="A94" s="35" t="s">
        <v>56</v>
      </c>
      <c r="B94" s="42"/>
      <c r="C94" s="43"/>
      <c r="D94" s="43"/>
      <c r="E94" s="45" t="s">
        <v>196</v>
      </c>
      <c r="F94" s="43"/>
      <c r="G94" s="43"/>
      <c r="H94" s="43"/>
      <c r="I94" s="43"/>
      <c r="J94" s="44"/>
    </row>
    <row r="95" ht="75">
      <c r="A95" s="35" t="s">
        <v>58</v>
      </c>
      <c r="B95" s="42"/>
      <c r="C95" s="43"/>
      <c r="D95" s="43"/>
      <c r="E95" s="37" t="s">
        <v>197</v>
      </c>
      <c r="F95" s="43"/>
      <c r="G95" s="43"/>
      <c r="H95" s="43"/>
      <c r="I95" s="43"/>
      <c r="J95" s="44"/>
    </row>
    <row r="96">
      <c r="A96" s="35" t="s">
        <v>48</v>
      </c>
      <c r="B96" s="35">
        <v>22</v>
      </c>
      <c r="C96" s="36" t="s">
        <v>198</v>
      </c>
      <c r="D96" s="35" t="s">
        <v>50</v>
      </c>
      <c r="E96" s="37" t="s">
        <v>199</v>
      </c>
      <c r="F96" s="38" t="s">
        <v>178</v>
      </c>
      <c r="G96" s="39">
        <v>2758.4499999999998</v>
      </c>
      <c r="H96" s="40">
        <v>0</v>
      </c>
      <c r="I96" s="40">
        <f>ROUND(G96*H96,P4)</f>
        <v>0</v>
      </c>
      <c r="J96" s="38" t="s">
        <v>53</v>
      </c>
      <c r="O96" s="41">
        <f>I96*0.21</f>
        <v>0</v>
      </c>
      <c r="P96">
        <v>3</v>
      </c>
    </row>
    <row r="97" ht="30">
      <c r="A97" s="35" t="s">
        <v>54</v>
      </c>
      <c r="B97" s="42"/>
      <c r="C97" s="43"/>
      <c r="D97" s="43"/>
      <c r="E97" s="37" t="s">
        <v>160</v>
      </c>
      <c r="F97" s="43"/>
      <c r="G97" s="43"/>
      <c r="H97" s="43"/>
      <c r="I97" s="43"/>
      <c r="J97" s="44"/>
    </row>
    <row r="98" ht="45">
      <c r="A98" s="35" t="s">
        <v>56</v>
      </c>
      <c r="B98" s="42"/>
      <c r="C98" s="43"/>
      <c r="D98" s="43"/>
      <c r="E98" s="45" t="s">
        <v>200</v>
      </c>
      <c r="F98" s="43"/>
      <c r="G98" s="43"/>
      <c r="H98" s="43"/>
      <c r="I98" s="43"/>
      <c r="J98" s="44"/>
    </row>
    <row r="99" ht="75">
      <c r="A99" s="35" t="s">
        <v>58</v>
      </c>
      <c r="B99" s="42"/>
      <c r="C99" s="43"/>
      <c r="D99" s="43"/>
      <c r="E99" s="37" t="s">
        <v>197</v>
      </c>
      <c r="F99" s="43"/>
      <c r="G99" s="43"/>
      <c r="H99" s="43"/>
      <c r="I99" s="43"/>
      <c r="J99" s="44"/>
    </row>
    <row r="100">
      <c r="A100" s="35" t="s">
        <v>48</v>
      </c>
      <c r="B100" s="35">
        <v>23</v>
      </c>
      <c r="C100" s="36" t="s">
        <v>201</v>
      </c>
      <c r="D100" s="35"/>
      <c r="E100" s="37" t="s">
        <v>202</v>
      </c>
      <c r="F100" s="38" t="s">
        <v>178</v>
      </c>
      <c r="G100" s="39">
        <v>2433.75</v>
      </c>
      <c r="H100" s="40">
        <v>0</v>
      </c>
      <c r="I100" s="40">
        <f>ROUND(G100*H100,P4)</f>
        <v>0</v>
      </c>
      <c r="J100" s="38" t="s">
        <v>53</v>
      </c>
      <c r="O100" s="41">
        <f>I100*0.21</f>
        <v>0</v>
      </c>
      <c r="P100">
        <v>3</v>
      </c>
    </row>
    <row r="101" ht="30">
      <c r="A101" s="35" t="s">
        <v>54</v>
      </c>
      <c r="B101" s="42"/>
      <c r="C101" s="43"/>
      <c r="D101" s="43"/>
      <c r="E101" s="37" t="s">
        <v>203</v>
      </c>
      <c r="F101" s="43"/>
      <c r="G101" s="43"/>
      <c r="H101" s="43"/>
      <c r="I101" s="43"/>
      <c r="J101" s="44"/>
    </row>
    <row r="102" ht="60">
      <c r="A102" s="35" t="s">
        <v>56</v>
      </c>
      <c r="B102" s="42"/>
      <c r="C102" s="43"/>
      <c r="D102" s="43"/>
      <c r="E102" s="45" t="s">
        <v>204</v>
      </c>
      <c r="F102" s="43"/>
      <c r="G102" s="43"/>
      <c r="H102" s="43"/>
      <c r="I102" s="43"/>
      <c r="J102" s="44"/>
    </row>
    <row r="103" ht="165">
      <c r="A103" s="35" t="s">
        <v>58</v>
      </c>
      <c r="B103" s="42"/>
      <c r="C103" s="43"/>
      <c r="D103" s="43"/>
      <c r="E103" s="37" t="s">
        <v>205</v>
      </c>
      <c r="F103" s="43"/>
      <c r="G103" s="43"/>
      <c r="H103" s="43"/>
      <c r="I103" s="43"/>
      <c r="J103" s="44"/>
    </row>
    <row r="104">
      <c r="A104" s="35" t="s">
        <v>48</v>
      </c>
      <c r="B104" s="35">
        <v>24</v>
      </c>
      <c r="C104" s="36" t="s">
        <v>206</v>
      </c>
      <c r="D104" s="35" t="s">
        <v>50</v>
      </c>
      <c r="E104" s="37" t="s">
        <v>207</v>
      </c>
      <c r="F104" s="38" t="s">
        <v>178</v>
      </c>
      <c r="G104" s="39">
        <v>2401.4499999999998</v>
      </c>
      <c r="H104" s="40">
        <v>0</v>
      </c>
      <c r="I104" s="40">
        <f>ROUND(G104*H104,P4)</f>
        <v>0</v>
      </c>
      <c r="J104" s="38" t="s">
        <v>53</v>
      </c>
      <c r="O104" s="41">
        <f>I104*0.21</f>
        <v>0</v>
      </c>
      <c r="P104">
        <v>3</v>
      </c>
    </row>
    <row r="105" ht="30">
      <c r="A105" s="35" t="s">
        <v>54</v>
      </c>
      <c r="B105" s="42"/>
      <c r="C105" s="43"/>
      <c r="D105" s="43"/>
      <c r="E105" s="37" t="s">
        <v>208</v>
      </c>
      <c r="F105" s="43"/>
      <c r="G105" s="43"/>
      <c r="H105" s="43"/>
      <c r="I105" s="43"/>
      <c r="J105" s="44"/>
    </row>
    <row r="106" ht="60">
      <c r="A106" s="35" t="s">
        <v>56</v>
      </c>
      <c r="B106" s="42"/>
      <c r="C106" s="43"/>
      <c r="D106" s="43"/>
      <c r="E106" s="45" t="s">
        <v>209</v>
      </c>
      <c r="F106" s="43"/>
      <c r="G106" s="43"/>
      <c r="H106" s="43"/>
      <c r="I106" s="43"/>
      <c r="J106" s="44"/>
    </row>
    <row r="107" ht="165">
      <c r="A107" s="35" t="s">
        <v>58</v>
      </c>
      <c r="B107" s="42"/>
      <c r="C107" s="43"/>
      <c r="D107" s="43"/>
      <c r="E107" s="37" t="s">
        <v>205</v>
      </c>
      <c r="F107" s="43"/>
      <c r="G107" s="43"/>
      <c r="H107" s="43"/>
      <c r="I107" s="43"/>
      <c r="J107" s="44"/>
    </row>
    <row r="108">
      <c r="A108" s="29" t="s">
        <v>45</v>
      </c>
      <c r="B108" s="30"/>
      <c r="C108" s="31" t="s">
        <v>210</v>
      </c>
      <c r="D108" s="32"/>
      <c r="E108" s="29" t="s">
        <v>211</v>
      </c>
      <c r="F108" s="32"/>
      <c r="G108" s="32"/>
      <c r="H108" s="32"/>
      <c r="I108" s="33">
        <f>SUMIFS(I109:I132,A109:A132,"P")</f>
        <v>0</v>
      </c>
      <c r="J108" s="34"/>
    </row>
    <row r="109">
      <c r="A109" s="35" t="s">
        <v>48</v>
      </c>
      <c r="B109" s="35">
        <v>25</v>
      </c>
      <c r="C109" s="36" t="s">
        <v>212</v>
      </c>
      <c r="D109" s="35" t="s">
        <v>50</v>
      </c>
      <c r="E109" s="37" t="s">
        <v>213</v>
      </c>
      <c r="F109" s="38" t="s">
        <v>130</v>
      </c>
      <c r="G109" s="39">
        <v>73</v>
      </c>
      <c r="H109" s="40">
        <v>0</v>
      </c>
      <c r="I109" s="40">
        <f>ROUND(G109*H109,P4)</f>
        <v>0</v>
      </c>
      <c r="J109" s="38" t="s">
        <v>53</v>
      </c>
      <c r="O109" s="41">
        <f>I109*0.21</f>
        <v>0</v>
      </c>
      <c r="P109">
        <v>3</v>
      </c>
    </row>
    <row r="110" ht="30">
      <c r="A110" s="35" t="s">
        <v>54</v>
      </c>
      <c r="B110" s="42"/>
      <c r="C110" s="43"/>
      <c r="D110" s="43"/>
      <c r="E110" s="37" t="s">
        <v>214</v>
      </c>
      <c r="F110" s="43"/>
      <c r="G110" s="43"/>
      <c r="H110" s="43"/>
      <c r="I110" s="43"/>
      <c r="J110" s="44"/>
    </row>
    <row r="111" ht="75">
      <c r="A111" s="35" t="s">
        <v>56</v>
      </c>
      <c r="B111" s="42"/>
      <c r="C111" s="43"/>
      <c r="D111" s="43"/>
      <c r="E111" s="45" t="s">
        <v>215</v>
      </c>
      <c r="F111" s="43"/>
      <c r="G111" s="43"/>
      <c r="H111" s="43"/>
      <c r="I111" s="43"/>
      <c r="J111" s="44"/>
    </row>
    <row r="112" ht="330">
      <c r="A112" s="35" t="s">
        <v>58</v>
      </c>
      <c r="B112" s="42"/>
      <c r="C112" s="43"/>
      <c r="D112" s="43"/>
      <c r="E112" s="37" t="s">
        <v>216</v>
      </c>
      <c r="F112" s="43"/>
      <c r="G112" s="43"/>
      <c r="H112" s="43"/>
      <c r="I112" s="43"/>
      <c r="J112" s="44"/>
    </row>
    <row r="113">
      <c r="A113" s="35" t="s">
        <v>48</v>
      </c>
      <c r="B113" s="35">
        <v>26</v>
      </c>
      <c r="C113" s="36" t="s">
        <v>217</v>
      </c>
      <c r="D113" s="35" t="s">
        <v>50</v>
      </c>
      <c r="E113" s="37" t="s">
        <v>218</v>
      </c>
      <c r="F113" s="38" t="s">
        <v>89</v>
      </c>
      <c r="G113" s="39">
        <v>2</v>
      </c>
      <c r="H113" s="40">
        <v>0</v>
      </c>
      <c r="I113" s="40">
        <f>ROUND(G113*H113,P4)</f>
        <v>0</v>
      </c>
      <c r="J113" s="38" t="s">
        <v>53</v>
      </c>
      <c r="O113" s="41">
        <f>I113*0.21</f>
        <v>0</v>
      </c>
      <c r="P113">
        <v>3</v>
      </c>
    </row>
    <row r="114">
      <c r="A114" s="35" t="s">
        <v>54</v>
      </c>
      <c r="B114" s="42"/>
      <c r="C114" s="43"/>
      <c r="D114" s="43"/>
      <c r="E114" s="37" t="s">
        <v>219</v>
      </c>
      <c r="F114" s="43"/>
      <c r="G114" s="43"/>
      <c r="H114" s="43"/>
      <c r="I114" s="43"/>
      <c r="J114" s="44"/>
    </row>
    <row r="115">
      <c r="A115" s="35" t="s">
        <v>56</v>
      </c>
      <c r="B115" s="42"/>
      <c r="C115" s="43"/>
      <c r="D115" s="43"/>
      <c r="E115" s="45" t="s">
        <v>220</v>
      </c>
      <c r="F115" s="43"/>
      <c r="G115" s="43"/>
      <c r="H115" s="43"/>
      <c r="I115" s="43"/>
      <c r="J115" s="44"/>
    </row>
    <row r="116" ht="345">
      <c r="A116" s="35" t="s">
        <v>58</v>
      </c>
      <c r="B116" s="42"/>
      <c r="C116" s="43"/>
      <c r="D116" s="43"/>
      <c r="E116" s="37" t="s">
        <v>221</v>
      </c>
      <c r="F116" s="43"/>
      <c r="G116" s="43"/>
      <c r="H116" s="43"/>
      <c r="I116" s="43"/>
      <c r="J116" s="44"/>
    </row>
    <row r="117">
      <c r="A117" s="35" t="s">
        <v>48</v>
      </c>
      <c r="B117" s="35">
        <v>27</v>
      </c>
      <c r="C117" s="36" t="s">
        <v>222</v>
      </c>
      <c r="D117" s="35" t="s">
        <v>50</v>
      </c>
      <c r="E117" s="37" t="s">
        <v>223</v>
      </c>
      <c r="F117" s="38" t="s">
        <v>89</v>
      </c>
      <c r="G117" s="39">
        <v>18</v>
      </c>
      <c r="H117" s="40">
        <v>0</v>
      </c>
      <c r="I117" s="40">
        <f>ROUND(G117*H117,P4)</f>
        <v>0</v>
      </c>
      <c r="J117" s="38" t="s">
        <v>53</v>
      </c>
      <c r="O117" s="41">
        <f>I117*0.21</f>
        <v>0</v>
      </c>
      <c r="P117">
        <v>3</v>
      </c>
    </row>
    <row r="118" ht="30">
      <c r="A118" s="35" t="s">
        <v>54</v>
      </c>
      <c r="B118" s="42"/>
      <c r="C118" s="43"/>
      <c r="D118" s="43"/>
      <c r="E118" s="37" t="s">
        <v>160</v>
      </c>
      <c r="F118" s="43"/>
      <c r="G118" s="43"/>
      <c r="H118" s="43"/>
      <c r="I118" s="43"/>
      <c r="J118" s="44"/>
    </row>
    <row r="119" ht="45">
      <c r="A119" s="35" t="s">
        <v>56</v>
      </c>
      <c r="B119" s="42"/>
      <c r="C119" s="43"/>
      <c r="D119" s="43"/>
      <c r="E119" s="45" t="s">
        <v>224</v>
      </c>
      <c r="F119" s="43"/>
      <c r="G119" s="43"/>
      <c r="H119" s="43"/>
      <c r="I119" s="43"/>
      <c r="J119" s="44"/>
    </row>
    <row r="120" ht="90">
      <c r="A120" s="35" t="s">
        <v>58</v>
      </c>
      <c r="B120" s="42"/>
      <c r="C120" s="43"/>
      <c r="D120" s="43"/>
      <c r="E120" s="37" t="s">
        <v>225</v>
      </c>
      <c r="F120" s="43"/>
      <c r="G120" s="43"/>
      <c r="H120" s="43"/>
      <c r="I120" s="43"/>
      <c r="J120" s="44"/>
    </row>
    <row r="121">
      <c r="A121" s="35" t="s">
        <v>48</v>
      </c>
      <c r="B121" s="35">
        <v>28</v>
      </c>
      <c r="C121" s="36" t="s">
        <v>226</v>
      </c>
      <c r="D121" s="35" t="s">
        <v>50</v>
      </c>
      <c r="E121" s="37" t="s">
        <v>227</v>
      </c>
      <c r="F121" s="38" t="s">
        <v>89</v>
      </c>
      <c r="G121" s="39">
        <v>11</v>
      </c>
      <c r="H121" s="40">
        <v>0</v>
      </c>
      <c r="I121" s="40">
        <f>ROUND(G121*H121,P4)</f>
        <v>0</v>
      </c>
      <c r="J121" s="38" t="s">
        <v>53</v>
      </c>
      <c r="O121" s="41">
        <f>I121*0.21</f>
        <v>0</v>
      </c>
      <c r="P121">
        <v>3</v>
      </c>
    </row>
    <row r="122" ht="30">
      <c r="A122" s="35" t="s">
        <v>54</v>
      </c>
      <c r="B122" s="42"/>
      <c r="C122" s="43"/>
      <c r="D122" s="43"/>
      <c r="E122" s="37" t="s">
        <v>228</v>
      </c>
      <c r="F122" s="43"/>
      <c r="G122" s="43"/>
      <c r="H122" s="43"/>
      <c r="I122" s="43"/>
      <c r="J122" s="44"/>
    </row>
    <row r="123">
      <c r="A123" s="35" t="s">
        <v>56</v>
      </c>
      <c r="B123" s="42"/>
      <c r="C123" s="43"/>
      <c r="D123" s="43"/>
      <c r="E123" s="45" t="s">
        <v>229</v>
      </c>
      <c r="F123" s="43"/>
      <c r="G123" s="43"/>
      <c r="H123" s="43"/>
      <c r="I123" s="43"/>
      <c r="J123" s="44"/>
    </row>
    <row r="124" ht="45">
      <c r="A124" s="35" t="s">
        <v>58</v>
      </c>
      <c r="B124" s="42"/>
      <c r="C124" s="43"/>
      <c r="D124" s="43"/>
      <c r="E124" s="37" t="s">
        <v>230</v>
      </c>
      <c r="F124" s="43"/>
      <c r="G124" s="43"/>
      <c r="H124" s="43"/>
      <c r="I124" s="43"/>
      <c r="J124" s="44"/>
    </row>
    <row r="125">
      <c r="A125" s="35" t="s">
        <v>48</v>
      </c>
      <c r="B125" s="35">
        <v>29</v>
      </c>
      <c r="C125" s="36" t="s">
        <v>231</v>
      </c>
      <c r="D125" s="35" t="s">
        <v>50</v>
      </c>
      <c r="E125" s="37" t="s">
        <v>232</v>
      </c>
      <c r="F125" s="38" t="s">
        <v>89</v>
      </c>
      <c r="G125" s="39">
        <v>14</v>
      </c>
      <c r="H125" s="40">
        <v>0</v>
      </c>
      <c r="I125" s="40">
        <f>ROUND(G125*H125,P4)</f>
        <v>0</v>
      </c>
      <c r="J125" s="38" t="s">
        <v>53</v>
      </c>
      <c r="O125" s="41">
        <f>I125*0.21</f>
        <v>0</v>
      </c>
      <c r="P125">
        <v>3</v>
      </c>
    </row>
    <row r="126" ht="30">
      <c r="A126" s="35" t="s">
        <v>54</v>
      </c>
      <c r="B126" s="42"/>
      <c r="C126" s="43"/>
      <c r="D126" s="43"/>
      <c r="E126" s="37" t="s">
        <v>228</v>
      </c>
      <c r="F126" s="43"/>
      <c r="G126" s="43"/>
      <c r="H126" s="43"/>
      <c r="I126" s="43"/>
      <c r="J126" s="44"/>
    </row>
    <row r="127">
      <c r="A127" s="35" t="s">
        <v>56</v>
      </c>
      <c r="B127" s="42"/>
      <c r="C127" s="43"/>
      <c r="D127" s="43"/>
      <c r="E127" s="45" t="s">
        <v>233</v>
      </c>
      <c r="F127" s="43"/>
      <c r="G127" s="43"/>
      <c r="H127" s="43"/>
      <c r="I127" s="43"/>
      <c r="J127" s="44"/>
    </row>
    <row r="128" ht="45">
      <c r="A128" s="35" t="s">
        <v>58</v>
      </c>
      <c r="B128" s="42"/>
      <c r="C128" s="43"/>
      <c r="D128" s="43"/>
      <c r="E128" s="37" t="s">
        <v>230</v>
      </c>
      <c r="F128" s="43"/>
      <c r="G128" s="43"/>
      <c r="H128" s="43"/>
      <c r="I128" s="43"/>
      <c r="J128" s="44"/>
    </row>
    <row r="129">
      <c r="A129" s="35" t="s">
        <v>48</v>
      </c>
      <c r="B129" s="35">
        <v>30</v>
      </c>
      <c r="C129" s="36" t="s">
        <v>234</v>
      </c>
      <c r="D129" s="35" t="s">
        <v>50</v>
      </c>
      <c r="E129" s="37" t="s">
        <v>235</v>
      </c>
      <c r="F129" s="38" t="s">
        <v>89</v>
      </c>
      <c r="G129" s="39">
        <v>15</v>
      </c>
      <c r="H129" s="40">
        <v>0</v>
      </c>
      <c r="I129" s="40">
        <f>ROUND(G129*H129,P4)</f>
        <v>0</v>
      </c>
      <c r="J129" s="38" t="s">
        <v>53</v>
      </c>
      <c r="O129" s="41">
        <f>I129*0.21</f>
        <v>0</v>
      </c>
      <c r="P129">
        <v>3</v>
      </c>
    </row>
    <row r="130" ht="45">
      <c r="A130" s="35" t="s">
        <v>54</v>
      </c>
      <c r="B130" s="42"/>
      <c r="C130" s="43"/>
      <c r="D130" s="43"/>
      <c r="E130" s="37" t="s">
        <v>236</v>
      </c>
      <c r="F130" s="43"/>
      <c r="G130" s="43"/>
      <c r="H130" s="43"/>
      <c r="I130" s="43"/>
      <c r="J130" s="44"/>
    </row>
    <row r="131" ht="75">
      <c r="A131" s="35" t="s">
        <v>56</v>
      </c>
      <c r="B131" s="42"/>
      <c r="C131" s="43"/>
      <c r="D131" s="43"/>
      <c r="E131" s="45" t="s">
        <v>237</v>
      </c>
      <c r="F131" s="43"/>
      <c r="G131" s="43"/>
      <c r="H131" s="43"/>
      <c r="I131" s="43"/>
      <c r="J131" s="44"/>
    </row>
    <row r="132" ht="30">
      <c r="A132" s="35" t="s">
        <v>58</v>
      </c>
      <c r="B132" s="42"/>
      <c r="C132" s="43"/>
      <c r="D132" s="43"/>
      <c r="E132" s="37" t="s">
        <v>238</v>
      </c>
      <c r="F132" s="43"/>
      <c r="G132" s="43"/>
      <c r="H132" s="43"/>
      <c r="I132" s="43"/>
      <c r="J132" s="44"/>
    </row>
    <row r="133">
      <c r="A133" s="29" t="s">
        <v>45</v>
      </c>
      <c r="B133" s="30"/>
      <c r="C133" s="31" t="s">
        <v>239</v>
      </c>
      <c r="D133" s="32"/>
      <c r="E133" s="29" t="s">
        <v>240</v>
      </c>
      <c r="F133" s="32"/>
      <c r="G133" s="32"/>
      <c r="H133" s="32"/>
      <c r="I133" s="33">
        <f>SUMIFS(I134:I149,A134:A149,"P")</f>
        <v>0</v>
      </c>
      <c r="J133" s="34"/>
    </row>
    <row r="134" ht="30">
      <c r="A134" s="35" t="s">
        <v>48</v>
      </c>
      <c r="B134" s="35">
        <v>31</v>
      </c>
      <c r="C134" s="36" t="s">
        <v>241</v>
      </c>
      <c r="D134" s="35" t="s">
        <v>50</v>
      </c>
      <c r="E134" s="37" t="s">
        <v>242</v>
      </c>
      <c r="F134" s="38" t="s">
        <v>178</v>
      </c>
      <c r="G134" s="39">
        <v>175.25</v>
      </c>
      <c r="H134" s="40">
        <v>0</v>
      </c>
      <c r="I134" s="40">
        <f>ROUND(G134*H134,P4)</f>
        <v>0</v>
      </c>
      <c r="J134" s="38" t="s">
        <v>53</v>
      </c>
      <c r="O134" s="41">
        <f>I134*0.21</f>
        <v>0</v>
      </c>
      <c r="P134">
        <v>3</v>
      </c>
    </row>
    <row r="135" ht="30">
      <c r="A135" s="35" t="s">
        <v>54</v>
      </c>
      <c r="B135" s="42"/>
      <c r="C135" s="43"/>
      <c r="D135" s="43"/>
      <c r="E135" s="37" t="s">
        <v>243</v>
      </c>
      <c r="F135" s="43"/>
      <c r="G135" s="43"/>
      <c r="H135" s="43"/>
      <c r="I135" s="43"/>
      <c r="J135" s="44"/>
    </row>
    <row r="136" ht="75">
      <c r="A136" s="35" t="s">
        <v>56</v>
      </c>
      <c r="B136" s="42"/>
      <c r="C136" s="43"/>
      <c r="D136" s="43"/>
      <c r="E136" s="45" t="s">
        <v>244</v>
      </c>
      <c r="F136" s="43"/>
      <c r="G136" s="43"/>
      <c r="H136" s="43"/>
      <c r="I136" s="43"/>
      <c r="J136" s="44"/>
    </row>
    <row r="137" ht="30">
      <c r="A137" s="35" t="s">
        <v>58</v>
      </c>
      <c r="B137" s="42"/>
      <c r="C137" s="43"/>
      <c r="D137" s="43"/>
      <c r="E137" s="37" t="s">
        <v>245</v>
      </c>
      <c r="F137" s="43"/>
      <c r="G137" s="43"/>
      <c r="H137" s="43"/>
      <c r="I137" s="43"/>
      <c r="J137" s="44"/>
    </row>
    <row r="138">
      <c r="A138" s="35" t="s">
        <v>48</v>
      </c>
      <c r="B138" s="35">
        <v>32</v>
      </c>
      <c r="C138" s="36" t="s">
        <v>246</v>
      </c>
      <c r="D138" s="35" t="s">
        <v>50</v>
      </c>
      <c r="E138" s="37" t="s">
        <v>247</v>
      </c>
      <c r="F138" s="38" t="s">
        <v>130</v>
      </c>
      <c r="G138" s="39">
        <v>505.69999999999999</v>
      </c>
      <c r="H138" s="40">
        <v>0</v>
      </c>
      <c r="I138" s="40">
        <f>ROUND(G138*H138,P4)</f>
        <v>0</v>
      </c>
      <c r="J138" s="38" t="s">
        <v>53</v>
      </c>
      <c r="O138" s="41">
        <f>I138*0.21</f>
        <v>0</v>
      </c>
      <c r="P138">
        <v>3</v>
      </c>
    </row>
    <row r="139" ht="30">
      <c r="A139" s="35" t="s">
        <v>54</v>
      </c>
      <c r="B139" s="42"/>
      <c r="C139" s="43"/>
      <c r="D139" s="43"/>
      <c r="E139" s="37" t="s">
        <v>160</v>
      </c>
      <c r="F139" s="43"/>
      <c r="G139" s="43"/>
      <c r="H139" s="43"/>
      <c r="I139" s="43"/>
      <c r="J139" s="44"/>
    </row>
    <row r="140" ht="60">
      <c r="A140" s="35" t="s">
        <v>56</v>
      </c>
      <c r="B140" s="42"/>
      <c r="C140" s="43"/>
      <c r="D140" s="43"/>
      <c r="E140" s="45" t="s">
        <v>132</v>
      </c>
      <c r="F140" s="43"/>
      <c r="G140" s="43"/>
      <c r="H140" s="43"/>
      <c r="I140" s="43"/>
      <c r="J140" s="44"/>
    </row>
    <row r="141" ht="45">
      <c r="A141" s="35" t="s">
        <v>58</v>
      </c>
      <c r="B141" s="42"/>
      <c r="C141" s="43"/>
      <c r="D141" s="43"/>
      <c r="E141" s="37" t="s">
        <v>248</v>
      </c>
      <c r="F141" s="43"/>
      <c r="G141" s="43"/>
      <c r="H141" s="43"/>
      <c r="I141" s="43"/>
      <c r="J141" s="44"/>
    </row>
    <row r="142" ht="30">
      <c r="A142" s="35" t="s">
        <v>48</v>
      </c>
      <c r="B142" s="35">
        <v>33</v>
      </c>
      <c r="C142" s="36" t="s">
        <v>249</v>
      </c>
      <c r="D142" s="35" t="s">
        <v>50</v>
      </c>
      <c r="E142" s="37" t="s">
        <v>250</v>
      </c>
      <c r="F142" s="38" t="s">
        <v>130</v>
      </c>
      <c r="G142" s="39">
        <v>23</v>
      </c>
      <c r="H142" s="40">
        <v>0</v>
      </c>
      <c r="I142" s="40">
        <f>ROUND(G142*H142,P4)</f>
        <v>0</v>
      </c>
      <c r="J142" s="38" t="s">
        <v>53</v>
      </c>
      <c r="O142" s="41">
        <f>I142*0.21</f>
        <v>0</v>
      </c>
      <c r="P142">
        <v>3</v>
      </c>
    </row>
    <row r="143" ht="30">
      <c r="A143" s="35" t="s">
        <v>54</v>
      </c>
      <c r="B143" s="42"/>
      <c r="C143" s="43"/>
      <c r="D143" s="43"/>
      <c r="E143" s="37" t="s">
        <v>251</v>
      </c>
      <c r="F143" s="43"/>
      <c r="G143" s="43"/>
      <c r="H143" s="43"/>
      <c r="I143" s="43"/>
      <c r="J143" s="44"/>
    </row>
    <row r="144">
      <c r="A144" s="35" t="s">
        <v>56</v>
      </c>
      <c r="B144" s="42"/>
      <c r="C144" s="43"/>
      <c r="D144" s="43"/>
      <c r="E144" s="45" t="s">
        <v>252</v>
      </c>
      <c r="F144" s="43"/>
      <c r="G144" s="43"/>
      <c r="H144" s="43"/>
      <c r="I144" s="43"/>
      <c r="J144" s="44"/>
    </row>
    <row r="145" ht="105">
      <c r="A145" s="35" t="s">
        <v>58</v>
      </c>
      <c r="B145" s="42"/>
      <c r="C145" s="43"/>
      <c r="D145" s="43"/>
      <c r="E145" s="37" t="s">
        <v>253</v>
      </c>
      <c r="F145" s="43"/>
      <c r="G145" s="43"/>
      <c r="H145" s="43"/>
      <c r="I145" s="43"/>
      <c r="J145" s="44"/>
    </row>
    <row r="146">
      <c r="A146" s="35" t="s">
        <v>48</v>
      </c>
      <c r="B146" s="35">
        <v>34</v>
      </c>
      <c r="C146" s="36" t="s">
        <v>254</v>
      </c>
      <c r="D146" s="35" t="s">
        <v>50</v>
      </c>
      <c r="E146" s="37" t="s">
        <v>255</v>
      </c>
      <c r="F146" s="38" t="s">
        <v>89</v>
      </c>
      <c r="G146" s="39">
        <v>16</v>
      </c>
      <c r="H146" s="40">
        <v>0</v>
      </c>
      <c r="I146" s="40">
        <f>ROUND(G146*H146,P4)</f>
        <v>0</v>
      </c>
      <c r="J146" s="38" t="s">
        <v>53</v>
      </c>
      <c r="O146" s="41">
        <f>I146*0.21</f>
        <v>0</v>
      </c>
      <c r="P146">
        <v>3</v>
      </c>
    </row>
    <row r="147" ht="45">
      <c r="A147" s="35" t="s">
        <v>54</v>
      </c>
      <c r="B147" s="42"/>
      <c r="C147" s="43"/>
      <c r="D147" s="43"/>
      <c r="E147" s="37" t="s">
        <v>256</v>
      </c>
      <c r="F147" s="43"/>
      <c r="G147" s="43"/>
      <c r="H147" s="43"/>
      <c r="I147" s="43"/>
      <c r="J147" s="44"/>
    </row>
    <row r="148">
      <c r="A148" s="35" t="s">
        <v>56</v>
      </c>
      <c r="B148" s="42"/>
      <c r="C148" s="43"/>
      <c r="D148" s="43"/>
      <c r="E148" s="45" t="s">
        <v>257</v>
      </c>
      <c r="F148" s="43"/>
      <c r="G148" s="43"/>
      <c r="H148" s="43"/>
      <c r="I148" s="43"/>
      <c r="J148" s="44"/>
    </row>
    <row r="149" ht="150">
      <c r="A149" s="35" t="s">
        <v>58</v>
      </c>
      <c r="B149" s="47"/>
      <c r="C149" s="48"/>
      <c r="D149" s="48"/>
      <c r="E149" s="37" t="s">
        <v>258</v>
      </c>
      <c r="F149" s="48"/>
      <c r="G149" s="48"/>
      <c r="H149" s="48"/>
      <c r="I149" s="48"/>
      <c r="J149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15</v>
      </c>
      <c r="I3" s="23">
        <f>SUMIFS(I8:I170,A8:A170,"SD")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46</v>
      </c>
      <c r="D8" s="32"/>
      <c r="E8" s="29" t="s">
        <v>47</v>
      </c>
      <c r="F8" s="32"/>
      <c r="G8" s="32"/>
      <c r="H8" s="32"/>
      <c r="I8" s="33">
        <f>SUMIFS(I9:I20,A9:A20,"P")</f>
        <v>0</v>
      </c>
      <c r="J8" s="34"/>
    </row>
    <row r="9">
      <c r="A9" s="35" t="s">
        <v>48</v>
      </c>
      <c r="B9" s="35">
        <v>1</v>
      </c>
      <c r="C9" s="36" t="s">
        <v>97</v>
      </c>
      <c r="D9" s="35" t="s">
        <v>50</v>
      </c>
      <c r="E9" s="37" t="s">
        <v>98</v>
      </c>
      <c r="F9" s="38" t="s">
        <v>99</v>
      </c>
      <c r="G9" s="39">
        <v>220.11000000000001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>
      <c r="A10" s="35" t="s">
        <v>54</v>
      </c>
      <c r="B10" s="42"/>
      <c r="C10" s="43"/>
      <c r="D10" s="43"/>
      <c r="E10" s="37" t="s">
        <v>100</v>
      </c>
      <c r="F10" s="43"/>
      <c r="G10" s="43"/>
      <c r="H10" s="43"/>
      <c r="I10" s="43"/>
      <c r="J10" s="44"/>
    </row>
    <row r="11" ht="45">
      <c r="A11" s="35" t="s">
        <v>56</v>
      </c>
      <c r="B11" s="42"/>
      <c r="C11" s="43"/>
      <c r="D11" s="43"/>
      <c r="E11" s="45" t="s">
        <v>259</v>
      </c>
      <c r="F11" s="43"/>
      <c r="G11" s="43"/>
      <c r="H11" s="43"/>
      <c r="I11" s="43"/>
      <c r="J11" s="44"/>
    </row>
    <row r="12" ht="30">
      <c r="A12" s="35" t="s">
        <v>58</v>
      </c>
      <c r="B12" s="42"/>
      <c r="C12" s="43"/>
      <c r="D12" s="43"/>
      <c r="E12" s="37" t="s">
        <v>102</v>
      </c>
      <c r="F12" s="43"/>
      <c r="G12" s="43"/>
      <c r="H12" s="43"/>
      <c r="I12" s="43"/>
      <c r="J12" s="44"/>
    </row>
    <row r="13">
      <c r="A13" s="35" t="s">
        <v>48</v>
      </c>
      <c r="B13" s="35">
        <v>2</v>
      </c>
      <c r="C13" s="36" t="s">
        <v>103</v>
      </c>
      <c r="D13" s="35" t="s">
        <v>50</v>
      </c>
      <c r="E13" s="37" t="s">
        <v>104</v>
      </c>
      <c r="F13" s="38" t="s">
        <v>99</v>
      </c>
      <c r="G13" s="39">
        <v>48.789999999999999</v>
      </c>
      <c r="H13" s="40">
        <v>0</v>
      </c>
      <c r="I13" s="40">
        <f>ROUND(G13*H13,P4)</f>
        <v>0</v>
      </c>
      <c r="J13" s="38" t="s">
        <v>53</v>
      </c>
      <c r="O13" s="41">
        <f>I13*0.21</f>
        <v>0</v>
      </c>
      <c r="P13">
        <v>3</v>
      </c>
    </row>
    <row r="14" ht="60">
      <c r="A14" s="35" t="s">
        <v>54</v>
      </c>
      <c r="B14" s="42"/>
      <c r="C14" s="43"/>
      <c r="D14" s="43"/>
      <c r="E14" s="37" t="s">
        <v>105</v>
      </c>
      <c r="F14" s="43"/>
      <c r="G14" s="43"/>
      <c r="H14" s="43"/>
      <c r="I14" s="43"/>
      <c r="J14" s="44"/>
    </row>
    <row r="15" ht="60">
      <c r="A15" s="35" t="s">
        <v>56</v>
      </c>
      <c r="B15" s="42"/>
      <c r="C15" s="43"/>
      <c r="D15" s="43"/>
      <c r="E15" s="45" t="s">
        <v>260</v>
      </c>
      <c r="F15" s="43"/>
      <c r="G15" s="43"/>
      <c r="H15" s="43"/>
      <c r="I15" s="43"/>
      <c r="J15" s="44"/>
    </row>
    <row r="16" ht="30">
      <c r="A16" s="35" t="s">
        <v>58</v>
      </c>
      <c r="B16" s="42"/>
      <c r="C16" s="43"/>
      <c r="D16" s="43"/>
      <c r="E16" s="37" t="s">
        <v>102</v>
      </c>
      <c r="F16" s="43"/>
      <c r="G16" s="43"/>
      <c r="H16" s="43"/>
      <c r="I16" s="43"/>
      <c r="J16" s="44"/>
    </row>
    <row r="17">
      <c r="A17" s="35" t="s">
        <v>48</v>
      </c>
      <c r="B17" s="35">
        <v>3</v>
      </c>
      <c r="C17" s="36" t="s">
        <v>261</v>
      </c>
      <c r="D17" s="35" t="s">
        <v>50</v>
      </c>
      <c r="E17" s="37" t="s">
        <v>262</v>
      </c>
      <c r="F17" s="38" t="s">
        <v>99</v>
      </c>
      <c r="G17" s="39">
        <v>108.3</v>
      </c>
      <c r="H17" s="40">
        <v>0</v>
      </c>
      <c r="I17" s="40">
        <f>ROUND(G17*H17,P4)</f>
        <v>0</v>
      </c>
      <c r="J17" s="38" t="s">
        <v>53</v>
      </c>
      <c r="O17" s="41">
        <f>I17*0.21</f>
        <v>0</v>
      </c>
      <c r="P17">
        <v>3</v>
      </c>
    </row>
    <row r="18">
      <c r="A18" s="35" t="s">
        <v>54</v>
      </c>
      <c r="B18" s="42"/>
      <c r="C18" s="43"/>
      <c r="D18" s="43"/>
      <c r="E18" s="37" t="s">
        <v>263</v>
      </c>
      <c r="F18" s="43"/>
      <c r="G18" s="43"/>
      <c r="H18" s="43"/>
      <c r="I18" s="43"/>
      <c r="J18" s="44"/>
    </row>
    <row r="19">
      <c r="A19" s="35" t="s">
        <v>56</v>
      </c>
      <c r="B19" s="42"/>
      <c r="C19" s="43"/>
      <c r="D19" s="43"/>
      <c r="E19" s="45" t="s">
        <v>264</v>
      </c>
      <c r="F19" s="43"/>
      <c r="G19" s="43"/>
      <c r="H19" s="43"/>
      <c r="I19" s="43"/>
      <c r="J19" s="44"/>
    </row>
    <row r="20" ht="30">
      <c r="A20" s="35" t="s">
        <v>58</v>
      </c>
      <c r="B20" s="42"/>
      <c r="C20" s="43"/>
      <c r="D20" s="43"/>
      <c r="E20" s="37" t="s">
        <v>265</v>
      </c>
      <c r="F20" s="43"/>
      <c r="G20" s="43"/>
      <c r="H20" s="43"/>
      <c r="I20" s="43"/>
      <c r="J20" s="44"/>
    </row>
    <row r="21">
      <c r="A21" s="29" t="s">
        <v>45</v>
      </c>
      <c r="B21" s="30"/>
      <c r="C21" s="31" t="s">
        <v>107</v>
      </c>
      <c r="D21" s="32"/>
      <c r="E21" s="29" t="s">
        <v>108</v>
      </c>
      <c r="F21" s="32"/>
      <c r="G21" s="32"/>
      <c r="H21" s="32"/>
      <c r="I21" s="33">
        <f>SUMIFS(I22:I69,A22:A69,"P")</f>
        <v>0</v>
      </c>
      <c r="J21" s="34"/>
    </row>
    <row r="22">
      <c r="A22" s="35" t="s">
        <v>48</v>
      </c>
      <c r="B22" s="35">
        <v>4</v>
      </c>
      <c r="C22" s="36" t="s">
        <v>266</v>
      </c>
      <c r="D22" s="35" t="s">
        <v>50</v>
      </c>
      <c r="E22" s="37" t="s">
        <v>267</v>
      </c>
      <c r="F22" s="38" t="s">
        <v>99</v>
      </c>
      <c r="G22" s="39">
        <v>20</v>
      </c>
      <c r="H22" s="40">
        <v>0</v>
      </c>
      <c r="I22" s="40">
        <f>ROUND(G22*H22,P4)</f>
        <v>0</v>
      </c>
      <c r="J22" s="38" t="s">
        <v>53</v>
      </c>
      <c r="O22" s="41">
        <f>I22*0.21</f>
        <v>0</v>
      </c>
      <c r="P22">
        <v>3</v>
      </c>
    </row>
    <row r="23" ht="75">
      <c r="A23" s="35" t="s">
        <v>54</v>
      </c>
      <c r="B23" s="42"/>
      <c r="C23" s="43"/>
      <c r="D23" s="43"/>
      <c r="E23" s="37" t="s">
        <v>268</v>
      </c>
      <c r="F23" s="43"/>
      <c r="G23" s="43"/>
      <c r="H23" s="43"/>
      <c r="I23" s="43"/>
      <c r="J23" s="44"/>
    </row>
    <row r="24">
      <c r="A24" s="35" t="s">
        <v>56</v>
      </c>
      <c r="B24" s="42"/>
      <c r="C24" s="43"/>
      <c r="D24" s="43"/>
      <c r="E24" s="45" t="s">
        <v>269</v>
      </c>
      <c r="F24" s="43"/>
      <c r="G24" s="43"/>
      <c r="H24" s="43"/>
      <c r="I24" s="43"/>
      <c r="J24" s="44"/>
    </row>
    <row r="25" ht="90">
      <c r="A25" s="35" t="s">
        <v>58</v>
      </c>
      <c r="B25" s="42"/>
      <c r="C25" s="43"/>
      <c r="D25" s="43"/>
      <c r="E25" s="37" t="s">
        <v>113</v>
      </c>
      <c r="F25" s="43"/>
      <c r="G25" s="43"/>
      <c r="H25" s="43"/>
      <c r="I25" s="43"/>
      <c r="J25" s="44"/>
    </row>
    <row r="26">
      <c r="A26" s="35" t="s">
        <v>48</v>
      </c>
      <c r="B26" s="35">
        <v>5</v>
      </c>
      <c r="C26" s="36" t="s">
        <v>270</v>
      </c>
      <c r="D26" s="35" t="s">
        <v>50</v>
      </c>
      <c r="E26" s="37" t="s">
        <v>271</v>
      </c>
      <c r="F26" s="38" t="s">
        <v>99</v>
      </c>
      <c r="G26" s="39">
        <v>26.800000000000001</v>
      </c>
      <c r="H26" s="40">
        <v>0</v>
      </c>
      <c r="I26" s="40">
        <f>ROUND(G26*H26,P4)</f>
        <v>0</v>
      </c>
      <c r="J26" s="38" t="s">
        <v>53</v>
      </c>
      <c r="O26" s="41">
        <f>I26*0.21</f>
        <v>0</v>
      </c>
      <c r="P26">
        <v>3</v>
      </c>
    </row>
    <row r="27" ht="45">
      <c r="A27" s="35" t="s">
        <v>54</v>
      </c>
      <c r="B27" s="42"/>
      <c r="C27" s="43"/>
      <c r="D27" s="43"/>
      <c r="E27" s="37" t="s">
        <v>272</v>
      </c>
      <c r="F27" s="43"/>
      <c r="G27" s="43"/>
      <c r="H27" s="43"/>
      <c r="I27" s="43"/>
      <c r="J27" s="44"/>
    </row>
    <row r="28" ht="45">
      <c r="A28" s="35" t="s">
        <v>56</v>
      </c>
      <c r="B28" s="42"/>
      <c r="C28" s="43"/>
      <c r="D28" s="43"/>
      <c r="E28" s="45" t="s">
        <v>273</v>
      </c>
      <c r="F28" s="43"/>
      <c r="G28" s="43"/>
      <c r="H28" s="43"/>
      <c r="I28" s="43"/>
      <c r="J28" s="44"/>
    </row>
    <row r="29" ht="90">
      <c r="A29" s="35" t="s">
        <v>58</v>
      </c>
      <c r="B29" s="42"/>
      <c r="C29" s="43"/>
      <c r="D29" s="43"/>
      <c r="E29" s="37" t="s">
        <v>113</v>
      </c>
      <c r="F29" s="43"/>
      <c r="G29" s="43"/>
      <c r="H29" s="43"/>
      <c r="I29" s="43"/>
      <c r="J29" s="44"/>
    </row>
    <row r="30">
      <c r="A30" s="35" t="s">
        <v>48</v>
      </c>
      <c r="B30" s="35">
        <v>6</v>
      </c>
      <c r="C30" s="36" t="s">
        <v>274</v>
      </c>
      <c r="D30" s="35" t="s">
        <v>50</v>
      </c>
      <c r="E30" s="37" t="s">
        <v>275</v>
      </c>
      <c r="F30" s="38" t="s">
        <v>99</v>
      </c>
      <c r="G30" s="39">
        <v>13.390000000000001</v>
      </c>
      <c r="H30" s="40">
        <v>0</v>
      </c>
      <c r="I30" s="40">
        <f>ROUND(G30*H30,P4)</f>
        <v>0</v>
      </c>
      <c r="J30" s="38" t="s">
        <v>53</v>
      </c>
      <c r="O30" s="41">
        <f>I30*0.21</f>
        <v>0</v>
      </c>
      <c r="P30">
        <v>3</v>
      </c>
    </row>
    <row r="31" ht="60">
      <c r="A31" s="35" t="s">
        <v>54</v>
      </c>
      <c r="B31" s="42"/>
      <c r="C31" s="43"/>
      <c r="D31" s="43"/>
      <c r="E31" s="37" t="s">
        <v>276</v>
      </c>
      <c r="F31" s="43"/>
      <c r="G31" s="43"/>
      <c r="H31" s="43"/>
      <c r="I31" s="43"/>
      <c r="J31" s="44"/>
    </row>
    <row r="32" ht="45">
      <c r="A32" s="35" t="s">
        <v>56</v>
      </c>
      <c r="B32" s="42"/>
      <c r="C32" s="43"/>
      <c r="D32" s="43"/>
      <c r="E32" s="45" t="s">
        <v>277</v>
      </c>
      <c r="F32" s="43"/>
      <c r="G32" s="43"/>
      <c r="H32" s="43"/>
      <c r="I32" s="43"/>
      <c r="J32" s="44"/>
    </row>
    <row r="33" ht="90">
      <c r="A33" s="35" t="s">
        <v>58</v>
      </c>
      <c r="B33" s="42"/>
      <c r="C33" s="43"/>
      <c r="D33" s="43"/>
      <c r="E33" s="37" t="s">
        <v>113</v>
      </c>
      <c r="F33" s="43"/>
      <c r="G33" s="43"/>
      <c r="H33" s="43"/>
      <c r="I33" s="43"/>
      <c r="J33" s="44"/>
    </row>
    <row r="34" ht="30">
      <c r="A34" s="35" t="s">
        <v>48</v>
      </c>
      <c r="B34" s="35">
        <v>7</v>
      </c>
      <c r="C34" s="36" t="s">
        <v>109</v>
      </c>
      <c r="D34" s="35" t="s">
        <v>50</v>
      </c>
      <c r="E34" s="37" t="s">
        <v>110</v>
      </c>
      <c r="F34" s="38" t="s">
        <v>99</v>
      </c>
      <c r="G34" s="39">
        <v>200.11000000000001</v>
      </c>
      <c r="H34" s="40">
        <v>0</v>
      </c>
      <c r="I34" s="40">
        <f>ROUND(G34*H34,P4)</f>
        <v>0</v>
      </c>
      <c r="J34" s="38" t="s">
        <v>53</v>
      </c>
      <c r="O34" s="41">
        <f>I34*0.21</f>
        <v>0</v>
      </c>
      <c r="P34">
        <v>3</v>
      </c>
    </row>
    <row r="35" ht="30">
      <c r="A35" s="35" t="s">
        <v>54</v>
      </c>
      <c r="B35" s="42"/>
      <c r="C35" s="43"/>
      <c r="D35" s="43"/>
      <c r="E35" s="37" t="s">
        <v>111</v>
      </c>
      <c r="F35" s="43"/>
      <c r="G35" s="43"/>
      <c r="H35" s="43"/>
      <c r="I35" s="43"/>
      <c r="J35" s="44"/>
    </row>
    <row r="36" ht="90">
      <c r="A36" s="35" t="s">
        <v>56</v>
      </c>
      <c r="B36" s="42"/>
      <c r="C36" s="43"/>
      <c r="D36" s="43"/>
      <c r="E36" s="45" t="s">
        <v>278</v>
      </c>
      <c r="F36" s="43"/>
      <c r="G36" s="43"/>
      <c r="H36" s="43"/>
      <c r="I36" s="43"/>
      <c r="J36" s="44"/>
    </row>
    <row r="37" ht="90">
      <c r="A37" s="35" t="s">
        <v>58</v>
      </c>
      <c r="B37" s="42"/>
      <c r="C37" s="43"/>
      <c r="D37" s="43"/>
      <c r="E37" s="37" t="s">
        <v>113</v>
      </c>
      <c r="F37" s="43"/>
      <c r="G37" s="43"/>
      <c r="H37" s="43"/>
      <c r="I37" s="43"/>
      <c r="J37" s="44"/>
    </row>
    <row r="38">
      <c r="A38" s="35" t="s">
        <v>48</v>
      </c>
      <c r="B38" s="35">
        <v>8</v>
      </c>
      <c r="C38" s="36" t="s">
        <v>117</v>
      </c>
      <c r="D38" s="35" t="s">
        <v>50</v>
      </c>
      <c r="E38" s="37" t="s">
        <v>118</v>
      </c>
      <c r="F38" s="38" t="s">
        <v>99</v>
      </c>
      <c r="G38" s="39">
        <v>19.199999999999999</v>
      </c>
      <c r="H38" s="40">
        <v>0</v>
      </c>
      <c r="I38" s="40">
        <f>ROUND(G38*H38,P4)</f>
        <v>0</v>
      </c>
      <c r="J38" s="38" t="s">
        <v>53</v>
      </c>
      <c r="O38" s="41">
        <f>I38*0.21</f>
        <v>0</v>
      </c>
      <c r="P38">
        <v>3</v>
      </c>
    </row>
    <row r="39" ht="30">
      <c r="A39" s="35" t="s">
        <v>54</v>
      </c>
      <c r="B39" s="42"/>
      <c r="C39" s="43"/>
      <c r="D39" s="43"/>
      <c r="E39" s="37" t="s">
        <v>111</v>
      </c>
      <c r="F39" s="43"/>
      <c r="G39" s="43"/>
      <c r="H39" s="43"/>
      <c r="I39" s="43"/>
      <c r="J39" s="44"/>
    </row>
    <row r="40" ht="45">
      <c r="A40" s="35" t="s">
        <v>56</v>
      </c>
      <c r="B40" s="42"/>
      <c r="C40" s="43"/>
      <c r="D40" s="43"/>
      <c r="E40" s="45" t="s">
        <v>279</v>
      </c>
      <c r="F40" s="43"/>
      <c r="G40" s="43"/>
      <c r="H40" s="43"/>
      <c r="I40" s="43"/>
      <c r="J40" s="44"/>
    </row>
    <row r="41" ht="90">
      <c r="A41" s="35" t="s">
        <v>58</v>
      </c>
      <c r="B41" s="42"/>
      <c r="C41" s="43"/>
      <c r="D41" s="43"/>
      <c r="E41" s="37" t="s">
        <v>113</v>
      </c>
      <c r="F41" s="43"/>
      <c r="G41" s="43"/>
      <c r="H41" s="43"/>
      <c r="I41" s="43"/>
      <c r="J41" s="44"/>
    </row>
    <row r="42">
      <c r="A42" s="35" t="s">
        <v>48</v>
      </c>
      <c r="B42" s="35">
        <v>9</v>
      </c>
      <c r="C42" s="36" t="s">
        <v>280</v>
      </c>
      <c r="D42" s="35" t="s">
        <v>50</v>
      </c>
      <c r="E42" s="37" t="s">
        <v>281</v>
      </c>
      <c r="F42" s="38" t="s">
        <v>130</v>
      </c>
      <c r="G42" s="39">
        <v>135</v>
      </c>
      <c r="H42" s="40">
        <v>0</v>
      </c>
      <c r="I42" s="40">
        <f>ROUND(G42*H42,P4)</f>
        <v>0</v>
      </c>
      <c r="J42" s="38" t="s">
        <v>53</v>
      </c>
      <c r="O42" s="41">
        <f>I42*0.21</f>
        <v>0</v>
      </c>
      <c r="P42">
        <v>3</v>
      </c>
    </row>
    <row r="43" ht="30">
      <c r="A43" s="35" t="s">
        <v>54</v>
      </c>
      <c r="B43" s="42"/>
      <c r="C43" s="43"/>
      <c r="D43" s="43"/>
      <c r="E43" s="37" t="s">
        <v>111</v>
      </c>
      <c r="F43" s="43"/>
      <c r="G43" s="43"/>
      <c r="H43" s="43"/>
      <c r="I43" s="43"/>
      <c r="J43" s="44"/>
    </row>
    <row r="44">
      <c r="A44" s="35" t="s">
        <v>56</v>
      </c>
      <c r="B44" s="42"/>
      <c r="C44" s="43"/>
      <c r="D44" s="43"/>
      <c r="E44" s="45" t="s">
        <v>282</v>
      </c>
      <c r="F44" s="43"/>
      <c r="G44" s="43"/>
      <c r="H44" s="43"/>
      <c r="I44" s="43"/>
      <c r="J44" s="44"/>
    </row>
    <row r="45" ht="90">
      <c r="A45" s="35" t="s">
        <v>58</v>
      </c>
      <c r="B45" s="42"/>
      <c r="C45" s="43"/>
      <c r="D45" s="43"/>
      <c r="E45" s="37" t="s">
        <v>113</v>
      </c>
      <c r="F45" s="43"/>
      <c r="G45" s="43"/>
      <c r="H45" s="43"/>
      <c r="I45" s="43"/>
      <c r="J45" s="44"/>
    </row>
    <row r="46">
      <c r="A46" s="35" t="s">
        <v>48</v>
      </c>
      <c r="B46" s="35">
        <v>10</v>
      </c>
      <c r="C46" s="36" t="s">
        <v>283</v>
      </c>
      <c r="D46" s="35" t="s">
        <v>50</v>
      </c>
      <c r="E46" s="37" t="s">
        <v>284</v>
      </c>
      <c r="F46" s="38" t="s">
        <v>130</v>
      </c>
      <c r="G46" s="39">
        <v>17</v>
      </c>
      <c r="H46" s="40">
        <v>0</v>
      </c>
      <c r="I46" s="40">
        <f>ROUND(G46*H46,P4)</f>
        <v>0</v>
      </c>
      <c r="J46" s="38" t="s">
        <v>53</v>
      </c>
      <c r="O46" s="41">
        <f>I46*0.21</f>
        <v>0</v>
      </c>
      <c r="P46">
        <v>3</v>
      </c>
    </row>
    <row r="47" ht="45">
      <c r="A47" s="35" t="s">
        <v>54</v>
      </c>
      <c r="B47" s="42"/>
      <c r="C47" s="43"/>
      <c r="D47" s="43"/>
      <c r="E47" s="37" t="s">
        <v>285</v>
      </c>
      <c r="F47" s="43"/>
      <c r="G47" s="43"/>
      <c r="H47" s="43"/>
      <c r="I47" s="43"/>
      <c r="J47" s="44"/>
    </row>
    <row r="48">
      <c r="A48" s="35" t="s">
        <v>56</v>
      </c>
      <c r="B48" s="42"/>
      <c r="C48" s="43"/>
      <c r="D48" s="43"/>
      <c r="E48" s="45" t="s">
        <v>286</v>
      </c>
      <c r="F48" s="43"/>
      <c r="G48" s="43"/>
      <c r="H48" s="43"/>
      <c r="I48" s="43"/>
      <c r="J48" s="44"/>
    </row>
    <row r="49" ht="90">
      <c r="A49" s="35" t="s">
        <v>58</v>
      </c>
      <c r="B49" s="42"/>
      <c r="C49" s="43"/>
      <c r="D49" s="43"/>
      <c r="E49" s="37" t="s">
        <v>113</v>
      </c>
      <c r="F49" s="43"/>
      <c r="G49" s="43"/>
      <c r="H49" s="43"/>
      <c r="I49" s="43"/>
      <c r="J49" s="44"/>
    </row>
    <row r="50">
      <c r="A50" s="35" t="s">
        <v>48</v>
      </c>
      <c r="B50" s="35">
        <v>11</v>
      </c>
      <c r="C50" s="36" t="s">
        <v>287</v>
      </c>
      <c r="D50" s="35" t="s">
        <v>50</v>
      </c>
      <c r="E50" s="37" t="s">
        <v>288</v>
      </c>
      <c r="F50" s="38" t="s">
        <v>130</v>
      </c>
      <c r="G50" s="39">
        <v>410.5</v>
      </c>
      <c r="H50" s="40">
        <v>0</v>
      </c>
      <c r="I50" s="40">
        <f>ROUND(G50*H50,P4)</f>
        <v>0</v>
      </c>
      <c r="J50" s="38" t="s">
        <v>53</v>
      </c>
      <c r="O50" s="41">
        <f>I50*0.21</f>
        <v>0</v>
      </c>
      <c r="P50">
        <v>3</v>
      </c>
    </row>
    <row r="51" ht="45">
      <c r="A51" s="35" t="s">
        <v>54</v>
      </c>
      <c r="B51" s="42"/>
      <c r="C51" s="43"/>
      <c r="D51" s="43"/>
      <c r="E51" s="37" t="s">
        <v>285</v>
      </c>
      <c r="F51" s="43"/>
      <c r="G51" s="43"/>
      <c r="H51" s="43"/>
      <c r="I51" s="43"/>
      <c r="J51" s="44"/>
    </row>
    <row r="52" ht="45">
      <c r="A52" s="35" t="s">
        <v>56</v>
      </c>
      <c r="B52" s="42"/>
      <c r="C52" s="43"/>
      <c r="D52" s="43"/>
      <c r="E52" s="45" t="s">
        <v>289</v>
      </c>
      <c r="F52" s="43"/>
      <c r="G52" s="43"/>
      <c r="H52" s="43"/>
      <c r="I52" s="43"/>
      <c r="J52" s="44"/>
    </row>
    <row r="53" ht="90">
      <c r="A53" s="35" t="s">
        <v>58</v>
      </c>
      <c r="B53" s="42"/>
      <c r="C53" s="43"/>
      <c r="D53" s="43"/>
      <c r="E53" s="37" t="s">
        <v>113</v>
      </c>
      <c r="F53" s="43"/>
      <c r="G53" s="43"/>
      <c r="H53" s="43"/>
      <c r="I53" s="43"/>
      <c r="J53" s="44"/>
    </row>
    <row r="54">
      <c r="A54" s="35" t="s">
        <v>48</v>
      </c>
      <c r="B54" s="35">
        <v>12</v>
      </c>
      <c r="C54" s="36" t="s">
        <v>290</v>
      </c>
      <c r="D54" s="35" t="s">
        <v>50</v>
      </c>
      <c r="E54" s="37" t="s">
        <v>291</v>
      </c>
      <c r="F54" s="38" t="s">
        <v>130</v>
      </c>
      <c r="G54" s="39">
        <v>38</v>
      </c>
      <c r="H54" s="40">
        <v>0</v>
      </c>
      <c r="I54" s="40">
        <f>ROUND(G54*H54,P4)</f>
        <v>0</v>
      </c>
      <c r="J54" s="38" t="s">
        <v>53</v>
      </c>
      <c r="O54" s="41">
        <f>I54*0.21</f>
        <v>0</v>
      </c>
      <c r="P54">
        <v>3</v>
      </c>
    </row>
    <row r="55" ht="45">
      <c r="A55" s="35" t="s">
        <v>54</v>
      </c>
      <c r="B55" s="42"/>
      <c r="C55" s="43"/>
      <c r="D55" s="43"/>
      <c r="E55" s="37" t="s">
        <v>285</v>
      </c>
      <c r="F55" s="43"/>
      <c r="G55" s="43"/>
      <c r="H55" s="43"/>
      <c r="I55" s="43"/>
      <c r="J55" s="44"/>
    </row>
    <row r="56">
      <c r="A56" s="35" t="s">
        <v>56</v>
      </c>
      <c r="B56" s="42"/>
      <c r="C56" s="43"/>
      <c r="D56" s="43"/>
      <c r="E56" s="45" t="s">
        <v>292</v>
      </c>
      <c r="F56" s="43"/>
      <c r="G56" s="43"/>
      <c r="H56" s="43"/>
      <c r="I56" s="43"/>
      <c r="J56" s="44"/>
    </row>
    <row r="57" ht="90">
      <c r="A57" s="35" t="s">
        <v>58</v>
      </c>
      <c r="B57" s="42"/>
      <c r="C57" s="43"/>
      <c r="D57" s="43"/>
      <c r="E57" s="37" t="s">
        <v>113</v>
      </c>
      <c r="F57" s="43"/>
      <c r="G57" s="43"/>
      <c r="H57" s="43"/>
      <c r="I57" s="43"/>
      <c r="J57" s="44"/>
    </row>
    <row r="58">
      <c r="A58" s="35" t="s">
        <v>48</v>
      </c>
      <c r="B58" s="35">
        <v>13</v>
      </c>
      <c r="C58" s="36" t="s">
        <v>293</v>
      </c>
      <c r="D58" s="35" t="s">
        <v>50</v>
      </c>
      <c r="E58" s="37" t="s">
        <v>294</v>
      </c>
      <c r="F58" s="38" t="s">
        <v>130</v>
      </c>
      <c r="G58" s="39">
        <v>400</v>
      </c>
      <c r="H58" s="40">
        <v>0</v>
      </c>
      <c r="I58" s="40">
        <f>ROUND(G58*H58,P4)</f>
        <v>0</v>
      </c>
      <c r="J58" s="38" t="s">
        <v>53</v>
      </c>
      <c r="O58" s="41">
        <f>I58*0.21</f>
        <v>0</v>
      </c>
      <c r="P58">
        <v>3</v>
      </c>
    </row>
    <row r="59" ht="75">
      <c r="A59" s="35" t="s">
        <v>54</v>
      </c>
      <c r="B59" s="42"/>
      <c r="C59" s="43"/>
      <c r="D59" s="43"/>
      <c r="E59" s="37" t="s">
        <v>295</v>
      </c>
      <c r="F59" s="43"/>
      <c r="G59" s="43"/>
      <c r="H59" s="43"/>
      <c r="I59" s="43"/>
      <c r="J59" s="44"/>
    </row>
    <row r="60">
      <c r="A60" s="35" t="s">
        <v>56</v>
      </c>
      <c r="B60" s="42"/>
      <c r="C60" s="43"/>
      <c r="D60" s="43"/>
      <c r="E60" s="45" t="s">
        <v>296</v>
      </c>
      <c r="F60" s="43"/>
      <c r="G60" s="43"/>
      <c r="H60" s="43"/>
      <c r="I60" s="43"/>
      <c r="J60" s="44"/>
    </row>
    <row r="61" ht="30">
      <c r="A61" s="35" t="s">
        <v>58</v>
      </c>
      <c r="B61" s="42"/>
      <c r="C61" s="43"/>
      <c r="D61" s="43"/>
      <c r="E61" s="37" t="s">
        <v>133</v>
      </c>
      <c r="F61" s="43"/>
      <c r="G61" s="43"/>
      <c r="H61" s="43"/>
      <c r="I61" s="43"/>
      <c r="J61" s="44"/>
    </row>
    <row r="62">
      <c r="A62" s="35" t="s">
        <v>48</v>
      </c>
      <c r="B62" s="35">
        <v>14</v>
      </c>
      <c r="C62" s="36" t="s">
        <v>148</v>
      </c>
      <c r="D62" s="35" t="s">
        <v>50</v>
      </c>
      <c r="E62" s="37" t="s">
        <v>149</v>
      </c>
      <c r="F62" s="38" t="s">
        <v>99</v>
      </c>
      <c r="G62" s="39">
        <v>220.11000000000001</v>
      </c>
      <c r="H62" s="40">
        <v>0</v>
      </c>
      <c r="I62" s="40">
        <f>ROUND(G62*H62,P4)</f>
        <v>0</v>
      </c>
      <c r="J62" s="38" t="s">
        <v>53</v>
      </c>
      <c r="O62" s="41">
        <f>I62*0.21</f>
        <v>0</v>
      </c>
      <c r="P62">
        <v>3</v>
      </c>
    </row>
    <row r="63">
      <c r="A63" s="35" t="s">
        <v>54</v>
      </c>
      <c r="B63" s="42"/>
      <c r="C63" s="43"/>
      <c r="D63" s="43"/>
      <c r="E63" s="37" t="s">
        <v>150</v>
      </c>
      <c r="F63" s="43"/>
      <c r="G63" s="43"/>
      <c r="H63" s="43"/>
      <c r="I63" s="43"/>
      <c r="J63" s="44"/>
    </row>
    <row r="64">
      <c r="A64" s="35" t="s">
        <v>56</v>
      </c>
      <c r="B64" s="42"/>
      <c r="C64" s="43"/>
      <c r="D64" s="43"/>
      <c r="E64" s="45" t="s">
        <v>297</v>
      </c>
      <c r="F64" s="43"/>
      <c r="G64" s="43"/>
      <c r="H64" s="43"/>
      <c r="I64" s="43"/>
      <c r="J64" s="44"/>
    </row>
    <row r="65" ht="240">
      <c r="A65" s="35" t="s">
        <v>58</v>
      </c>
      <c r="B65" s="42"/>
      <c r="C65" s="43"/>
      <c r="D65" s="43"/>
      <c r="E65" s="37" t="s">
        <v>152</v>
      </c>
      <c r="F65" s="43"/>
      <c r="G65" s="43"/>
      <c r="H65" s="43"/>
      <c r="I65" s="43"/>
      <c r="J65" s="44"/>
    </row>
    <row r="66">
      <c r="A66" s="35" t="s">
        <v>48</v>
      </c>
      <c r="B66" s="35">
        <v>15</v>
      </c>
      <c r="C66" s="36" t="s">
        <v>298</v>
      </c>
      <c r="D66" s="35" t="s">
        <v>50</v>
      </c>
      <c r="E66" s="37" t="s">
        <v>299</v>
      </c>
      <c r="F66" s="38" t="s">
        <v>99</v>
      </c>
      <c r="G66" s="39">
        <v>108.3</v>
      </c>
      <c r="H66" s="40">
        <v>0</v>
      </c>
      <c r="I66" s="40">
        <f>ROUND(G66*H66,P4)</f>
        <v>0</v>
      </c>
      <c r="J66" s="38" t="s">
        <v>53</v>
      </c>
      <c r="O66" s="41">
        <f>I66*0.21</f>
        <v>0</v>
      </c>
      <c r="P66">
        <v>3</v>
      </c>
    </row>
    <row r="67">
      <c r="A67" s="35" t="s">
        <v>54</v>
      </c>
      <c r="B67" s="42"/>
      <c r="C67" s="43"/>
      <c r="D67" s="43"/>
      <c r="E67" s="37" t="s">
        <v>300</v>
      </c>
      <c r="F67" s="43"/>
      <c r="G67" s="43"/>
      <c r="H67" s="43"/>
      <c r="I67" s="43"/>
      <c r="J67" s="44"/>
    </row>
    <row r="68" ht="30">
      <c r="A68" s="35" t="s">
        <v>56</v>
      </c>
      <c r="B68" s="42"/>
      <c r="C68" s="43"/>
      <c r="D68" s="43"/>
      <c r="E68" s="45" t="s">
        <v>301</v>
      </c>
      <c r="F68" s="43"/>
      <c r="G68" s="43"/>
      <c r="H68" s="43"/>
      <c r="I68" s="43"/>
      <c r="J68" s="44"/>
    </row>
    <row r="69" ht="45">
      <c r="A69" s="35" t="s">
        <v>58</v>
      </c>
      <c r="B69" s="42"/>
      <c r="C69" s="43"/>
      <c r="D69" s="43"/>
      <c r="E69" s="37" t="s">
        <v>302</v>
      </c>
      <c r="F69" s="43"/>
      <c r="G69" s="43"/>
      <c r="H69" s="43"/>
      <c r="I69" s="43"/>
      <c r="J69" s="44"/>
    </row>
    <row r="70">
      <c r="A70" s="29" t="s">
        <v>45</v>
      </c>
      <c r="B70" s="30"/>
      <c r="C70" s="31" t="s">
        <v>114</v>
      </c>
      <c r="D70" s="32"/>
      <c r="E70" s="29" t="s">
        <v>303</v>
      </c>
      <c r="F70" s="32"/>
      <c r="G70" s="32"/>
      <c r="H70" s="32"/>
      <c r="I70" s="33">
        <f>SUMIFS(I71:I74,A71:A74,"P")</f>
        <v>0</v>
      </c>
      <c r="J70" s="34"/>
    </row>
    <row r="71">
      <c r="A71" s="35" t="s">
        <v>48</v>
      </c>
      <c r="B71" s="35">
        <v>16</v>
      </c>
      <c r="C71" s="36" t="s">
        <v>304</v>
      </c>
      <c r="D71" s="35" t="s">
        <v>50</v>
      </c>
      <c r="E71" s="37" t="s">
        <v>305</v>
      </c>
      <c r="F71" s="38" t="s">
        <v>178</v>
      </c>
      <c r="G71" s="39">
        <v>402.5</v>
      </c>
      <c r="H71" s="40">
        <v>0</v>
      </c>
      <c r="I71" s="40">
        <f>ROUND(G71*H71,P4)</f>
        <v>0</v>
      </c>
      <c r="J71" s="38" t="s">
        <v>53</v>
      </c>
      <c r="O71" s="41">
        <f>I71*0.21</f>
        <v>0</v>
      </c>
      <c r="P71">
        <v>3</v>
      </c>
    </row>
    <row r="72" ht="30">
      <c r="A72" s="35" t="s">
        <v>54</v>
      </c>
      <c r="B72" s="42"/>
      <c r="C72" s="43"/>
      <c r="D72" s="43"/>
      <c r="E72" s="37" t="s">
        <v>160</v>
      </c>
      <c r="F72" s="43"/>
      <c r="G72" s="43"/>
      <c r="H72" s="43"/>
      <c r="I72" s="43"/>
      <c r="J72" s="44"/>
    </row>
    <row r="73" ht="60">
      <c r="A73" s="35" t="s">
        <v>56</v>
      </c>
      <c r="B73" s="42"/>
      <c r="C73" s="43"/>
      <c r="D73" s="43"/>
      <c r="E73" s="45" t="s">
        <v>306</v>
      </c>
      <c r="F73" s="43"/>
      <c r="G73" s="43"/>
      <c r="H73" s="43"/>
      <c r="I73" s="43"/>
      <c r="J73" s="44"/>
    </row>
    <row r="74" ht="120">
      <c r="A74" s="35" t="s">
        <v>58</v>
      </c>
      <c r="B74" s="42"/>
      <c r="C74" s="43"/>
      <c r="D74" s="43"/>
      <c r="E74" s="37" t="s">
        <v>307</v>
      </c>
      <c r="F74" s="43"/>
      <c r="G74" s="43"/>
      <c r="H74" s="43"/>
      <c r="I74" s="43"/>
      <c r="J74" s="44"/>
    </row>
    <row r="75">
      <c r="A75" s="29" t="s">
        <v>45</v>
      </c>
      <c r="B75" s="30"/>
      <c r="C75" s="31" t="s">
        <v>163</v>
      </c>
      <c r="D75" s="32"/>
      <c r="E75" s="29" t="s">
        <v>164</v>
      </c>
      <c r="F75" s="32"/>
      <c r="G75" s="32"/>
      <c r="H75" s="32"/>
      <c r="I75" s="33">
        <f>SUMIFS(I76:I87,A76:A87,"P")</f>
        <v>0</v>
      </c>
      <c r="J75" s="34"/>
    </row>
    <row r="76">
      <c r="A76" s="35" t="s">
        <v>48</v>
      </c>
      <c r="B76" s="35">
        <v>17</v>
      </c>
      <c r="C76" s="36" t="s">
        <v>308</v>
      </c>
      <c r="D76" s="35" t="s">
        <v>50</v>
      </c>
      <c r="E76" s="37" t="s">
        <v>309</v>
      </c>
      <c r="F76" s="38" t="s">
        <v>99</v>
      </c>
      <c r="G76" s="39">
        <v>0.90500000000000003</v>
      </c>
      <c r="H76" s="40">
        <v>0</v>
      </c>
      <c r="I76" s="40">
        <f>ROUND(G76*H76,P4)</f>
        <v>0</v>
      </c>
      <c r="J76" s="38" t="s">
        <v>53</v>
      </c>
      <c r="O76" s="41">
        <f>I76*0.21</f>
        <v>0</v>
      </c>
      <c r="P76">
        <v>3</v>
      </c>
    </row>
    <row r="77" ht="45">
      <c r="A77" s="35" t="s">
        <v>54</v>
      </c>
      <c r="B77" s="42"/>
      <c r="C77" s="43"/>
      <c r="D77" s="43"/>
      <c r="E77" s="37" t="s">
        <v>310</v>
      </c>
      <c r="F77" s="43"/>
      <c r="G77" s="43"/>
      <c r="H77" s="43"/>
      <c r="I77" s="43"/>
      <c r="J77" s="44"/>
    </row>
    <row r="78" ht="45">
      <c r="A78" s="35" t="s">
        <v>56</v>
      </c>
      <c r="B78" s="42"/>
      <c r="C78" s="43"/>
      <c r="D78" s="43"/>
      <c r="E78" s="45" t="s">
        <v>311</v>
      </c>
      <c r="F78" s="43"/>
      <c r="G78" s="43"/>
      <c r="H78" s="43"/>
      <c r="I78" s="43"/>
      <c r="J78" s="44"/>
    </row>
    <row r="79" ht="45">
      <c r="A79" s="35" t="s">
        <v>58</v>
      </c>
      <c r="B79" s="42"/>
      <c r="C79" s="43"/>
      <c r="D79" s="43"/>
      <c r="E79" s="37" t="s">
        <v>312</v>
      </c>
      <c r="F79" s="43"/>
      <c r="G79" s="43"/>
      <c r="H79" s="43"/>
      <c r="I79" s="43"/>
      <c r="J79" s="44"/>
    </row>
    <row r="80">
      <c r="A80" s="35" t="s">
        <v>48</v>
      </c>
      <c r="B80" s="35">
        <v>18</v>
      </c>
      <c r="C80" s="36" t="s">
        <v>313</v>
      </c>
      <c r="D80" s="35" t="s">
        <v>50</v>
      </c>
      <c r="E80" s="37" t="s">
        <v>314</v>
      </c>
      <c r="F80" s="38" t="s">
        <v>99</v>
      </c>
      <c r="G80" s="39">
        <v>3.0169999999999999</v>
      </c>
      <c r="H80" s="40">
        <v>0</v>
      </c>
      <c r="I80" s="40">
        <f>ROUND(G80*H80,P4)</f>
        <v>0</v>
      </c>
      <c r="J80" s="38" t="s">
        <v>53</v>
      </c>
      <c r="O80" s="41">
        <f>I80*0.21</f>
        <v>0</v>
      </c>
      <c r="P80">
        <v>3</v>
      </c>
    </row>
    <row r="81" ht="30">
      <c r="A81" s="35" t="s">
        <v>54</v>
      </c>
      <c r="B81" s="42"/>
      <c r="C81" s="43"/>
      <c r="D81" s="43"/>
      <c r="E81" s="37" t="s">
        <v>315</v>
      </c>
      <c r="F81" s="43"/>
      <c r="G81" s="43"/>
      <c r="H81" s="43"/>
      <c r="I81" s="43"/>
      <c r="J81" s="44"/>
    </row>
    <row r="82" ht="45">
      <c r="A82" s="35" t="s">
        <v>56</v>
      </c>
      <c r="B82" s="42"/>
      <c r="C82" s="43"/>
      <c r="D82" s="43"/>
      <c r="E82" s="45" t="s">
        <v>316</v>
      </c>
      <c r="F82" s="43"/>
      <c r="G82" s="43"/>
      <c r="H82" s="43"/>
      <c r="I82" s="43"/>
      <c r="J82" s="44"/>
    </row>
    <row r="83" ht="409.5">
      <c r="A83" s="35" t="s">
        <v>58</v>
      </c>
      <c r="B83" s="42"/>
      <c r="C83" s="43"/>
      <c r="D83" s="43"/>
      <c r="E83" s="37" t="s">
        <v>168</v>
      </c>
      <c r="F83" s="43"/>
      <c r="G83" s="43"/>
      <c r="H83" s="43"/>
      <c r="I83" s="43"/>
      <c r="J83" s="44"/>
    </row>
    <row r="84">
      <c r="A84" s="35" t="s">
        <v>48</v>
      </c>
      <c r="B84" s="35">
        <v>19</v>
      </c>
      <c r="C84" s="36" t="s">
        <v>317</v>
      </c>
      <c r="D84" s="35" t="s">
        <v>50</v>
      </c>
      <c r="E84" s="37" t="s">
        <v>318</v>
      </c>
      <c r="F84" s="38" t="s">
        <v>99</v>
      </c>
      <c r="G84" s="39">
        <v>60.375</v>
      </c>
      <c r="H84" s="40">
        <v>0</v>
      </c>
      <c r="I84" s="40">
        <f>ROUND(G84*H84,P4)</f>
        <v>0</v>
      </c>
      <c r="J84" s="38" t="s">
        <v>53</v>
      </c>
      <c r="O84" s="41">
        <f>I84*0.21</f>
        <v>0</v>
      </c>
      <c r="P84">
        <v>3</v>
      </c>
    </row>
    <row r="85" ht="30">
      <c r="A85" s="35" t="s">
        <v>54</v>
      </c>
      <c r="B85" s="42"/>
      <c r="C85" s="43"/>
      <c r="D85" s="43"/>
      <c r="E85" s="37" t="s">
        <v>160</v>
      </c>
      <c r="F85" s="43"/>
      <c r="G85" s="43"/>
      <c r="H85" s="43"/>
      <c r="I85" s="43"/>
      <c r="J85" s="44"/>
    </row>
    <row r="86" ht="45">
      <c r="A86" s="35" t="s">
        <v>56</v>
      </c>
      <c r="B86" s="42"/>
      <c r="C86" s="43"/>
      <c r="D86" s="43"/>
      <c r="E86" s="45" t="s">
        <v>319</v>
      </c>
      <c r="F86" s="43"/>
      <c r="G86" s="43"/>
      <c r="H86" s="43"/>
      <c r="I86" s="43"/>
      <c r="J86" s="44"/>
    </row>
    <row r="87" ht="60">
      <c r="A87" s="35" t="s">
        <v>58</v>
      </c>
      <c r="B87" s="42"/>
      <c r="C87" s="43"/>
      <c r="D87" s="43"/>
      <c r="E87" s="37" t="s">
        <v>173</v>
      </c>
      <c r="F87" s="43"/>
      <c r="G87" s="43"/>
      <c r="H87" s="43"/>
      <c r="I87" s="43"/>
      <c r="J87" s="44"/>
    </row>
    <row r="88">
      <c r="A88" s="29" t="s">
        <v>45</v>
      </c>
      <c r="B88" s="30"/>
      <c r="C88" s="31" t="s">
        <v>174</v>
      </c>
      <c r="D88" s="32"/>
      <c r="E88" s="29" t="s">
        <v>175</v>
      </c>
      <c r="F88" s="32"/>
      <c r="G88" s="32"/>
      <c r="H88" s="32"/>
      <c r="I88" s="33">
        <f>SUMIFS(I89:I144,A89:A144,"P")</f>
        <v>0</v>
      </c>
      <c r="J88" s="34"/>
    </row>
    <row r="89">
      <c r="A89" s="35" t="s">
        <v>48</v>
      </c>
      <c r="B89" s="35">
        <v>20</v>
      </c>
      <c r="C89" s="36" t="s">
        <v>320</v>
      </c>
      <c r="D89" s="35" t="s">
        <v>50</v>
      </c>
      <c r="E89" s="37" t="s">
        <v>321</v>
      </c>
      <c r="F89" s="38" t="s">
        <v>178</v>
      </c>
      <c r="G89" s="39">
        <v>294.44999999999999</v>
      </c>
      <c r="H89" s="40">
        <v>0</v>
      </c>
      <c r="I89" s="40">
        <f>ROUND(G89*H89,P4)</f>
        <v>0</v>
      </c>
      <c r="J89" s="38" t="s">
        <v>53</v>
      </c>
      <c r="O89" s="41">
        <f>I89*0.21</f>
        <v>0</v>
      </c>
      <c r="P89">
        <v>3</v>
      </c>
    </row>
    <row r="90" ht="30">
      <c r="A90" s="35" t="s">
        <v>54</v>
      </c>
      <c r="B90" s="42"/>
      <c r="C90" s="43"/>
      <c r="D90" s="43"/>
      <c r="E90" s="37" t="s">
        <v>322</v>
      </c>
      <c r="F90" s="43"/>
      <c r="G90" s="43"/>
      <c r="H90" s="43"/>
      <c r="I90" s="43"/>
      <c r="J90" s="44"/>
    </row>
    <row r="91">
      <c r="A91" s="35" t="s">
        <v>56</v>
      </c>
      <c r="B91" s="42"/>
      <c r="C91" s="43"/>
      <c r="D91" s="43"/>
      <c r="E91" s="45" t="s">
        <v>323</v>
      </c>
      <c r="F91" s="43"/>
      <c r="G91" s="43"/>
      <c r="H91" s="43"/>
      <c r="I91" s="43"/>
      <c r="J91" s="44"/>
    </row>
    <row r="92" ht="150">
      <c r="A92" s="35" t="s">
        <v>58</v>
      </c>
      <c r="B92" s="42"/>
      <c r="C92" s="43"/>
      <c r="D92" s="43"/>
      <c r="E92" s="37" t="s">
        <v>192</v>
      </c>
      <c r="F92" s="43"/>
      <c r="G92" s="43"/>
      <c r="H92" s="43"/>
      <c r="I92" s="43"/>
      <c r="J92" s="44"/>
    </row>
    <row r="93">
      <c r="A93" s="35" t="s">
        <v>48</v>
      </c>
      <c r="B93" s="35">
        <v>21</v>
      </c>
      <c r="C93" s="36" t="s">
        <v>182</v>
      </c>
      <c r="D93" s="35" t="s">
        <v>50</v>
      </c>
      <c r="E93" s="37" t="s">
        <v>183</v>
      </c>
      <c r="F93" s="38" t="s">
        <v>99</v>
      </c>
      <c r="G93" s="39">
        <v>450.34500000000003</v>
      </c>
      <c r="H93" s="40">
        <v>0</v>
      </c>
      <c r="I93" s="40">
        <f>ROUND(G93*H93,P4)</f>
        <v>0</v>
      </c>
      <c r="J93" s="38" t="s">
        <v>53</v>
      </c>
      <c r="O93" s="41">
        <f>I93*0.21</f>
        <v>0</v>
      </c>
      <c r="P93">
        <v>3</v>
      </c>
    </row>
    <row r="94" ht="30">
      <c r="A94" s="35" t="s">
        <v>54</v>
      </c>
      <c r="B94" s="42"/>
      <c r="C94" s="43"/>
      <c r="D94" s="43"/>
      <c r="E94" s="37" t="s">
        <v>160</v>
      </c>
      <c r="F94" s="43"/>
      <c r="G94" s="43"/>
      <c r="H94" s="43"/>
      <c r="I94" s="43"/>
      <c r="J94" s="44"/>
    </row>
    <row r="95" ht="150">
      <c r="A95" s="35" t="s">
        <v>56</v>
      </c>
      <c r="B95" s="42"/>
      <c r="C95" s="43"/>
      <c r="D95" s="43"/>
      <c r="E95" s="45" t="s">
        <v>324</v>
      </c>
      <c r="F95" s="43"/>
      <c r="G95" s="43"/>
      <c r="H95" s="43"/>
      <c r="I95" s="43"/>
      <c r="J95" s="44"/>
    </row>
    <row r="96" ht="60">
      <c r="A96" s="35" t="s">
        <v>58</v>
      </c>
      <c r="B96" s="42"/>
      <c r="C96" s="43"/>
      <c r="D96" s="43"/>
      <c r="E96" s="37" t="s">
        <v>181</v>
      </c>
      <c r="F96" s="43"/>
      <c r="G96" s="43"/>
      <c r="H96" s="43"/>
      <c r="I96" s="43"/>
      <c r="J96" s="44"/>
    </row>
    <row r="97">
      <c r="A97" s="35" t="s">
        <v>48</v>
      </c>
      <c r="B97" s="35">
        <v>22</v>
      </c>
      <c r="C97" s="36" t="s">
        <v>201</v>
      </c>
      <c r="D97" s="35" t="s">
        <v>50</v>
      </c>
      <c r="E97" s="37" t="s">
        <v>202</v>
      </c>
      <c r="F97" s="38" t="s">
        <v>178</v>
      </c>
      <c r="G97" s="39">
        <v>18.600000000000001</v>
      </c>
      <c r="H97" s="40">
        <v>0</v>
      </c>
      <c r="I97" s="40">
        <f>ROUND(G97*H97,P4)</f>
        <v>0</v>
      </c>
      <c r="J97" s="38" t="s">
        <v>53</v>
      </c>
      <c r="O97" s="41">
        <f>I97*0.21</f>
        <v>0</v>
      </c>
      <c r="P97">
        <v>3</v>
      </c>
    </row>
    <row r="98" ht="75">
      <c r="A98" s="35" t="s">
        <v>54</v>
      </c>
      <c r="B98" s="42"/>
      <c r="C98" s="43"/>
      <c r="D98" s="43"/>
      <c r="E98" s="37" t="s">
        <v>325</v>
      </c>
      <c r="F98" s="43"/>
      <c r="G98" s="43"/>
      <c r="H98" s="43"/>
      <c r="I98" s="43"/>
      <c r="J98" s="44"/>
    </row>
    <row r="99">
      <c r="A99" s="35" t="s">
        <v>56</v>
      </c>
      <c r="B99" s="42"/>
      <c r="C99" s="43"/>
      <c r="D99" s="43"/>
      <c r="E99" s="45" t="s">
        <v>326</v>
      </c>
      <c r="F99" s="43"/>
      <c r="G99" s="43"/>
      <c r="H99" s="43"/>
      <c r="I99" s="43"/>
      <c r="J99" s="44"/>
    </row>
    <row r="100" ht="165">
      <c r="A100" s="35" t="s">
        <v>58</v>
      </c>
      <c r="B100" s="42"/>
      <c r="C100" s="43"/>
      <c r="D100" s="43"/>
      <c r="E100" s="37" t="s">
        <v>205</v>
      </c>
      <c r="F100" s="43"/>
      <c r="G100" s="43"/>
      <c r="H100" s="43"/>
      <c r="I100" s="43"/>
      <c r="J100" s="44"/>
    </row>
    <row r="101">
      <c r="A101" s="35" t="s">
        <v>48</v>
      </c>
      <c r="B101" s="35">
        <v>23</v>
      </c>
      <c r="C101" s="36" t="s">
        <v>327</v>
      </c>
      <c r="D101" s="35" t="s">
        <v>50</v>
      </c>
      <c r="E101" s="37" t="s">
        <v>328</v>
      </c>
      <c r="F101" s="38" t="s">
        <v>178</v>
      </c>
      <c r="G101" s="39">
        <v>200</v>
      </c>
      <c r="H101" s="40">
        <v>0</v>
      </c>
      <c r="I101" s="40">
        <f>ROUND(G101*H101,P4)</f>
        <v>0</v>
      </c>
      <c r="J101" s="38" t="s">
        <v>53</v>
      </c>
      <c r="O101" s="41">
        <f>I101*0.21</f>
        <v>0</v>
      </c>
      <c r="P101">
        <v>3</v>
      </c>
    </row>
    <row r="102" ht="60">
      <c r="A102" s="35" t="s">
        <v>54</v>
      </c>
      <c r="B102" s="42"/>
      <c r="C102" s="43"/>
      <c r="D102" s="43"/>
      <c r="E102" s="37" t="s">
        <v>329</v>
      </c>
      <c r="F102" s="43"/>
      <c r="G102" s="43"/>
      <c r="H102" s="43"/>
      <c r="I102" s="43"/>
      <c r="J102" s="44"/>
    </row>
    <row r="103">
      <c r="A103" s="35" t="s">
        <v>56</v>
      </c>
      <c r="B103" s="42"/>
      <c r="C103" s="43"/>
      <c r="D103" s="43"/>
      <c r="E103" s="45" t="s">
        <v>330</v>
      </c>
      <c r="F103" s="43"/>
      <c r="G103" s="43"/>
      <c r="H103" s="43"/>
      <c r="I103" s="43"/>
      <c r="J103" s="44"/>
    </row>
    <row r="104" ht="165">
      <c r="A104" s="35" t="s">
        <v>58</v>
      </c>
      <c r="B104" s="42"/>
      <c r="C104" s="43"/>
      <c r="D104" s="43"/>
      <c r="E104" s="37" t="s">
        <v>205</v>
      </c>
      <c r="F104" s="43"/>
      <c r="G104" s="43"/>
      <c r="H104" s="43"/>
      <c r="I104" s="43"/>
      <c r="J104" s="44"/>
    </row>
    <row r="105">
      <c r="A105" s="35" t="s">
        <v>48</v>
      </c>
      <c r="B105" s="35">
        <v>24</v>
      </c>
      <c r="C105" s="36" t="s">
        <v>206</v>
      </c>
      <c r="D105" s="35" t="s">
        <v>50</v>
      </c>
      <c r="E105" s="37" t="s">
        <v>207</v>
      </c>
      <c r="F105" s="38" t="s">
        <v>178</v>
      </c>
      <c r="G105" s="39">
        <v>14.880000000000001</v>
      </c>
      <c r="H105" s="40">
        <v>0</v>
      </c>
      <c r="I105" s="40">
        <f>ROUND(G105*H105,P4)</f>
        <v>0</v>
      </c>
      <c r="J105" s="38" t="s">
        <v>53</v>
      </c>
      <c r="O105" s="41">
        <f>I105*0.21</f>
        <v>0</v>
      </c>
      <c r="P105">
        <v>3</v>
      </c>
    </row>
    <row r="106" ht="75">
      <c r="A106" s="35" t="s">
        <v>54</v>
      </c>
      <c r="B106" s="42"/>
      <c r="C106" s="43"/>
      <c r="D106" s="43"/>
      <c r="E106" s="37" t="s">
        <v>331</v>
      </c>
      <c r="F106" s="43"/>
      <c r="G106" s="43"/>
      <c r="H106" s="43"/>
      <c r="I106" s="43"/>
      <c r="J106" s="44"/>
    </row>
    <row r="107">
      <c r="A107" s="35" t="s">
        <v>56</v>
      </c>
      <c r="B107" s="42"/>
      <c r="C107" s="43"/>
      <c r="D107" s="43"/>
      <c r="E107" s="45" t="s">
        <v>332</v>
      </c>
      <c r="F107" s="43"/>
      <c r="G107" s="43"/>
      <c r="H107" s="43"/>
      <c r="I107" s="43"/>
      <c r="J107" s="44"/>
    </row>
    <row r="108" ht="165">
      <c r="A108" s="35" t="s">
        <v>58</v>
      </c>
      <c r="B108" s="42"/>
      <c r="C108" s="43"/>
      <c r="D108" s="43"/>
      <c r="E108" s="37" t="s">
        <v>205</v>
      </c>
      <c r="F108" s="43"/>
      <c r="G108" s="43"/>
      <c r="H108" s="43"/>
      <c r="I108" s="43"/>
      <c r="J108" s="44"/>
    </row>
    <row r="109">
      <c r="A109" s="35" t="s">
        <v>48</v>
      </c>
      <c r="B109" s="35">
        <v>25</v>
      </c>
      <c r="C109" s="36" t="s">
        <v>333</v>
      </c>
      <c r="D109" s="35" t="s">
        <v>50</v>
      </c>
      <c r="E109" s="37" t="s">
        <v>334</v>
      </c>
      <c r="F109" s="38" t="s">
        <v>178</v>
      </c>
      <c r="G109" s="39">
        <v>6.6200000000000001</v>
      </c>
      <c r="H109" s="40">
        <v>0</v>
      </c>
      <c r="I109" s="40">
        <f>ROUND(G109*H109,P4)</f>
        <v>0</v>
      </c>
      <c r="J109" s="38" t="s">
        <v>53</v>
      </c>
      <c r="O109" s="41">
        <f>I109*0.21</f>
        <v>0</v>
      </c>
      <c r="P109">
        <v>3</v>
      </c>
    </row>
    <row r="110" ht="45">
      <c r="A110" s="35" t="s">
        <v>54</v>
      </c>
      <c r="B110" s="42"/>
      <c r="C110" s="43"/>
      <c r="D110" s="43"/>
      <c r="E110" s="37" t="s">
        <v>335</v>
      </c>
      <c r="F110" s="43"/>
      <c r="G110" s="43"/>
      <c r="H110" s="43"/>
      <c r="I110" s="43"/>
      <c r="J110" s="44"/>
    </row>
    <row r="111" ht="45">
      <c r="A111" s="35" t="s">
        <v>56</v>
      </c>
      <c r="B111" s="42"/>
      <c r="C111" s="43"/>
      <c r="D111" s="43"/>
      <c r="E111" s="45" t="s">
        <v>336</v>
      </c>
      <c r="F111" s="43"/>
      <c r="G111" s="43"/>
      <c r="H111" s="43"/>
      <c r="I111" s="43"/>
      <c r="J111" s="44"/>
    </row>
    <row r="112" ht="195">
      <c r="A112" s="35" t="s">
        <v>58</v>
      </c>
      <c r="B112" s="42"/>
      <c r="C112" s="43"/>
      <c r="D112" s="43"/>
      <c r="E112" s="37" t="s">
        <v>337</v>
      </c>
      <c r="F112" s="43"/>
      <c r="G112" s="43"/>
      <c r="H112" s="43"/>
      <c r="I112" s="43"/>
      <c r="J112" s="44"/>
    </row>
    <row r="113">
      <c r="A113" s="35" t="s">
        <v>48</v>
      </c>
      <c r="B113" s="35">
        <v>26</v>
      </c>
      <c r="C113" s="36" t="s">
        <v>338</v>
      </c>
      <c r="D113" s="35" t="s">
        <v>50</v>
      </c>
      <c r="E113" s="37" t="s">
        <v>339</v>
      </c>
      <c r="F113" s="38" t="s">
        <v>178</v>
      </c>
      <c r="G113" s="39">
        <v>1378.5</v>
      </c>
      <c r="H113" s="40">
        <v>0</v>
      </c>
      <c r="I113" s="40">
        <f>ROUND(G113*H113,P4)</f>
        <v>0</v>
      </c>
      <c r="J113" s="38" t="s">
        <v>53</v>
      </c>
      <c r="O113" s="41">
        <f>I113*0.21</f>
        <v>0</v>
      </c>
      <c r="P113">
        <v>3</v>
      </c>
    </row>
    <row r="114" ht="45">
      <c r="A114" s="35" t="s">
        <v>54</v>
      </c>
      <c r="B114" s="42"/>
      <c r="C114" s="43"/>
      <c r="D114" s="43"/>
      <c r="E114" s="37" t="s">
        <v>340</v>
      </c>
      <c r="F114" s="43"/>
      <c r="G114" s="43"/>
      <c r="H114" s="43"/>
      <c r="I114" s="43"/>
      <c r="J114" s="44"/>
    </row>
    <row r="115" ht="60">
      <c r="A115" s="35" t="s">
        <v>56</v>
      </c>
      <c r="B115" s="42"/>
      <c r="C115" s="43"/>
      <c r="D115" s="43"/>
      <c r="E115" s="45" t="s">
        <v>341</v>
      </c>
      <c r="F115" s="43"/>
      <c r="G115" s="43"/>
      <c r="H115" s="43"/>
      <c r="I115" s="43"/>
      <c r="J115" s="44"/>
    </row>
    <row r="116" ht="195">
      <c r="A116" s="35" t="s">
        <v>58</v>
      </c>
      <c r="B116" s="42"/>
      <c r="C116" s="43"/>
      <c r="D116" s="43"/>
      <c r="E116" s="37" t="s">
        <v>337</v>
      </c>
      <c r="F116" s="43"/>
      <c r="G116" s="43"/>
      <c r="H116" s="43"/>
      <c r="I116" s="43"/>
      <c r="J116" s="44"/>
    </row>
    <row r="117">
      <c r="A117" s="35" t="s">
        <v>48</v>
      </c>
      <c r="B117" s="35">
        <v>27</v>
      </c>
      <c r="C117" s="36" t="s">
        <v>342</v>
      </c>
      <c r="D117" s="35" t="s">
        <v>50</v>
      </c>
      <c r="E117" s="37" t="s">
        <v>343</v>
      </c>
      <c r="F117" s="38" t="s">
        <v>178</v>
      </c>
      <c r="G117" s="39">
        <v>235.40000000000001</v>
      </c>
      <c r="H117" s="40">
        <v>0</v>
      </c>
      <c r="I117" s="40">
        <f>ROUND(G117*H117,P4)</f>
        <v>0</v>
      </c>
      <c r="J117" s="38" t="s">
        <v>53</v>
      </c>
      <c r="O117" s="41">
        <f>I117*0.21</f>
        <v>0</v>
      </c>
      <c r="P117">
        <v>3</v>
      </c>
    </row>
    <row r="118" ht="45">
      <c r="A118" s="35" t="s">
        <v>54</v>
      </c>
      <c r="B118" s="42"/>
      <c r="C118" s="43"/>
      <c r="D118" s="43"/>
      <c r="E118" s="37" t="s">
        <v>344</v>
      </c>
      <c r="F118" s="43"/>
      <c r="G118" s="43"/>
      <c r="H118" s="43"/>
      <c r="I118" s="43"/>
      <c r="J118" s="44"/>
    </row>
    <row r="119" ht="60">
      <c r="A119" s="35" t="s">
        <v>56</v>
      </c>
      <c r="B119" s="42"/>
      <c r="C119" s="43"/>
      <c r="D119" s="43"/>
      <c r="E119" s="45" t="s">
        <v>345</v>
      </c>
      <c r="F119" s="43"/>
      <c r="G119" s="43"/>
      <c r="H119" s="43"/>
      <c r="I119" s="43"/>
      <c r="J119" s="44"/>
    </row>
    <row r="120" ht="195">
      <c r="A120" s="35" t="s">
        <v>58</v>
      </c>
      <c r="B120" s="42"/>
      <c r="C120" s="43"/>
      <c r="D120" s="43"/>
      <c r="E120" s="37" t="s">
        <v>337</v>
      </c>
      <c r="F120" s="43"/>
      <c r="G120" s="43"/>
      <c r="H120" s="43"/>
      <c r="I120" s="43"/>
      <c r="J120" s="44"/>
    </row>
    <row r="121">
      <c r="A121" s="35" t="s">
        <v>48</v>
      </c>
      <c r="B121" s="35">
        <v>28</v>
      </c>
      <c r="C121" s="36" t="s">
        <v>346</v>
      </c>
      <c r="D121" s="35" t="s">
        <v>50</v>
      </c>
      <c r="E121" s="37" t="s">
        <v>347</v>
      </c>
      <c r="F121" s="38" t="s">
        <v>178</v>
      </c>
      <c r="G121" s="39">
        <v>76.200000000000003</v>
      </c>
      <c r="H121" s="40">
        <v>0</v>
      </c>
      <c r="I121" s="40">
        <f>ROUND(G121*H121,P4)</f>
        <v>0</v>
      </c>
      <c r="J121" s="38" t="s">
        <v>53</v>
      </c>
      <c r="O121" s="41">
        <f>I121*0.21</f>
        <v>0</v>
      </c>
      <c r="P121">
        <v>3</v>
      </c>
    </row>
    <row r="122" ht="45">
      <c r="A122" s="35" t="s">
        <v>54</v>
      </c>
      <c r="B122" s="42"/>
      <c r="C122" s="43"/>
      <c r="D122" s="43"/>
      <c r="E122" s="37" t="s">
        <v>348</v>
      </c>
      <c r="F122" s="43"/>
      <c r="G122" s="43"/>
      <c r="H122" s="43"/>
      <c r="I122" s="43"/>
      <c r="J122" s="44"/>
    </row>
    <row r="123" ht="45">
      <c r="A123" s="35" t="s">
        <v>56</v>
      </c>
      <c r="B123" s="42"/>
      <c r="C123" s="43"/>
      <c r="D123" s="43"/>
      <c r="E123" s="45" t="s">
        <v>349</v>
      </c>
      <c r="F123" s="43"/>
      <c r="G123" s="43"/>
      <c r="H123" s="43"/>
      <c r="I123" s="43"/>
      <c r="J123" s="44"/>
    </row>
    <row r="124" ht="195">
      <c r="A124" s="35" t="s">
        <v>58</v>
      </c>
      <c r="B124" s="42"/>
      <c r="C124" s="43"/>
      <c r="D124" s="43"/>
      <c r="E124" s="37" t="s">
        <v>337</v>
      </c>
      <c r="F124" s="43"/>
      <c r="G124" s="43"/>
      <c r="H124" s="43"/>
      <c r="I124" s="43"/>
      <c r="J124" s="44"/>
    </row>
    <row r="125">
      <c r="A125" s="35" t="s">
        <v>48</v>
      </c>
      <c r="B125" s="35">
        <v>29</v>
      </c>
      <c r="C125" s="36" t="s">
        <v>350</v>
      </c>
      <c r="D125" s="35" t="s">
        <v>50</v>
      </c>
      <c r="E125" s="37" t="s">
        <v>351</v>
      </c>
      <c r="F125" s="38" t="s">
        <v>178</v>
      </c>
      <c r="G125" s="39">
        <v>36.5</v>
      </c>
      <c r="H125" s="40">
        <v>0</v>
      </c>
      <c r="I125" s="40">
        <f>ROUND(G125*H125,P4)</f>
        <v>0</v>
      </c>
      <c r="J125" s="38" t="s">
        <v>53</v>
      </c>
      <c r="O125" s="41">
        <f>I125*0.21</f>
        <v>0</v>
      </c>
      <c r="P125">
        <v>3</v>
      </c>
    </row>
    <row r="126" ht="45">
      <c r="A126" s="35" t="s">
        <v>54</v>
      </c>
      <c r="B126" s="42"/>
      <c r="C126" s="43"/>
      <c r="D126" s="43"/>
      <c r="E126" s="37" t="s">
        <v>352</v>
      </c>
      <c r="F126" s="43"/>
      <c r="G126" s="43"/>
      <c r="H126" s="43"/>
      <c r="I126" s="43"/>
      <c r="J126" s="44"/>
    </row>
    <row r="127" ht="45">
      <c r="A127" s="35" t="s">
        <v>56</v>
      </c>
      <c r="B127" s="42"/>
      <c r="C127" s="43"/>
      <c r="D127" s="43"/>
      <c r="E127" s="45" t="s">
        <v>353</v>
      </c>
      <c r="F127" s="43"/>
      <c r="G127" s="43"/>
      <c r="H127" s="43"/>
      <c r="I127" s="43"/>
      <c r="J127" s="44"/>
    </row>
    <row r="128" ht="195">
      <c r="A128" s="35" t="s">
        <v>58</v>
      </c>
      <c r="B128" s="42"/>
      <c r="C128" s="43"/>
      <c r="D128" s="43"/>
      <c r="E128" s="37" t="s">
        <v>337</v>
      </c>
      <c r="F128" s="43"/>
      <c r="G128" s="43"/>
      <c r="H128" s="43"/>
      <c r="I128" s="43"/>
      <c r="J128" s="44"/>
    </row>
    <row r="129" ht="30">
      <c r="A129" s="35" t="s">
        <v>48</v>
      </c>
      <c r="B129" s="35">
        <v>30</v>
      </c>
      <c r="C129" s="36" t="s">
        <v>354</v>
      </c>
      <c r="D129" s="35" t="s">
        <v>50</v>
      </c>
      <c r="E129" s="37" t="s">
        <v>355</v>
      </c>
      <c r="F129" s="38" t="s">
        <v>178</v>
      </c>
      <c r="G129" s="39">
        <v>49.299999999999997</v>
      </c>
      <c r="H129" s="40">
        <v>0</v>
      </c>
      <c r="I129" s="40">
        <f>ROUND(G129*H129,P4)</f>
        <v>0</v>
      </c>
      <c r="J129" s="38" t="s">
        <v>53</v>
      </c>
      <c r="O129" s="41">
        <f>I129*0.21</f>
        <v>0</v>
      </c>
      <c r="P129">
        <v>3</v>
      </c>
    </row>
    <row r="130" ht="45">
      <c r="A130" s="35" t="s">
        <v>54</v>
      </c>
      <c r="B130" s="42"/>
      <c r="C130" s="43"/>
      <c r="D130" s="43"/>
      <c r="E130" s="37" t="s">
        <v>356</v>
      </c>
      <c r="F130" s="43"/>
      <c r="G130" s="43"/>
      <c r="H130" s="43"/>
      <c r="I130" s="43"/>
      <c r="J130" s="44"/>
    </row>
    <row r="131" ht="60">
      <c r="A131" s="35" t="s">
        <v>56</v>
      </c>
      <c r="B131" s="42"/>
      <c r="C131" s="43"/>
      <c r="D131" s="43"/>
      <c r="E131" s="45" t="s">
        <v>357</v>
      </c>
      <c r="F131" s="43"/>
      <c r="G131" s="43"/>
      <c r="H131" s="43"/>
      <c r="I131" s="43"/>
      <c r="J131" s="44"/>
    </row>
    <row r="132" ht="195">
      <c r="A132" s="35" t="s">
        <v>58</v>
      </c>
      <c r="B132" s="42"/>
      <c r="C132" s="43"/>
      <c r="D132" s="43"/>
      <c r="E132" s="37" t="s">
        <v>337</v>
      </c>
      <c r="F132" s="43"/>
      <c r="G132" s="43"/>
      <c r="H132" s="43"/>
      <c r="I132" s="43"/>
      <c r="J132" s="44"/>
    </row>
    <row r="133" ht="30">
      <c r="A133" s="35" t="s">
        <v>48</v>
      </c>
      <c r="B133" s="35">
        <v>31</v>
      </c>
      <c r="C133" s="36" t="s">
        <v>358</v>
      </c>
      <c r="D133" s="35" t="s">
        <v>50</v>
      </c>
      <c r="E133" s="37" t="s">
        <v>359</v>
      </c>
      <c r="F133" s="38" t="s">
        <v>178</v>
      </c>
      <c r="G133" s="39">
        <v>22.550000000000001</v>
      </c>
      <c r="H133" s="40">
        <v>0</v>
      </c>
      <c r="I133" s="40">
        <f>ROUND(G133*H133,P4)</f>
        <v>0</v>
      </c>
      <c r="J133" s="38" t="s">
        <v>53</v>
      </c>
      <c r="O133" s="41">
        <f>I133*0.21</f>
        <v>0</v>
      </c>
      <c r="P133">
        <v>3</v>
      </c>
    </row>
    <row r="134" ht="45">
      <c r="A134" s="35" t="s">
        <v>54</v>
      </c>
      <c r="B134" s="42"/>
      <c r="C134" s="43"/>
      <c r="D134" s="43"/>
      <c r="E134" s="37" t="s">
        <v>356</v>
      </c>
      <c r="F134" s="43"/>
      <c r="G134" s="43"/>
      <c r="H134" s="43"/>
      <c r="I134" s="43"/>
      <c r="J134" s="44"/>
    </row>
    <row r="135" ht="30">
      <c r="A135" s="35" t="s">
        <v>56</v>
      </c>
      <c r="B135" s="42"/>
      <c r="C135" s="43"/>
      <c r="D135" s="43"/>
      <c r="E135" s="45" t="s">
        <v>360</v>
      </c>
      <c r="F135" s="43"/>
      <c r="G135" s="43"/>
      <c r="H135" s="43"/>
      <c r="I135" s="43"/>
      <c r="J135" s="44"/>
    </row>
    <row r="136" ht="195">
      <c r="A136" s="35" t="s">
        <v>58</v>
      </c>
      <c r="B136" s="42"/>
      <c r="C136" s="43"/>
      <c r="D136" s="43"/>
      <c r="E136" s="37" t="s">
        <v>337</v>
      </c>
      <c r="F136" s="43"/>
      <c r="G136" s="43"/>
      <c r="H136" s="43"/>
      <c r="I136" s="43"/>
      <c r="J136" s="44"/>
    </row>
    <row r="137">
      <c r="A137" s="35" t="s">
        <v>48</v>
      </c>
      <c r="B137" s="35">
        <v>32</v>
      </c>
      <c r="C137" s="36" t="s">
        <v>361</v>
      </c>
      <c r="D137" s="35" t="s">
        <v>50</v>
      </c>
      <c r="E137" s="37" t="s">
        <v>362</v>
      </c>
      <c r="F137" s="38" t="s">
        <v>178</v>
      </c>
      <c r="G137" s="39">
        <v>172.5</v>
      </c>
      <c r="H137" s="40">
        <v>0</v>
      </c>
      <c r="I137" s="40">
        <f>ROUND(G137*H137,P4)</f>
        <v>0</v>
      </c>
      <c r="J137" s="38" t="s">
        <v>53</v>
      </c>
      <c r="O137" s="41">
        <f>I137*0.21</f>
        <v>0</v>
      </c>
      <c r="P137">
        <v>3</v>
      </c>
    </row>
    <row r="138" ht="45">
      <c r="A138" s="35" t="s">
        <v>54</v>
      </c>
      <c r="B138" s="42"/>
      <c r="C138" s="43"/>
      <c r="D138" s="43"/>
      <c r="E138" s="37" t="s">
        <v>363</v>
      </c>
      <c r="F138" s="43"/>
      <c r="G138" s="43"/>
      <c r="H138" s="43"/>
      <c r="I138" s="43"/>
      <c r="J138" s="44"/>
    </row>
    <row r="139" ht="45">
      <c r="A139" s="35" t="s">
        <v>56</v>
      </c>
      <c r="B139" s="42"/>
      <c r="C139" s="43"/>
      <c r="D139" s="43"/>
      <c r="E139" s="45" t="s">
        <v>364</v>
      </c>
      <c r="F139" s="43"/>
      <c r="G139" s="43"/>
      <c r="H139" s="43"/>
      <c r="I139" s="43"/>
      <c r="J139" s="44"/>
    </row>
    <row r="140" ht="180">
      <c r="A140" s="35" t="s">
        <v>58</v>
      </c>
      <c r="B140" s="42"/>
      <c r="C140" s="43"/>
      <c r="D140" s="43"/>
      <c r="E140" s="37" t="s">
        <v>365</v>
      </c>
      <c r="F140" s="43"/>
      <c r="G140" s="43"/>
      <c r="H140" s="43"/>
      <c r="I140" s="43"/>
      <c r="J140" s="44"/>
    </row>
    <row r="141">
      <c r="A141" s="35" t="s">
        <v>48</v>
      </c>
      <c r="B141" s="35">
        <v>33</v>
      </c>
      <c r="C141" s="36" t="s">
        <v>366</v>
      </c>
      <c r="D141" s="35" t="s">
        <v>50</v>
      </c>
      <c r="E141" s="37" t="s">
        <v>367</v>
      </c>
      <c r="F141" s="38" t="s">
        <v>178</v>
      </c>
      <c r="G141" s="39">
        <v>125</v>
      </c>
      <c r="H141" s="40">
        <v>0</v>
      </c>
      <c r="I141" s="40">
        <f>ROUND(G141*H141,P4)</f>
        <v>0</v>
      </c>
      <c r="J141" s="38" t="s">
        <v>53</v>
      </c>
      <c r="O141" s="41">
        <f>I141*0.21</f>
        <v>0</v>
      </c>
      <c r="P141">
        <v>3</v>
      </c>
    </row>
    <row r="142" ht="60">
      <c r="A142" s="35" t="s">
        <v>54</v>
      </c>
      <c r="B142" s="42"/>
      <c r="C142" s="43"/>
      <c r="D142" s="43"/>
      <c r="E142" s="37" t="s">
        <v>368</v>
      </c>
      <c r="F142" s="43"/>
      <c r="G142" s="43"/>
      <c r="H142" s="43"/>
      <c r="I142" s="43"/>
      <c r="J142" s="44"/>
    </row>
    <row r="143">
      <c r="A143" s="35" t="s">
        <v>56</v>
      </c>
      <c r="B143" s="42"/>
      <c r="C143" s="43"/>
      <c r="D143" s="43"/>
      <c r="E143" s="45" t="s">
        <v>369</v>
      </c>
      <c r="F143" s="43"/>
      <c r="G143" s="43"/>
      <c r="H143" s="43"/>
      <c r="I143" s="43"/>
      <c r="J143" s="44"/>
    </row>
    <row r="144" ht="135">
      <c r="A144" s="35" t="s">
        <v>58</v>
      </c>
      <c r="B144" s="42"/>
      <c r="C144" s="43"/>
      <c r="D144" s="43"/>
      <c r="E144" s="37" t="s">
        <v>370</v>
      </c>
      <c r="F144" s="43"/>
      <c r="G144" s="43"/>
      <c r="H144" s="43"/>
      <c r="I144" s="43"/>
      <c r="J144" s="44"/>
    </row>
    <row r="145">
      <c r="A145" s="29" t="s">
        <v>45</v>
      </c>
      <c r="B145" s="30"/>
      <c r="C145" s="31" t="s">
        <v>371</v>
      </c>
      <c r="D145" s="32"/>
      <c r="E145" s="29" t="s">
        <v>372</v>
      </c>
      <c r="F145" s="32"/>
      <c r="G145" s="32"/>
      <c r="H145" s="32"/>
      <c r="I145" s="33">
        <f>SUMIFS(I146:I149,A146:A149,"P")</f>
        <v>0</v>
      </c>
      <c r="J145" s="34"/>
    </row>
    <row r="146">
      <c r="A146" s="35" t="s">
        <v>48</v>
      </c>
      <c r="B146" s="35">
        <v>34</v>
      </c>
      <c r="C146" s="36" t="s">
        <v>373</v>
      </c>
      <c r="D146" s="35" t="s">
        <v>50</v>
      </c>
      <c r="E146" s="37" t="s">
        <v>374</v>
      </c>
      <c r="F146" s="38" t="s">
        <v>178</v>
      </c>
      <c r="G146" s="39">
        <v>216.5</v>
      </c>
      <c r="H146" s="40">
        <v>0</v>
      </c>
      <c r="I146" s="40">
        <f>ROUND(G146*H146,P4)</f>
        <v>0</v>
      </c>
      <c r="J146" s="38" t="s">
        <v>53</v>
      </c>
      <c r="O146" s="41">
        <f>I146*0.21</f>
        <v>0</v>
      </c>
      <c r="P146">
        <v>3</v>
      </c>
    </row>
    <row r="147">
      <c r="A147" s="35" t="s">
        <v>54</v>
      </c>
      <c r="B147" s="42"/>
      <c r="C147" s="43"/>
      <c r="D147" s="43"/>
      <c r="E147" s="37" t="s">
        <v>375</v>
      </c>
      <c r="F147" s="43"/>
      <c r="G147" s="43"/>
      <c r="H147" s="43"/>
      <c r="I147" s="43"/>
      <c r="J147" s="44"/>
    </row>
    <row r="148" ht="30">
      <c r="A148" s="35" t="s">
        <v>56</v>
      </c>
      <c r="B148" s="42"/>
      <c r="C148" s="43"/>
      <c r="D148" s="43"/>
      <c r="E148" s="45" t="s">
        <v>376</v>
      </c>
      <c r="F148" s="43"/>
      <c r="G148" s="43"/>
      <c r="H148" s="43"/>
      <c r="I148" s="43"/>
      <c r="J148" s="44"/>
    </row>
    <row r="149" ht="270">
      <c r="A149" s="35" t="s">
        <v>58</v>
      </c>
      <c r="B149" s="42"/>
      <c r="C149" s="43"/>
      <c r="D149" s="43"/>
      <c r="E149" s="37" t="s">
        <v>377</v>
      </c>
      <c r="F149" s="43"/>
      <c r="G149" s="43"/>
      <c r="H149" s="43"/>
      <c r="I149" s="43"/>
      <c r="J149" s="44"/>
    </row>
    <row r="150">
      <c r="A150" s="29" t="s">
        <v>45</v>
      </c>
      <c r="B150" s="30"/>
      <c r="C150" s="31" t="s">
        <v>239</v>
      </c>
      <c r="D150" s="32"/>
      <c r="E150" s="29" t="s">
        <v>240</v>
      </c>
      <c r="F150" s="32"/>
      <c r="G150" s="32"/>
      <c r="H150" s="32"/>
      <c r="I150" s="33">
        <f>SUMIFS(I151:I170,A151:A170,"P")</f>
        <v>0</v>
      </c>
      <c r="J150" s="34"/>
    </row>
    <row r="151">
      <c r="A151" s="35" t="s">
        <v>48</v>
      </c>
      <c r="B151" s="35">
        <v>35</v>
      </c>
      <c r="C151" s="36" t="s">
        <v>378</v>
      </c>
      <c r="D151" s="35" t="s">
        <v>50</v>
      </c>
      <c r="E151" s="37" t="s">
        <v>379</v>
      </c>
      <c r="F151" s="38" t="s">
        <v>99</v>
      </c>
      <c r="G151" s="39">
        <v>1.901</v>
      </c>
      <c r="H151" s="40">
        <v>0</v>
      </c>
      <c r="I151" s="40">
        <f>ROUND(G151*H151,P4)</f>
        <v>0</v>
      </c>
      <c r="J151" s="38" t="s">
        <v>53</v>
      </c>
      <c r="O151" s="41">
        <f>I151*0.21</f>
        <v>0</v>
      </c>
      <c r="P151">
        <v>3</v>
      </c>
    </row>
    <row r="152" ht="30">
      <c r="A152" s="35" t="s">
        <v>54</v>
      </c>
      <c r="B152" s="42"/>
      <c r="C152" s="43"/>
      <c r="D152" s="43"/>
      <c r="E152" s="37" t="s">
        <v>160</v>
      </c>
      <c r="F152" s="43"/>
      <c r="G152" s="43"/>
      <c r="H152" s="43"/>
      <c r="I152" s="43"/>
      <c r="J152" s="44"/>
    </row>
    <row r="153" ht="30">
      <c r="A153" s="35" t="s">
        <v>56</v>
      </c>
      <c r="B153" s="42"/>
      <c r="C153" s="43"/>
      <c r="D153" s="43"/>
      <c r="E153" s="45" t="s">
        <v>380</v>
      </c>
      <c r="F153" s="43"/>
      <c r="G153" s="43"/>
      <c r="H153" s="43"/>
      <c r="I153" s="43"/>
      <c r="J153" s="44"/>
    </row>
    <row r="154" ht="60">
      <c r="A154" s="35" t="s">
        <v>58</v>
      </c>
      <c r="B154" s="42"/>
      <c r="C154" s="43"/>
      <c r="D154" s="43"/>
      <c r="E154" s="37" t="s">
        <v>381</v>
      </c>
      <c r="F154" s="43"/>
      <c r="G154" s="43"/>
      <c r="H154" s="43"/>
      <c r="I154" s="43"/>
      <c r="J154" s="44"/>
    </row>
    <row r="155">
      <c r="A155" s="35" t="s">
        <v>48</v>
      </c>
      <c r="B155" s="35">
        <v>36</v>
      </c>
      <c r="C155" s="36" t="s">
        <v>382</v>
      </c>
      <c r="D155" s="35" t="s">
        <v>50</v>
      </c>
      <c r="E155" s="37" t="s">
        <v>383</v>
      </c>
      <c r="F155" s="38" t="s">
        <v>130</v>
      </c>
      <c r="G155" s="39">
        <v>252.40000000000001</v>
      </c>
      <c r="H155" s="40">
        <v>0</v>
      </c>
      <c r="I155" s="40">
        <f>ROUND(G155*H155,P4)</f>
        <v>0</v>
      </c>
      <c r="J155" s="38" t="s">
        <v>53</v>
      </c>
      <c r="O155" s="41">
        <f>I155*0.21</f>
        <v>0</v>
      </c>
      <c r="P155">
        <v>3</v>
      </c>
    </row>
    <row r="156" ht="30">
      <c r="A156" s="35" t="s">
        <v>54</v>
      </c>
      <c r="B156" s="42"/>
      <c r="C156" s="43"/>
      <c r="D156" s="43"/>
      <c r="E156" s="37" t="s">
        <v>160</v>
      </c>
      <c r="F156" s="43"/>
      <c r="G156" s="43"/>
      <c r="H156" s="43"/>
      <c r="I156" s="43"/>
      <c r="J156" s="44"/>
    </row>
    <row r="157" ht="75">
      <c r="A157" s="35" t="s">
        <v>56</v>
      </c>
      <c r="B157" s="42"/>
      <c r="C157" s="43"/>
      <c r="D157" s="43"/>
      <c r="E157" s="45" t="s">
        <v>384</v>
      </c>
      <c r="F157" s="43"/>
      <c r="G157" s="43"/>
      <c r="H157" s="43"/>
      <c r="I157" s="43"/>
      <c r="J157" s="44"/>
    </row>
    <row r="158" ht="60">
      <c r="A158" s="35" t="s">
        <v>58</v>
      </c>
      <c r="B158" s="42"/>
      <c r="C158" s="43"/>
      <c r="D158" s="43"/>
      <c r="E158" s="37" t="s">
        <v>385</v>
      </c>
      <c r="F158" s="43"/>
      <c r="G158" s="43"/>
      <c r="H158" s="43"/>
      <c r="I158" s="43"/>
      <c r="J158" s="44"/>
    </row>
    <row r="159" ht="30">
      <c r="A159" s="35" t="s">
        <v>48</v>
      </c>
      <c r="B159" s="35">
        <v>37</v>
      </c>
      <c r="C159" s="36" t="s">
        <v>386</v>
      </c>
      <c r="D159" s="35"/>
      <c r="E159" s="37" t="s">
        <v>387</v>
      </c>
      <c r="F159" s="38" t="s">
        <v>130</v>
      </c>
      <c r="G159" s="39">
        <v>745.70000000000005</v>
      </c>
      <c r="H159" s="40">
        <v>0</v>
      </c>
      <c r="I159" s="40">
        <f>ROUND(G159*H159,P4)</f>
        <v>0</v>
      </c>
      <c r="J159" s="38" t="s">
        <v>53</v>
      </c>
      <c r="O159" s="41">
        <f>I159*0.21</f>
        <v>0</v>
      </c>
      <c r="P159">
        <v>3</v>
      </c>
    </row>
    <row r="160" ht="30">
      <c r="A160" s="35" t="s">
        <v>54</v>
      </c>
      <c r="B160" s="42"/>
      <c r="C160" s="43"/>
      <c r="D160" s="43"/>
      <c r="E160" s="37" t="s">
        <v>160</v>
      </c>
      <c r="F160" s="43"/>
      <c r="G160" s="43"/>
      <c r="H160" s="43"/>
      <c r="I160" s="43"/>
      <c r="J160" s="44"/>
    </row>
    <row r="161" ht="180">
      <c r="A161" s="35" t="s">
        <v>56</v>
      </c>
      <c r="B161" s="42"/>
      <c r="C161" s="43"/>
      <c r="D161" s="43"/>
      <c r="E161" s="45" t="s">
        <v>388</v>
      </c>
      <c r="F161" s="43"/>
      <c r="G161" s="43"/>
      <c r="H161" s="43"/>
      <c r="I161" s="43"/>
      <c r="J161" s="44"/>
    </row>
    <row r="162" ht="60">
      <c r="A162" s="35" t="s">
        <v>58</v>
      </c>
      <c r="B162" s="42"/>
      <c r="C162" s="43"/>
      <c r="D162" s="43"/>
      <c r="E162" s="37" t="s">
        <v>385</v>
      </c>
      <c r="F162" s="43"/>
      <c r="G162" s="43"/>
      <c r="H162" s="43"/>
      <c r="I162" s="43"/>
      <c r="J162" s="44"/>
    </row>
    <row r="163">
      <c r="A163" s="35" t="s">
        <v>48</v>
      </c>
      <c r="B163" s="35">
        <v>38</v>
      </c>
      <c r="C163" s="36" t="s">
        <v>389</v>
      </c>
      <c r="D163" s="35" t="s">
        <v>50</v>
      </c>
      <c r="E163" s="37" t="s">
        <v>390</v>
      </c>
      <c r="F163" s="38" t="s">
        <v>130</v>
      </c>
      <c r="G163" s="39">
        <v>28</v>
      </c>
      <c r="H163" s="40">
        <v>0</v>
      </c>
      <c r="I163" s="40">
        <f>ROUND(G163*H163,P4)</f>
        <v>0</v>
      </c>
      <c r="J163" s="38" t="s">
        <v>53</v>
      </c>
      <c r="O163" s="41">
        <f>I163*0.21</f>
        <v>0</v>
      </c>
      <c r="P163">
        <v>3</v>
      </c>
    </row>
    <row r="164" ht="30">
      <c r="A164" s="35" t="s">
        <v>54</v>
      </c>
      <c r="B164" s="42"/>
      <c r="C164" s="43"/>
      <c r="D164" s="43"/>
      <c r="E164" s="37" t="s">
        <v>160</v>
      </c>
      <c r="F164" s="43"/>
      <c r="G164" s="43"/>
      <c r="H164" s="43"/>
      <c r="I164" s="43"/>
      <c r="J164" s="44"/>
    </row>
    <row r="165" ht="60">
      <c r="A165" s="35" t="s">
        <v>56</v>
      </c>
      <c r="B165" s="42"/>
      <c r="C165" s="43"/>
      <c r="D165" s="43"/>
      <c r="E165" s="45" t="s">
        <v>391</v>
      </c>
      <c r="F165" s="43"/>
      <c r="G165" s="43"/>
      <c r="H165" s="43"/>
      <c r="I165" s="43"/>
      <c r="J165" s="44"/>
    </row>
    <row r="166" ht="60">
      <c r="A166" s="35" t="s">
        <v>58</v>
      </c>
      <c r="B166" s="42"/>
      <c r="C166" s="43"/>
      <c r="D166" s="43"/>
      <c r="E166" s="37" t="s">
        <v>385</v>
      </c>
      <c r="F166" s="43"/>
      <c r="G166" s="43"/>
      <c r="H166" s="43"/>
      <c r="I166" s="43"/>
      <c r="J166" s="44"/>
    </row>
    <row r="167">
      <c r="A167" s="35" t="s">
        <v>48</v>
      </c>
      <c r="B167" s="35">
        <v>39</v>
      </c>
      <c r="C167" s="36" t="s">
        <v>392</v>
      </c>
      <c r="D167" s="35" t="s">
        <v>50</v>
      </c>
      <c r="E167" s="37" t="s">
        <v>393</v>
      </c>
      <c r="F167" s="38" t="s">
        <v>130</v>
      </c>
      <c r="G167" s="39">
        <v>400</v>
      </c>
      <c r="H167" s="40">
        <v>0</v>
      </c>
      <c r="I167" s="40">
        <f>ROUND(G167*H167,P4)</f>
        <v>0</v>
      </c>
      <c r="J167" s="38" t="s">
        <v>53</v>
      </c>
      <c r="O167" s="41">
        <f>I167*0.21</f>
        <v>0</v>
      </c>
      <c r="P167">
        <v>3</v>
      </c>
    </row>
    <row r="168">
      <c r="A168" s="35" t="s">
        <v>54</v>
      </c>
      <c r="B168" s="42"/>
      <c r="C168" s="43"/>
      <c r="D168" s="43"/>
      <c r="E168" s="46"/>
      <c r="F168" s="43"/>
      <c r="G168" s="43"/>
      <c r="H168" s="43"/>
      <c r="I168" s="43"/>
      <c r="J168" s="44"/>
    </row>
    <row r="169">
      <c r="A169" s="35" t="s">
        <v>56</v>
      </c>
      <c r="B169" s="42"/>
      <c r="C169" s="43"/>
      <c r="D169" s="43"/>
      <c r="E169" s="45" t="s">
        <v>296</v>
      </c>
      <c r="F169" s="43"/>
      <c r="G169" s="43"/>
      <c r="H169" s="43"/>
      <c r="I169" s="43"/>
      <c r="J169" s="44"/>
    </row>
    <row r="170" ht="45">
      <c r="A170" s="35" t="s">
        <v>58</v>
      </c>
      <c r="B170" s="47"/>
      <c r="C170" s="48"/>
      <c r="D170" s="48"/>
      <c r="E170" s="37" t="s">
        <v>248</v>
      </c>
      <c r="F170" s="48"/>
      <c r="G170" s="48"/>
      <c r="H170" s="48"/>
      <c r="I170" s="48"/>
      <c r="J170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17</v>
      </c>
      <c r="I3" s="23">
        <f>SUMIFS(I8:I12,A8:A12,"SD")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46</v>
      </c>
      <c r="D8" s="32"/>
      <c r="E8" s="29" t="s">
        <v>47</v>
      </c>
      <c r="F8" s="32"/>
      <c r="G8" s="32"/>
      <c r="H8" s="32"/>
      <c r="I8" s="33">
        <f>SUMIFS(I9:I12,A9:A12,"P")</f>
        <v>0</v>
      </c>
      <c r="J8" s="34"/>
    </row>
    <row r="9">
      <c r="A9" s="35" t="s">
        <v>48</v>
      </c>
      <c r="B9" s="35">
        <v>1</v>
      </c>
      <c r="C9" s="36" t="s">
        <v>394</v>
      </c>
      <c r="D9" s="35" t="s">
        <v>50</v>
      </c>
      <c r="E9" s="37" t="s">
        <v>395</v>
      </c>
      <c r="F9" s="38" t="s">
        <v>52</v>
      </c>
      <c r="G9" s="39">
        <v>1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 ht="75">
      <c r="A10" s="35" t="s">
        <v>54</v>
      </c>
      <c r="B10" s="42"/>
      <c r="C10" s="43"/>
      <c r="D10" s="43"/>
      <c r="E10" s="37" t="s">
        <v>396</v>
      </c>
      <c r="F10" s="43"/>
      <c r="G10" s="43"/>
      <c r="H10" s="43"/>
      <c r="I10" s="43"/>
      <c r="J10" s="44"/>
    </row>
    <row r="11">
      <c r="A11" s="35" t="s">
        <v>56</v>
      </c>
      <c r="B11" s="42"/>
      <c r="C11" s="43"/>
      <c r="D11" s="43"/>
      <c r="E11" s="45" t="s">
        <v>397</v>
      </c>
      <c r="F11" s="43"/>
      <c r="G11" s="43"/>
      <c r="H11" s="43"/>
      <c r="I11" s="43"/>
      <c r="J11" s="44"/>
    </row>
    <row r="12" ht="30">
      <c r="A12" s="35" t="s">
        <v>58</v>
      </c>
      <c r="B12" s="47"/>
      <c r="C12" s="48"/>
      <c r="D12" s="48"/>
      <c r="E12" s="37" t="s">
        <v>398</v>
      </c>
      <c r="F12" s="48"/>
      <c r="G12" s="48"/>
      <c r="H12" s="48"/>
      <c r="I12" s="48"/>
      <c r="J1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19</v>
      </c>
      <c r="I3" s="23">
        <f>SUMIFS(I8:I48,A8:A48,"SD")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239</v>
      </c>
      <c r="D8" s="32"/>
      <c r="E8" s="29" t="s">
        <v>240</v>
      </c>
      <c r="F8" s="32"/>
      <c r="G8" s="32"/>
      <c r="H8" s="32"/>
      <c r="I8" s="33">
        <f>SUMIFS(I9:I48,A9:A48,"P")</f>
        <v>0</v>
      </c>
      <c r="J8" s="34"/>
    </row>
    <row r="9">
      <c r="A9" s="35" t="s">
        <v>48</v>
      </c>
      <c r="B9" s="35">
        <v>1</v>
      </c>
      <c r="C9" s="36" t="s">
        <v>399</v>
      </c>
      <c r="D9" s="35" t="s">
        <v>50</v>
      </c>
      <c r="E9" s="37" t="s">
        <v>400</v>
      </c>
      <c r="F9" s="38" t="s">
        <v>89</v>
      </c>
      <c r="G9" s="39">
        <v>1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>
      <c r="A10" s="35" t="s">
        <v>54</v>
      </c>
      <c r="B10" s="42"/>
      <c r="C10" s="43"/>
      <c r="D10" s="43"/>
      <c r="E10" s="37" t="s">
        <v>401</v>
      </c>
      <c r="F10" s="43"/>
      <c r="G10" s="43"/>
      <c r="H10" s="43"/>
      <c r="I10" s="43"/>
      <c r="J10" s="44"/>
    </row>
    <row r="11">
      <c r="A11" s="35" t="s">
        <v>56</v>
      </c>
      <c r="B11" s="42"/>
      <c r="C11" s="43"/>
      <c r="D11" s="43"/>
      <c r="E11" s="45" t="s">
        <v>402</v>
      </c>
      <c r="F11" s="43"/>
      <c r="G11" s="43"/>
      <c r="H11" s="43"/>
      <c r="I11" s="43"/>
      <c r="J11" s="44"/>
    </row>
    <row r="12" ht="75">
      <c r="A12" s="35" t="s">
        <v>58</v>
      </c>
      <c r="B12" s="42"/>
      <c r="C12" s="43"/>
      <c r="D12" s="43"/>
      <c r="E12" s="37" t="s">
        <v>403</v>
      </c>
      <c r="F12" s="43"/>
      <c r="G12" s="43"/>
      <c r="H12" s="43"/>
      <c r="I12" s="43"/>
      <c r="J12" s="44"/>
    </row>
    <row r="13" ht="30">
      <c r="A13" s="35" t="s">
        <v>48</v>
      </c>
      <c r="B13" s="35">
        <v>2</v>
      </c>
      <c r="C13" s="36" t="s">
        <v>404</v>
      </c>
      <c r="D13" s="35" t="s">
        <v>50</v>
      </c>
      <c r="E13" s="37" t="s">
        <v>405</v>
      </c>
      <c r="F13" s="38" t="s">
        <v>89</v>
      </c>
      <c r="G13" s="39">
        <v>9</v>
      </c>
      <c r="H13" s="40">
        <v>0</v>
      </c>
      <c r="I13" s="40">
        <f>ROUND(G13*H13,P4)</f>
        <v>0</v>
      </c>
      <c r="J13" s="38" t="s">
        <v>53</v>
      </c>
      <c r="O13" s="41">
        <f>I13*0.21</f>
        <v>0</v>
      </c>
      <c r="P13">
        <v>3</v>
      </c>
    </row>
    <row r="14">
      <c r="A14" s="35" t="s">
        <v>54</v>
      </c>
      <c r="B14" s="42"/>
      <c r="C14" s="43"/>
      <c r="D14" s="43"/>
      <c r="E14" s="37" t="s">
        <v>406</v>
      </c>
      <c r="F14" s="43"/>
      <c r="G14" s="43"/>
      <c r="H14" s="43"/>
      <c r="I14" s="43"/>
      <c r="J14" s="44"/>
    </row>
    <row r="15">
      <c r="A15" s="35" t="s">
        <v>56</v>
      </c>
      <c r="B15" s="42"/>
      <c r="C15" s="43"/>
      <c r="D15" s="43"/>
      <c r="E15" s="45" t="s">
        <v>407</v>
      </c>
      <c r="F15" s="43"/>
      <c r="G15" s="43"/>
      <c r="H15" s="43"/>
      <c r="I15" s="43"/>
      <c r="J15" s="44"/>
    </row>
    <row r="16" ht="30">
      <c r="A16" s="35" t="s">
        <v>58</v>
      </c>
      <c r="B16" s="42"/>
      <c r="C16" s="43"/>
      <c r="D16" s="43"/>
      <c r="E16" s="37" t="s">
        <v>408</v>
      </c>
      <c r="F16" s="43"/>
      <c r="G16" s="43"/>
      <c r="H16" s="43"/>
      <c r="I16" s="43"/>
      <c r="J16" s="44"/>
    </row>
    <row r="17" ht="30">
      <c r="A17" s="35" t="s">
        <v>48</v>
      </c>
      <c r="B17" s="35">
        <v>3</v>
      </c>
      <c r="C17" s="36" t="s">
        <v>409</v>
      </c>
      <c r="D17" s="35" t="s">
        <v>50</v>
      </c>
      <c r="E17" s="37" t="s">
        <v>410</v>
      </c>
      <c r="F17" s="38" t="s">
        <v>89</v>
      </c>
      <c r="G17" s="39">
        <v>15</v>
      </c>
      <c r="H17" s="40">
        <v>0</v>
      </c>
      <c r="I17" s="40">
        <f>ROUND(G17*H17,P4)</f>
        <v>0</v>
      </c>
      <c r="J17" s="38" t="s">
        <v>53</v>
      </c>
      <c r="O17" s="41">
        <f>I17*0.21</f>
        <v>0</v>
      </c>
      <c r="P17">
        <v>3</v>
      </c>
    </row>
    <row r="18">
      <c r="A18" s="35" t="s">
        <v>54</v>
      </c>
      <c r="B18" s="42"/>
      <c r="C18" s="43"/>
      <c r="D18" s="43"/>
      <c r="E18" s="37" t="s">
        <v>411</v>
      </c>
      <c r="F18" s="43"/>
      <c r="G18" s="43"/>
      <c r="H18" s="43"/>
      <c r="I18" s="43"/>
      <c r="J18" s="44"/>
    </row>
    <row r="19">
      <c r="A19" s="35" t="s">
        <v>56</v>
      </c>
      <c r="B19" s="42"/>
      <c r="C19" s="43"/>
      <c r="D19" s="43"/>
      <c r="E19" s="45" t="s">
        <v>412</v>
      </c>
      <c r="F19" s="43"/>
      <c r="G19" s="43"/>
      <c r="H19" s="43"/>
      <c r="I19" s="43"/>
      <c r="J19" s="44"/>
    </row>
    <row r="20" ht="30">
      <c r="A20" s="35" t="s">
        <v>58</v>
      </c>
      <c r="B20" s="42"/>
      <c r="C20" s="43"/>
      <c r="D20" s="43"/>
      <c r="E20" s="37" t="s">
        <v>413</v>
      </c>
      <c r="F20" s="43"/>
      <c r="G20" s="43"/>
      <c r="H20" s="43"/>
      <c r="I20" s="43"/>
      <c r="J20" s="44"/>
    </row>
    <row r="21">
      <c r="A21" s="35" t="s">
        <v>48</v>
      </c>
      <c r="B21" s="35">
        <v>4</v>
      </c>
      <c r="C21" s="36" t="s">
        <v>414</v>
      </c>
      <c r="D21" s="35" t="s">
        <v>50</v>
      </c>
      <c r="E21" s="37" t="s">
        <v>415</v>
      </c>
      <c r="F21" s="38" t="s">
        <v>89</v>
      </c>
      <c r="G21" s="39">
        <v>6</v>
      </c>
      <c r="H21" s="40">
        <v>0</v>
      </c>
      <c r="I21" s="40">
        <f>ROUND(G21*H21,P4)</f>
        <v>0</v>
      </c>
      <c r="J21" s="38" t="s">
        <v>53</v>
      </c>
      <c r="O21" s="41">
        <f>I21*0.21</f>
        <v>0</v>
      </c>
      <c r="P21">
        <v>3</v>
      </c>
    </row>
    <row r="22">
      <c r="A22" s="35" t="s">
        <v>54</v>
      </c>
      <c r="B22" s="42"/>
      <c r="C22" s="43"/>
      <c r="D22" s="43"/>
      <c r="E22" s="37" t="s">
        <v>406</v>
      </c>
      <c r="F22" s="43"/>
      <c r="G22" s="43"/>
      <c r="H22" s="43"/>
      <c r="I22" s="43"/>
      <c r="J22" s="44"/>
    </row>
    <row r="23">
      <c r="A23" s="35" t="s">
        <v>56</v>
      </c>
      <c r="B23" s="42"/>
      <c r="C23" s="43"/>
      <c r="D23" s="43"/>
      <c r="E23" s="45" t="s">
        <v>416</v>
      </c>
      <c r="F23" s="43"/>
      <c r="G23" s="43"/>
      <c r="H23" s="43"/>
      <c r="I23" s="43"/>
      <c r="J23" s="44"/>
    </row>
    <row r="24" ht="30">
      <c r="A24" s="35" t="s">
        <v>58</v>
      </c>
      <c r="B24" s="42"/>
      <c r="C24" s="43"/>
      <c r="D24" s="43"/>
      <c r="E24" s="37" t="s">
        <v>408</v>
      </c>
      <c r="F24" s="43"/>
      <c r="G24" s="43"/>
      <c r="H24" s="43"/>
      <c r="I24" s="43"/>
      <c r="J24" s="44"/>
    </row>
    <row r="25">
      <c r="A25" s="35" t="s">
        <v>48</v>
      </c>
      <c r="B25" s="35">
        <v>5</v>
      </c>
      <c r="C25" s="36" t="s">
        <v>417</v>
      </c>
      <c r="D25" s="35" t="s">
        <v>50</v>
      </c>
      <c r="E25" s="37" t="s">
        <v>418</v>
      </c>
      <c r="F25" s="38" t="s">
        <v>89</v>
      </c>
      <c r="G25" s="39">
        <v>6</v>
      </c>
      <c r="H25" s="40">
        <v>0</v>
      </c>
      <c r="I25" s="40">
        <f>ROUND(G25*H25,P4)</f>
        <v>0</v>
      </c>
      <c r="J25" s="38" t="s">
        <v>53</v>
      </c>
      <c r="O25" s="41">
        <f>I25*0.21</f>
        <v>0</v>
      </c>
      <c r="P25">
        <v>3</v>
      </c>
    </row>
    <row r="26">
      <c r="A26" s="35" t="s">
        <v>54</v>
      </c>
      <c r="B26" s="42"/>
      <c r="C26" s="43"/>
      <c r="D26" s="43"/>
      <c r="E26" s="37" t="s">
        <v>411</v>
      </c>
      <c r="F26" s="43"/>
      <c r="G26" s="43"/>
      <c r="H26" s="43"/>
      <c r="I26" s="43"/>
      <c r="J26" s="44"/>
    </row>
    <row r="27">
      <c r="A27" s="35" t="s">
        <v>56</v>
      </c>
      <c r="B27" s="42"/>
      <c r="C27" s="43"/>
      <c r="D27" s="43"/>
      <c r="E27" s="45" t="s">
        <v>416</v>
      </c>
      <c r="F27" s="43"/>
      <c r="G27" s="43"/>
      <c r="H27" s="43"/>
      <c r="I27" s="43"/>
      <c r="J27" s="44"/>
    </row>
    <row r="28" ht="30">
      <c r="A28" s="35" t="s">
        <v>58</v>
      </c>
      <c r="B28" s="42"/>
      <c r="C28" s="43"/>
      <c r="D28" s="43"/>
      <c r="E28" s="37" t="s">
        <v>413</v>
      </c>
      <c r="F28" s="43"/>
      <c r="G28" s="43"/>
      <c r="H28" s="43"/>
      <c r="I28" s="43"/>
      <c r="J28" s="44"/>
    </row>
    <row r="29" ht="30">
      <c r="A29" s="35" t="s">
        <v>48</v>
      </c>
      <c r="B29" s="35">
        <v>6</v>
      </c>
      <c r="C29" s="36" t="s">
        <v>419</v>
      </c>
      <c r="D29" s="35" t="s">
        <v>50</v>
      </c>
      <c r="E29" s="37" t="s">
        <v>420</v>
      </c>
      <c r="F29" s="38" t="s">
        <v>89</v>
      </c>
      <c r="G29" s="39">
        <v>15</v>
      </c>
      <c r="H29" s="40">
        <v>0</v>
      </c>
      <c r="I29" s="40">
        <f>ROUND(G29*H29,P4)</f>
        <v>0</v>
      </c>
      <c r="J29" s="38" t="s">
        <v>53</v>
      </c>
      <c r="O29" s="41">
        <f>I29*0.21</f>
        <v>0</v>
      </c>
      <c r="P29">
        <v>3</v>
      </c>
    </row>
    <row r="30">
      <c r="A30" s="35" t="s">
        <v>54</v>
      </c>
      <c r="B30" s="42"/>
      <c r="C30" s="43"/>
      <c r="D30" s="43"/>
      <c r="E30" s="37" t="s">
        <v>411</v>
      </c>
      <c r="F30" s="43"/>
      <c r="G30" s="43"/>
      <c r="H30" s="43"/>
      <c r="I30" s="43"/>
      <c r="J30" s="44"/>
    </row>
    <row r="31">
      <c r="A31" s="35" t="s">
        <v>56</v>
      </c>
      <c r="B31" s="42"/>
      <c r="C31" s="43"/>
      <c r="D31" s="43"/>
      <c r="E31" s="45" t="s">
        <v>412</v>
      </c>
      <c r="F31" s="43"/>
      <c r="G31" s="43"/>
      <c r="H31" s="43"/>
      <c r="I31" s="43"/>
      <c r="J31" s="44"/>
    </row>
    <row r="32" ht="45">
      <c r="A32" s="35" t="s">
        <v>58</v>
      </c>
      <c r="B32" s="42"/>
      <c r="C32" s="43"/>
      <c r="D32" s="43"/>
      <c r="E32" s="37" t="s">
        <v>421</v>
      </c>
      <c r="F32" s="43"/>
      <c r="G32" s="43"/>
      <c r="H32" s="43"/>
      <c r="I32" s="43"/>
      <c r="J32" s="44"/>
    </row>
    <row r="33">
      <c r="A33" s="35" t="s">
        <v>48</v>
      </c>
      <c r="B33" s="35">
        <v>7</v>
      </c>
      <c r="C33" s="36" t="s">
        <v>422</v>
      </c>
      <c r="D33" s="35" t="s">
        <v>50</v>
      </c>
      <c r="E33" s="37" t="s">
        <v>423</v>
      </c>
      <c r="F33" s="38" t="s">
        <v>89</v>
      </c>
      <c r="G33" s="39">
        <v>9</v>
      </c>
      <c r="H33" s="40">
        <v>0</v>
      </c>
      <c r="I33" s="40">
        <f>ROUND(G33*H33,P4)</f>
        <v>0</v>
      </c>
      <c r="J33" s="38" t="s">
        <v>53</v>
      </c>
      <c r="O33" s="41">
        <f>I33*0.21</f>
        <v>0</v>
      </c>
      <c r="P33">
        <v>3</v>
      </c>
    </row>
    <row r="34">
      <c r="A34" s="35" t="s">
        <v>54</v>
      </c>
      <c r="B34" s="42"/>
      <c r="C34" s="43"/>
      <c r="D34" s="43"/>
      <c r="E34" s="37" t="s">
        <v>406</v>
      </c>
      <c r="F34" s="43"/>
      <c r="G34" s="43"/>
      <c r="H34" s="43"/>
      <c r="I34" s="43"/>
      <c r="J34" s="44"/>
    </row>
    <row r="35">
      <c r="A35" s="35" t="s">
        <v>56</v>
      </c>
      <c r="B35" s="42"/>
      <c r="C35" s="43"/>
      <c r="D35" s="43"/>
      <c r="E35" s="45" t="s">
        <v>407</v>
      </c>
      <c r="F35" s="43"/>
      <c r="G35" s="43"/>
      <c r="H35" s="43"/>
      <c r="I35" s="43"/>
      <c r="J35" s="44"/>
    </row>
    <row r="36" ht="30">
      <c r="A36" s="35" t="s">
        <v>58</v>
      </c>
      <c r="B36" s="42"/>
      <c r="C36" s="43"/>
      <c r="D36" s="43"/>
      <c r="E36" s="37" t="s">
        <v>408</v>
      </c>
      <c r="F36" s="43"/>
      <c r="G36" s="43"/>
      <c r="H36" s="43"/>
      <c r="I36" s="43"/>
      <c r="J36" s="44"/>
    </row>
    <row r="37" ht="30">
      <c r="A37" s="35" t="s">
        <v>48</v>
      </c>
      <c r="B37" s="35">
        <v>8</v>
      </c>
      <c r="C37" s="36" t="s">
        <v>424</v>
      </c>
      <c r="D37" s="35"/>
      <c r="E37" s="37" t="s">
        <v>425</v>
      </c>
      <c r="F37" s="38" t="s">
        <v>178</v>
      </c>
      <c r="G37" s="39">
        <v>43.878</v>
      </c>
      <c r="H37" s="40">
        <v>0</v>
      </c>
      <c r="I37" s="40">
        <f>ROUND(G37*H37,P4)</f>
        <v>0</v>
      </c>
      <c r="J37" s="38" t="s">
        <v>53</v>
      </c>
      <c r="O37" s="41">
        <f>I37*0.21</f>
        <v>0</v>
      </c>
      <c r="P37">
        <v>3</v>
      </c>
    </row>
    <row r="38" ht="90">
      <c r="A38" s="35" t="s">
        <v>54</v>
      </c>
      <c r="B38" s="42"/>
      <c r="C38" s="43"/>
      <c r="D38" s="43"/>
      <c r="E38" s="37" t="s">
        <v>426</v>
      </c>
      <c r="F38" s="43"/>
      <c r="G38" s="43"/>
      <c r="H38" s="43"/>
      <c r="I38" s="43"/>
      <c r="J38" s="44"/>
    </row>
    <row r="39" ht="75">
      <c r="A39" s="35" t="s">
        <v>56</v>
      </c>
      <c r="B39" s="42"/>
      <c r="C39" s="43"/>
      <c r="D39" s="43"/>
      <c r="E39" s="45" t="s">
        <v>427</v>
      </c>
      <c r="F39" s="43"/>
      <c r="G39" s="43"/>
      <c r="H39" s="43"/>
      <c r="I39" s="43"/>
      <c r="J39" s="44"/>
    </row>
    <row r="40" ht="60">
      <c r="A40" s="35" t="s">
        <v>58</v>
      </c>
      <c r="B40" s="42"/>
      <c r="C40" s="43"/>
      <c r="D40" s="43"/>
      <c r="E40" s="37" t="s">
        <v>428</v>
      </c>
      <c r="F40" s="43"/>
      <c r="G40" s="43"/>
      <c r="H40" s="43"/>
      <c r="I40" s="43"/>
      <c r="J40" s="44"/>
    </row>
    <row r="41" ht="30">
      <c r="A41" s="35" t="s">
        <v>48</v>
      </c>
      <c r="B41" s="35">
        <v>9</v>
      </c>
      <c r="C41" s="36" t="s">
        <v>429</v>
      </c>
      <c r="D41" s="35" t="s">
        <v>50</v>
      </c>
      <c r="E41" s="37" t="s">
        <v>430</v>
      </c>
      <c r="F41" s="38" t="s">
        <v>178</v>
      </c>
      <c r="G41" s="39">
        <v>43.878</v>
      </c>
      <c r="H41" s="40">
        <v>0</v>
      </c>
      <c r="I41" s="40">
        <f>ROUND(G41*H41,P4)</f>
        <v>0</v>
      </c>
      <c r="J41" s="38" t="s">
        <v>53</v>
      </c>
      <c r="O41" s="41">
        <f>I41*0.21</f>
        <v>0</v>
      </c>
      <c r="P41">
        <v>3</v>
      </c>
    </row>
    <row r="42" ht="90">
      <c r="A42" s="35" t="s">
        <v>54</v>
      </c>
      <c r="B42" s="42"/>
      <c r="C42" s="43"/>
      <c r="D42" s="43"/>
      <c r="E42" s="37" t="s">
        <v>426</v>
      </c>
      <c r="F42" s="43"/>
      <c r="G42" s="43"/>
      <c r="H42" s="43"/>
      <c r="I42" s="43"/>
      <c r="J42" s="44"/>
    </row>
    <row r="43" ht="75">
      <c r="A43" s="35" t="s">
        <v>56</v>
      </c>
      <c r="B43" s="42"/>
      <c r="C43" s="43"/>
      <c r="D43" s="43"/>
      <c r="E43" s="45" t="s">
        <v>427</v>
      </c>
      <c r="F43" s="43"/>
      <c r="G43" s="43"/>
      <c r="H43" s="43"/>
      <c r="I43" s="43"/>
      <c r="J43" s="44"/>
    </row>
    <row r="44" ht="60">
      <c r="A44" s="35" t="s">
        <v>58</v>
      </c>
      <c r="B44" s="42"/>
      <c r="C44" s="43"/>
      <c r="D44" s="43"/>
      <c r="E44" s="37" t="s">
        <v>428</v>
      </c>
      <c r="F44" s="43"/>
      <c r="G44" s="43"/>
      <c r="H44" s="43"/>
      <c r="I44" s="43"/>
      <c r="J44" s="44"/>
    </row>
    <row r="45">
      <c r="A45" s="35" t="s">
        <v>48</v>
      </c>
      <c r="B45" s="35">
        <v>10</v>
      </c>
      <c r="C45" s="36" t="s">
        <v>431</v>
      </c>
      <c r="D45" s="35" t="s">
        <v>50</v>
      </c>
      <c r="E45" s="37" t="s">
        <v>432</v>
      </c>
      <c r="F45" s="38" t="s">
        <v>89</v>
      </c>
      <c r="G45" s="39">
        <v>12</v>
      </c>
      <c r="H45" s="40">
        <v>0</v>
      </c>
      <c r="I45" s="40">
        <f>ROUND(G45*H45,P4)</f>
        <v>0</v>
      </c>
      <c r="J45" s="38" t="s">
        <v>53</v>
      </c>
      <c r="O45" s="41">
        <f>I45*0.21</f>
        <v>0</v>
      </c>
      <c r="P45">
        <v>3</v>
      </c>
    </row>
    <row r="46">
      <c r="A46" s="35" t="s">
        <v>54</v>
      </c>
      <c r="B46" s="42"/>
      <c r="C46" s="43"/>
      <c r="D46" s="43"/>
      <c r="E46" s="37" t="s">
        <v>433</v>
      </c>
      <c r="F46" s="43"/>
      <c r="G46" s="43"/>
      <c r="H46" s="43"/>
      <c r="I46" s="43"/>
      <c r="J46" s="44"/>
    </row>
    <row r="47">
      <c r="A47" s="35" t="s">
        <v>56</v>
      </c>
      <c r="B47" s="42"/>
      <c r="C47" s="43"/>
      <c r="D47" s="43"/>
      <c r="E47" s="45" t="s">
        <v>434</v>
      </c>
      <c r="F47" s="43"/>
      <c r="G47" s="43"/>
      <c r="H47" s="43"/>
      <c r="I47" s="43"/>
      <c r="J47" s="44"/>
    </row>
    <row r="48" ht="45">
      <c r="A48" s="35" t="s">
        <v>58</v>
      </c>
      <c r="B48" s="47"/>
      <c r="C48" s="48"/>
      <c r="D48" s="48"/>
      <c r="E48" s="37" t="s">
        <v>435</v>
      </c>
      <c r="F48" s="48"/>
      <c r="G48" s="48"/>
      <c r="H48" s="48"/>
      <c r="I48" s="48"/>
      <c r="J48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21</v>
      </c>
      <c r="I3" s="23">
        <f>SUMIFS(I8:I12,A8:A12,"SD")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371</v>
      </c>
      <c r="D8" s="32"/>
      <c r="E8" s="29" t="s">
        <v>372</v>
      </c>
      <c r="F8" s="32"/>
      <c r="G8" s="32"/>
      <c r="H8" s="32"/>
      <c r="I8" s="33">
        <f>SUMIFS(I9:I12,A9:A12,"P")</f>
        <v>0</v>
      </c>
      <c r="J8" s="34"/>
    </row>
    <row r="9">
      <c r="A9" s="35" t="s">
        <v>48</v>
      </c>
      <c r="B9" s="35">
        <v>1</v>
      </c>
      <c r="C9" s="36" t="s">
        <v>436</v>
      </c>
      <c r="D9" s="35" t="s">
        <v>50</v>
      </c>
      <c r="E9" s="37" t="s">
        <v>437</v>
      </c>
      <c r="F9" s="38" t="s">
        <v>438</v>
      </c>
      <c r="G9" s="39">
        <v>1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 ht="75">
      <c r="A10" s="35" t="s">
        <v>54</v>
      </c>
      <c r="B10" s="42"/>
      <c r="C10" s="43"/>
      <c r="D10" s="43"/>
      <c r="E10" s="37" t="s">
        <v>439</v>
      </c>
      <c r="F10" s="43"/>
      <c r="G10" s="43"/>
      <c r="H10" s="43"/>
      <c r="I10" s="43"/>
      <c r="J10" s="44"/>
    </row>
    <row r="11">
      <c r="A11" s="35" t="s">
        <v>56</v>
      </c>
      <c r="B11" s="42"/>
      <c r="C11" s="43"/>
      <c r="D11" s="43"/>
      <c r="E11" s="45" t="s">
        <v>440</v>
      </c>
      <c r="F11" s="43"/>
      <c r="G11" s="43"/>
      <c r="H11" s="43"/>
      <c r="I11" s="43"/>
      <c r="J11" s="44"/>
    </row>
    <row r="12">
      <c r="A12" s="35" t="s">
        <v>58</v>
      </c>
      <c r="B12" s="47"/>
      <c r="C12" s="48"/>
      <c r="D12" s="48"/>
      <c r="E12" s="50"/>
      <c r="F12" s="48"/>
      <c r="G12" s="48"/>
      <c r="H12" s="48"/>
      <c r="I12" s="48"/>
      <c r="J1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23</v>
      </c>
      <c r="I3" s="23">
        <f>SUMIFS(I8:I12,A8:A12,"SD")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371</v>
      </c>
      <c r="D8" s="32"/>
      <c r="E8" s="29" t="s">
        <v>372</v>
      </c>
      <c r="F8" s="32"/>
      <c r="G8" s="32"/>
      <c r="H8" s="32"/>
      <c r="I8" s="33">
        <f>SUMIFS(I9:I12,A9:A12,"P")</f>
        <v>0</v>
      </c>
      <c r="J8" s="34"/>
    </row>
    <row r="9">
      <c r="A9" s="35" t="s">
        <v>48</v>
      </c>
      <c r="B9" s="35">
        <v>1</v>
      </c>
      <c r="C9" s="36" t="s">
        <v>441</v>
      </c>
      <c r="D9" s="35" t="s">
        <v>50</v>
      </c>
      <c r="E9" s="37" t="s">
        <v>442</v>
      </c>
      <c r="F9" s="38" t="s">
        <v>438</v>
      </c>
      <c r="G9" s="39">
        <v>1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 ht="90">
      <c r="A10" s="35" t="s">
        <v>54</v>
      </c>
      <c r="B10" s="42"/>
      <c r="C10" s="43"/>
      <c r="D10" s="43"/>
      <c r="E10" s="37" t="s">
        <v>443</v>
      </c>
      <c r="F10" s="43"/>
      <c r="G10" s="43"/>
      <c r="H10" s="43"/>
      <c r="I10" s="43"/>
      <c r="J10" s="44"/>
    </row>
    <row r="11">
      <c r="A11" s="35" t="s">
        <v>56</v>
      </c>
      <c r="B11" s="42"/>
      <c r="C11" s="43"/>
      <c r="D11" s="43"/>
      <c r="E11" s="45" t="s">
        <v>440</v>
      </c>
      <c r="F11" s="43"/>
      <c r="G11" s="43"/>
      <c r="H11" s="43"/>
      <c r="I11" s="43"/>
      <c r="J11" s="44"/>
    </row>
    <row r="12">
      <c r="A12" s="35" t="s">
        <v>58</v>
      </c>
      <c r="B12" s="47"/>
      <c r="C12" s="48"/>
      <c r="D12" s="48"/>
      <c r="E12" s="50"/>
      <c r="F12" s="48"/>
      <c r="G12" s="48"/>
      <c r="H12" s="48"/>
      <c r="I12" s="48"/>
      <c r="J1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27</v>
      </c>
      <c r="F2" s="15"/>
      <c r="G2" s="15"/>
      <c r="H2" s="15"/>
      <c r="I2" s="15"/>
      <c r="J2" s="17"/>
    </row>
    <row r="3">
      <c r="A3" s="3" t="s">
        <v>28</v>
      </c>
      <c r="B3" s="18" t="s">
        <v>29</v>
      </c>
      <c r="C3" s="19" t="s">
        <v>30</v>
      </c>
      <c r="D3" s="20"/>
      <c r="E3" s="21" t="s">
        <v>31</v>
      </c>
      <c r="F3" s="15"/>
      <c r="G3" s="15"/>
      <c r="H3" s="22" t="s">
        <v>25</v>
      </c>
      <c r="I3" s="23">
        <f>SUMIFS(I8:I32,A8:A32,"SD")</f>
        <v>0</v>
      </c>
      <c r="J3" s="17"/>
      <c r="O3">
        <v>0</v>
      </c>
      <c r="P3">
        <v>2</v>
      </c>
    </row>
    <row r="4">
      <c r="A4" s="3" t="s">
        <v>32</v>
      </c>
      <c r="B4" s="18" t="s">
        <v>33</v>
      </c>
      <c r="C4" s="19" t="s">
        <v>25</v>
      </c>
      <c r="D4" s="20"/>
      <c r="E4" s="21" t="s">
        <v>26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34</v>
      </c>
      <c r="B5" s="25" t="s">
        <v>35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7" t="s">
        <v>41</v>
      </c>
      <c r="I5" s="7"/>
      <c r="J5" s="26" t="s">
        <v>42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43</v>
      </c>
      <c r="I6" s="7" t="s">
        <v>44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45</v>
      </c>
      <c r="B8" s="30"/>
      <c r="C8" s="31" t="s">
        <v>239</v>
      </c>
      <c r="D8" s="32"/>
      <c r="E8" s="29" t="s">
        <v>240</v>
      </c>
      <c r="F8" s="32"/>
      <c r="G8" s="32"/>
      <c r="H8" s="32"/>
      <c r="I8" s="33">
        <f>SUMIFS(I9:I32,A9:A32,"P")</f>
        <v>0</v>
      </c>
      <c r="J8" s="34"/>
    </row>
    <row r="9">
      <c r="A9" s="35" t="s">
        <v>48</v>
      </c>
      <c r="B9" s="35">
        <v>1</v>
      </c>
      <c r="C9" s="36" t="s">
        <v>444</v>
      </c>
      <c r="D9" s="35" t="s">
        <v>50</v>
      </c>
      <c r="E9" s="37" t="s">
        <v>445</v>
      </c>
      <c r="F9" s="38" t="s">
        <v>130</v>
      </c>
      <c r="G9" s="39">
        <v>3.5</v>
      </c>
      <c r="H9" s="40">
        <v>0</v>
      </c>
      <c r="I9" s="40">
        <f>ROUND(G9*H9,P4)</f>
        <v>0</v>
      </c>
      <c r="J9" s="38" t="s">
        <v>53</v>
      </c>
      <c r="O9" s="41">
        <f>I9*0.21</f>
        <v>0</v>
      </c>
      <c r="P9">
        <v>3</v>
      </c>
    </row>
    <row r="10">
      <c r="A10" s="35" t="s">
        <v>54</v>
      </c>
      <c r="B10" s="42"/>
      <c r="C10" s="43"/>
      <c r="D10" s="43"/>
      <c r="E10" s="46" t="s">
        <v>50</v>
      </c>
      <c r="F10" s="43"/>
      <c r="G10" s="43"/>
      <c r="H10" s="43"/>
      <c r="I10" s="43"/>
      <c r="J10" s="44"/>
    </row>
    <row r="11">
      <c r="A11" s="35" t="s">
        <v>56</v>
      </c>
      <c r="B11" s="42"/>
      <c r="C11" s="43"/>
      <c r="D11" s="43"/>
      <c r="E11" s="45" t="s">
        <v>446</v>
      </c>
      <c r="F11" s="43"/>
      <c r="G11" s="43"/>
      <c r="H11" s="43"/>
      <c r="I11" s="43"/>
      <c r="J11" s="44"/>
    </row>
    <row r="12" ht="75">
      <c r="A12" s="35" t="s">
        <v>58</v>
      </c>
      <c r="B12" s="42"/>
      <c r="C12" s="43"/>
      <c r="D12" s="43"/>
      <c r="E12" s="37" t="s">
        <v>447</v>
      </c>
      <c r="F12" s="43"/>
      <c r="G12" s="43"/>
      <c r="H12" s="43"/>
      <c r="I12" s="43"/>
      <c r="J12" s="44"/>
    </row>
    <row r="13">
      <c r="A13" s="35" t="s">
        <v>48</v>
      </c>
      <c r="B13" s="35">
        <v>2</v>
      </c>
      <c r="C13" s="36" t="s">
        <v>448</v>
      </c>
      <c r="D13" s="35" t="s">
        <v>50</v>
      </c>
      <c r="E13" s="37" t="s">
        <v>449</v>
      </c>
      <c r="F13" s="38" t="s">
        <v>130</v>
      </c>
      <c r="G13" s="39">
        <v>4</v>
      </c>
      <c r="H13" s="40">
        <v>0</v>
      </c>
      <c r="I13" s="40">
        <f>ROUND(G13*H13,P4)</f>
        <v>0</v>
      </c>
      <c r="J13" s="38" t="s">
        <v>53</v>
      </c>
      <c r="O13" s="41">
        <f>I13*0.21</f>
        <v>0</v>
      </c>
      <c r="P13">
        <v>3</v>
      </c>
    </row>
    <row r="14">
      <c r="A14" s="35" t="s">
        <v>54</v>
      </c>
      <c r="B14" s="42"/>
      <c r="C14" s="43"/>
      <c r="D14" s="43"/>
      <c r="E14" s="37" t="s">
        <v>450</v>
      </c>
      <c r="F14" s="43"/>
      <c r="G14" s="43"/>
      <c r="H14" s="43"/>
      <c r="I14" s="43"/>
      <c r="J14" s="44"/>
    </row>
    <row r="15">
      <c r="A15" s="35" t="s">
        <v>56</v>
      </c>
      <c r="B15" s="42"/>
      <c r="C15" s="43"/>
      <c r="D15" s="43"/>
      <c r="E15" s="45" t="s">
        <v>451</v>
      </c>
      <c r="F15" s="43"/>
      <c r="G15" s="43"/>
      <c r="H15" s="43"/>
      <c r="I15" s="43"/>
      <c r="J15" s="44"/>
    </row>
    <row r="16" ht="45">
      <c r="A16" s="35" t="s">
        <v>58</v>
      </c>
      <c r="B16" s="42"/>
      <c r="C16" s="43"/>
      <c r="D16" s="43"/>
      <c r="E16" s="37" t="s">
        <v>452</v>
      </c>
      <c r="F16" s="43"/>
      <c r="G16" s="43"/>
      <c r="H16" s="43"/>
      <c r="I16" s="43"/>
      <c r="J16" s="44"/>
    </row>
    <row r="17">
      <c r="A17" s="35" t="s">
        <v>48</v>
      </c>
      <c r="B17" s="35">
        <v>3</v>
      </c>
      <c r="C17" s="36" t="s">
        <v>453</v>
      </c>
      <c r="D17" s="35" t="s">
        <v>50</v>
      </c>
      <c r="E17" s="37" t="s">
        <v>454</v>
      </c>
      <c r="F17" s="38" t="s">
        <v>89</v>
      </c>
      <c r="G17" s="39">
        <v>3</v>
      </c>
      <c r="H17" s="40">
        <v>0</v>
      </c>
      <c r="I17" s="40">
        <f>ROUND(G17*H17,P4)</f>
        <v>0</v>
      </c>
      <c r="J17" s="38" t="s">
        <v>53</v>
      </c>
      <c r="O17" s="41">
        <f>I17*0.21</f>
        <v>0</v>
      </c>
      <c r="P17">
        <v>3</v>
      </c>
    </row>
    <row r="18" ht="60">
      <c r="A18" s="35" t="s">
        <v>54</v>
      </c>
      <c r="B18" s="42"/>
      <c r="C18" s="43"/>
      <c r="D18" s="43"/>
      <c r="E18" s="37" t="s">
        <v>455</v>
      </c>
      <c r="F18" s="43"/>
      <c r="G18" s="43"/>
      <c r="H18" s="43"/>
      <c r="I18" s="43"/>
      <c r="J18" s="44"/>
    </row>
    <row r="19">
      <c r="A19" s="35" t="s">
        <v>56</v>
      </c>
      <c r="B19" s="42"/>
      <c r="C19" s="43"/>
      <c r="D19" s="43"/>
      <c r="E19" s="45" t="s">
        <v>456</v>
      </c>
      <c r="F19" s="43"/>
      <c r="G19" s="43"/>
      <c r="H19" s="43"/>
      <c r="I19" s="43"/>
      <c r="J19" s="44"/>
    </row>
    <row r="20" ht="120">
      <c r="A20" s="35" t="s">
        <v>58</v>
      </c>
      <c r="B20" s="42"/>
      <c r="C20" s="43"/>
      <c r="D20" s="43"/>
      <c r="E20" s="37" t="s">
        <v>457</v>
      </c>
      <c r="F20" s="43"/>
      <c r="G20" s="43"/>
      <c r="H20" s="43"/>
      <c r="I20" s="43"/>
      <c r="J20" s="44"/>
    </row>
    <row r="21">
      <c r="A21" s="35" t="s">
        <v>48</v>
      </c>
      <c r="B21" s="35">
        <v>4</v>
      </c>
      <c r="C21" s="36" t="s">
        <v>458</v>
      </c>
      <c r="D21" s="35" t="s">
        <v>50</v>
      </c>
      <c r="E21" s="37" t="s">
        <v>459</v>
      </c>
      <c r="F21" s="38" t="s">
        <v>89</v>
      </c>
      <c r="G21" s="39">
        <v>2</v>
      </c>
      <c r="H21" s="40">
        <v>0</v>
      </c>
      <c r="I21" s="40">
        <f>ROUND(G21*H21,P4)</f>
        <v>0</v>
      </c>
      <c r="J21" s="38" t="s">
        <v>53</v>
      </c>
      <c r="O21" s="41">
        <f>I21*0.21</f>
        <v>0</v>
      </c>
      <c r="P21">
        <v>3</v>
      </c>
    </row>
    <row r="22" ht="90">
      <c r="A22" s="35" t="s">
        <v>54</v>
      </c>
      <c r="B22" s="42"/>
      <c r="C22" s="43"/>
      <c r="D22" s="43"/>
      <c r="E22" s="37" t="s">
        <v>460</v>
      </c>
      <c r="F22" s="43"/>
      <c r="G22" s="43"/>
      <c r="H22" s="43"/>
      <c r="I22" s="43"/>
      <c r="J22" s="44"/>
    </row>
    <row r="23">
      <c r="A23" s="35" t="s">
        <v>56</v>
      </c>
      <c r="B23" s="42"/>
      <c r="C23" s="43"/>
      <c r="D23" s="43"/>
      <c r="E23" s="45" t="s">
        <v>461</v>
      </c>
      <c r="F23" s="43"/>
      <c r="G23" s="43"/>
      <c r="H23" s="43"/>
      <c r="I23" s="43"/>
      <c r="J23" s="44"/>
    </row>
    <row r="24" ht="120">
      <c r="A24" s="35" t="s">
        <v>58</v>
      </c>
      <c r="B24" s="42"/>
      <c r="C24" s="43"/>
      <c r="D24" s="43"/>
      <c r="E24" s="37" t="s">
        <v>457</v>
      </c>
      <c r="F24" s="43"/>
      <c r="G24" s="43"/>
      <c r="H24" s="43"/>
      <c r="I24" s="43"/>
      <c r="J24" s="44"/>
    </row>
    <row r="25">
      <c r="A25" s="35" t="s">
        <v>48</v>
      </c>
      <c r="B25" s="35">
        <v>5</v>
      </c>
      <c r="C25" s="36" t="s">
        <v>462</v>
      </c>
      <c r="D25" s="35" t="s">
        <v>50</v>
      </c>
      <c r="E25" s="37" t="s">
        <v>463</v>
      </c>
      <c r="F25" s="38" t="s">
        <v>89</v>
      </c>
      <c r="G25" s="39">
        <v>1</v>
      </c>
      <c r="H25" s="40">
        <v>0</v>
      </c>
      <c r="I25" s="40">
        <f>ROUND(G25*H25,P4)</f>
        <v>0</v>
      </c>
      <c r="J25" s="38" t="s">
        <v>53</v>
      </c>
      <c r="O25" s="41">
        <f>I25*0.21</f>
        <v>0</v>
      </c>
      <c r="P25">
        <v>3</v>
      </c>
    </row>
    <row r="26" ht="75">
      <c r="A26" s="35" t="s">
        <v>54</v>
      </c>
      <c r="B26" s="42"/>
      <c r="C26" s="43"/>
      <c r="D26" s="43"/>
      <c r="E26" s="37" t="s">
        <v>464</v>
      </c>
      <c r="F26" s="43"/>
      <c r="G26" s="43"/>
      <c r="H26" s="43"/>
      <c r="I26" s="43"/>
      <c r="J26" s="44"/>
    </row>
    <row r="27">
      <c r="A27" s="35" t="s">
        <v>56</v>
      </c>
      <c r="B27" s="42"/>
      <c r="C27" s="43"/>
      <c r="D27" s="43"/>
      <c r="E27" s="45" t="s">
        <v>465</v>
      </c>
      <c r="F27" s="43"/>
      <c r="G27" s="43"/>
      <c r="H27" s="43"/>
      <c r="I27" s="43"/>
      <c r="J27" s="44"/>
    </row>
    <row r="28" ht="120">
      <c r="A28" s="35" t="s">
        <v>58</v>
      </c>
      <c r="B28" s="42"/>
      <c r="C28" s="43"/>
      <c r="D28" s="43"/>
      <c r="E28" s="37" t="s">
        <v>457</v>
      </c>
      <c r="F28" s="43"/>
      <c r="G28" s="43"/>
      <c r="H28" s="43"/>
      <c r="I28" s="43"/>
      <c r="J28" s="44"/>
    </row>
    <row r="29">
      <c r="A29" s="35" t="s">
        <v>48</v>
      </c>
      <c r="B29" s="35">
        <v>6</v>
      </c>
      <c r="C29" s="36" t="s">
        <v>466</v>
      </c>
      <c r="D29" s="35"/>
      <c r="E29" s="37" t="s">
        <v>467</v>
      </c>
      <c r="F29" s="38" t="s">
        <v>89</v>
      </c>
      <c r="G29" s="39">
        <v>2</v>
      </c>
      <c r="H29" s="40">
        <v>0</v>
      </c>
      <c r="I29" s="40">
        <f>ROUND(G29*H29,P4)</f>
        <v>0</v>
      </c>
      <c r="J29" s="38" t="s">
        <v>53</v>
      </c>
      <c r="O29" s="41">
        <f>I29*0.21</f>
        <v>0</v>
      </c>
      <c r="P29">
        <v>3</v>
      </c>
    </row>
    <row r="30" ht="30">
      <c r="A30" s="35" t="s">
        <v>54</v>
      </c>
      <c r="B30" s="42"/>
      <c r="C30" s="43"/>
      <c r="D30" s="43"/>
      <c r="E30" s="37" t="s">
        <v>468</v>
      </c>
      <c r="F30" s="43"/>
      <c r="G30" s="43"/>
      <c r="H30" s="43"/>
      <c r="I30" s="43"/>
      <c r="J30" s="44"/>
    </row>
    <row r="31">
      <c r="A31" s="35" t="s">
        <v>56</v>
      </c>
      <c r="B31" s="42"/>
      <c r="C31" s="43"/>
      <c r="D31" s="43"/>
      <c r="E31" s="45" t="s">
        <v>469</v>
      </c>
      <c r="F31" s="43"/>
      <c r="G31" s="43"/>
      <c r="H31" s="43"/>
      <c r="I31" s="43"/>
      <c r="J31" s="44"/>
    </row>
    <row r="32" ht="120">
      <c r="A32" s="35" t="s">
        <v>58</v>
      </c>
      <c r="B32" s="47"/>
      <c r="C32" s="48"/>
      <c r="D32" s="48"/>
      <c r="E32" s="37" t="s">
        <v>457</v>
      </c>
      <c r="F32" s="48"/>
      <c r="G32" s="48"/>
      <c r="H32" s="48"/>
      <c r="I32" s="48"/>
      <c r="J3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Gabrle Daniel</dc:creator>
  <cp:lastModifiedBy>Gabrle Daniel</cp:lastModifiedBy>
  <dcterms:created xsi:type="dcterms:W3CDTF">2024-04-04T08:13:22Z</dcterms:created>
  <dcterms:modified xsi:type="dcterms:W3CDTF">2024-04-04T08:13:22Z</dcterms:modified>
</cp:coreProperties>
</file>