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regiozona.sharepoint.com/sites/RZ/Sdilene dokumenty/02/02_VZ/24/000/X00_IROP_ZŠ_Luhačovice_Dodávka+ICT/01_ZD/"/>
    </mc:Choice>
  </mc:AlternateContent>
  <xr:revisionPtr revIDLastSave="43" documentId="13_ncr:1_{F7C9D8C3-E35D-4470-B192-AD4D7E97A139}" xr6:coauthVersionLast="47" xr6:coauthVersionMax="47" xr10:uidLastSave="{A2FE3654-9CB5-4D52-8256-D7770F430522}"/>
  <bookViews>
    <workbookView xWindow="-120" yWindow="-120" windowWidth="29040" windowHeight="15720" tabRatio="995" xr2:uid="{0965A5FA-0DF6-4B57-BDC7-D9D79B9E37D1}"/>
  </bookViews>
  <sheets>
    <sheet name="Rekapitulace" sheetId="19" r:id="rId1"/>
    <sheet name="124" sheetId="15" r:id="rId2"/>
    <sheet name="122,123" sheetId="11" r:id="rId3"/>
    <sheet name="125" sheetId="16" r:id="rId4"/>
    <sheet name="126, 138" sheetId="13" r:id="rId5"/>
    <sheet name="127" sheetId="6" r:id="rId6"/>
    <sheet name="128" sheetId="17" r:id="rId7"/>
    <sheet name="225" sheetId="7" r:id="rId8"/>
    <sheet name="223" sheetId="9" r:id="rId9"/>
    <sheet name="226" sheetId="8" r:id="rId10"/>
    <sheet name="228,229" sheetId="14" r:id="rId11"/>
    <sheet name="241" sheetId="18" r:id="rId12"/>
    <sheet name="107 Cvičná kuchyně" sheetId="10" r:id="rId13"/>
    <sheet name="106 Kabinet ke kuchyni" sheetId="21" r:id="rId14"/>
    <sheet name="Matematická učebna" sheetId="4" r:id="rId15"/>
    <sheet name="Kabinet matematiky" sheetId="5" r:id="rId16"/>
    <sheet name="Přírodovědná učebna" sheetId="2" r:id="rId17"/>
    <sheet name="Kabinet přírodovědy" sheetId="3" r:id="rId1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18" l="1"/>
  <c r="H9" i="18" s="1"/>
  <c r="G10" i="18"/>
  <c r="H10" i="18" s="1"/>
  <c r="F10" i="18"/>
  <c r="F9" i="18"/>
  <c r="G47" i="14" l="1"/>
  <c r="H47" i="14" s="1"/>
  <c r="F47" i="14"/>
  <c r="G17" i="14"/>
  <c r="H17" i="14" s="1"/>
  <c r="F17" i="14"/>
  <c r="G21" i="14"/>
  <c r="H21" i="14" s="1"/>
  <c r="F21" i="14"/>
  <c r="G27" i="7"/>
  <c r="H27" i="7" s="1"/>
  <c r="F27" i="7"/>
  <c r="G26" i="7"/>
  <c r="H26" i="7" s="1"/>
  <c r="F26" i="7"/>
  <c r="G23" i="17"/>
  <c r="H23" i="17" s="1"/>
  <c r="F23" i="17"/>
  <c r="F24" i="17" s="1"/>
  <c r="G35" i="13"/>
  <c r="H35" i="13" s="1"/>
  <c r="F35" i="13"/>
  <c r="G34" i="13"/>
  <c r="H34" i="13" s="1"/>
  <c r="F34" i="13"/>
  <c r="F9" i="16"/>
  <c r="G9" i="16"/>
  <c r="H9" i="16" s="1"/>
  <c r="F8" i="16"/>
  <c r="G8" i="16"/>
  <c r="H8" i="16" s="1"/>
  <c r="G10" i="16"/>
  <c r="H10" i="16" s="1"/>
  <c r="F10" i="16"/>
  <c r="G7" i="16"/>
  <c r="H7" i="16" s="1"/>
  <c r="F7" i="16"/>
  <c r="G33" i="11"/>
  <c r="H33" i="11" s="1"/>
  <c r="F33" i="11"/>
  <c r="F22" i="14" l="1"/>
  <c r="H22" i="14"/>
  <c r="H24" i="17"/>
  <c r="G20" i="3"/>
  <c r="H20" i="3" s="1"/>
  <c r="F20" i="3"/>
  <c r="G19" i="3"/>
  <c r="H19" i="3" s="1"/>
  <c r="F19" i="3"/>
  <c r="G8" i="18" l="1"/>
  <c r="H8" i="18" s="1"/>
  <c r="F8" i="18"/>
  <c r="G8" i="14"/>
  <c r="H8" i="14" s="1"/>
  <c r="F8" i="14"/>
  <c r="F12" i="14"/>
  <c r="G12" i="14"/>
  <c r="H12" i="14" s="1"/>
  <c r="G14" i="17"/>
  <c r="H14" i="17" s="1"/>
  <c r="F13" i="17"/>
  <c r="G13" i="17"/>
  <c r="H13" i="17" s="1"/>
  <c r="F6" i="17"/>
  <c r="G6" i="17"/>
  <c r="H6" i="17" s="1"/>
  <c r="F7" i="17"/>
  <c r="G7" i="17"/>
  <c r="H7" i="17" s="1"/>
  <c r="F8" i="17"/>
  <c r="G8" i="17"/>
  <c r="H8" i="17" s="1"/>
  <c r="G9" i="17"/>
  <c r="H9" i="17" s="1"/>
  <c r="F9" i="17"/>
  <c r="G19" i="5"/>
  <c r="H19" i="5" s="1"/>
  <c r="F19" i="5"/>
  <c r="G18" i="5"/>
  <c r="H18" i="5" s="1"/>
  <c r="F18" i="5"/>
  <c r="G27" i="2"/>
  <c r="H27" i="2" s="1"/>
  <c r="F27" i="2"/>
  <c r="G16" i="21" l="1"/>
  <c r="H16" i="21" s="1"/>
  <c r="F16" i="21"/>
  <c r="G15" i="21"/>
  <c r="H15" i="21" s="1"/>
  <c r="F15" i="21"/>
  <c r="G34" i="7"/>
  <c r="H34" i="7" s="1"/>
  <c r="F34" i="7"/>
  <c r="G33" i="7"/>
  <c r="H33" i="7" s="1"/>
  <c r="F33" i="7"/>
  <c r="G32" i="7"/>
  <c r="H32" i="7" s="1"/>
  <c r="F32" i="7"/>
  <c r="G15" i="16"/>
  <c r="H15" i="16" s="1"/>
  <c r="F15" i="16"/>
  <c r="G16" i="16"/>
  <c r="H16" i="16" s="1"/>
  <c r="F16" i="16"/>
  <c r="G41" i="13"/>
  <c r="H41" i="13" s="1"/>
  <c r="F41" i="13"/>
  <c r="G40" i="13"/>
  <c r="H40" i="13" s="1"/>
  <c r="F40" i="13"/>
  <c r="G39" i="13"/>
  <c r="H39" i="13" s="1"/>
  <c r="F39" i="13"/>
  <c r="G18" i="16"/>
  <c r="H18" i="16" s="1"/>
  <c r="F18" i="16"/>
  <c r="G17" i="16"/>
  <c r="H17" i="16" s="1"/>
  <c r="F17" i="16"/>
  <c r="G14" i="16"/>
  <c r="H14" i="16" s="1"/>
  <c r="F14" i="16"/>
  <c r="G39" i="11"/>
  <c r="H39" i="11" s="1"/>
  <c r="F39" i="11"/>
  <c r="G38" i="11"/>
  <c r="H38" i="11" s="1"/>
  <c r="F38" i="11"/>
  <c r="G37" i="11"/>
  <c r="H37" i="11" s="1"/>
  <c r="F37" i="11"/>
  <c r="F42" i="13" l="1"/>
  <c r="H42" i="13"/>
  <c r="F19" i="16"/>
  <c r="H19" i="16"/>
  <c r="F40" i="11"/>
  <c r="H40" i="11"/>
  <c r="F33" i="13" l="1"/>
  <c r="G33" i="13"/>
  <c r="H33" i="13" s="1"/>
  <c r="F23" i="15"/>
  <c r="G23" i="15"/>
  <c r="H23" i="15" s="1"/>
  <c r="F21" i="15"/>
  <c r="G21" i="15"/>
  <c r="H21" i="15" s="1"/>
  <c r="B18" i="19"/>
  <c r="G25" i="21"/>
  <c r="H25" i="21" s="1"/>
  <c r="F25" i="21"/>
  <c r="G24" i="21"/>
  <c r="H24" i="21" s="1"/>
  <c r="F24" i="21"/>
  <c r="G20" i="21"/>
  <c r="H20" i="21" s="1"/>
  <c r="F20" i="21"/>
  <c r="F17" i="21"/>
  <c r="G11" i="21"/>
  <c r="H11" i="21" s="1"/>
  <c r="F11" i="21"/>
  <c r="G10" i="21"/>
  <c r="H10" i="21" s="1"/>
  <c r="F10" i="21"/>
  <c r="G9" i="21"/>
  <c r="H9" i="21" s="1"/>
  <c r="F9" i="21"/>
  <c r="G8" i="21"/>
  <c r="H8" i="21" s="1"/>
  <c r="F8" i="21"/>
  <c r="G7" i="21"/>
  <c r="H7" i="21" s="1"/>
  <c r="F7" i="21"/>
  <c r="G6" i="21"/>
  <c r="H6" i="21" s="1"/>
  <c r="F6" i="21"/>
  <c r="H26" i="21" l="1"/>
  <c r="H21" i="21"/>
  <c r="F21" i="21"/>
  <c r="F26" i="21"/>
  <c r="F12" i="21"/>
  <c r="H12" i="21"/>
  <c r="H17" i="21"/>
  <c r="G46" i="13"/>
  <c r="H46" i="13" s="1"/>
  <c r="F46" i="13"/>
  <c r="G45" i="13"/>
  <c r="H45" i="13" s="1"/>
  <c r="F45" i="13"/>
  <c r="G32" i="13"/>
  <c r="H32" i="13" s="1"/>
  <c r="H36" i="13" s="1"/>
  <c r="F32" i="13"/>
  <c r="F36" i="13" s="1"/>
  <c r="H28" i="21" l="1"/>
  <c r="C18" i="19" s="1"/>
  <c r="H32" i="21"/>
  <c r="H30" i="21" s="1"/>
  <c r="F47" i="13"/>
  <c r="H49" i="13" s="1"/>
  <c r="H47" i="13"/>
  <c r="H53" i="13" s="1"/>
  <c r="D18" i="19" l="1"/>
  <c r="H51" i="13"/>
  <c r="B22" i="19"/>
  <c r="B21" i="19"/>
  <c r="B20" i="19"/>
  <c r="B19" i="19"/>
  <c r="B17" i="19"/>
  <c r="B16" i="19"/>
  <c r="F41" i="14"/>
  <c r="B15" i="19"/>
  <c r="B14" i="19"/>
  <c r="B13" i="19"/>
  <c r="B12" i="19"/>
  <c r="B11" i="19"/>
  <c r="B10" i="19"/>
  <c r="B9" i="19"/>
  <c r="B8" i="19"/>
  <c r="B7" i="19"/>
  <c r="B6" i="19"/>
  <c r="G15" i="18" l="1"/>
  <c r="H15" i="18" s="1"/>
  <c r="F15" i="18"/>
  <c r="G14" i="18"/>
  <c r="H14" i="18" s="1"/>
  <c r="F14" i="18"/>
  <c r="G7" i="18"/>
  <c r="H7" i="18" s="1"/>
  <c r="F7" i="18"/>
  <c r="G6" i="18"/>
  <c r="H6" i="18" s="1"/>
  <c r="F6" i="18"/>
  <c r="G28" i="17"/>
  <c r="H28" i="17" s="1"/>
  <c r="F28" i="17"/>
  <c r="G27" i="17"/>
  <c r="H27" i="17" s="1"/>
  <c r="F27" i="17"/>
  <c r="G19" i="17"/>
  <c r="H19" i="17" s="1"/>
  <c r="F19" i="17"/>
  <c r="G18" i="17"/>
  <c r="H18" i="17" s="1"/>
  <c r="F18" i="17"/>
  <c r="F14" i="17"/>
  <c r="G11" i="17"/>
  <c r="H11" i="17" s="1"/>
  <c r="F11" i="17"/>
  <c r="G10" i="17"/>
  <c r="H10" i="17" s="1"/>
  <c r="F10" i="17"/>
  <c r="G12" i="17"/>
  <c r="H12" i="17" s="1"/>
  <c r="F12" i="17"/>
  <c r="G23" i="16"/>
  <c r="H23" i="16" s="1"/>
  <c r="F23" i="16"/>
  <c r="G22" i="16"/>
  <c r="H22" i="16" s="1"/>
  <c r="F22" i="16"/>
  <c r="G6" i="16"/>
  <c r="H6" i="16" s="1"/>
  <c r="H11" i="16" s="1"/>
  <c r="F6" i="16"/>
  <c r="F11" i="16" s="1"/>
  <c r="G42" i="15"/>
  <c r="H42" i="15" s="1"/>
  <c r="F42" i="15"/>
  <c r="G41" i="15"/>
  <c r="H41" i="15" s="1"/>
  <c r="F41" i="15"/>
  <c r="G37" i="15"/>
  <c r="H37" i="15" s="1"/>
  <c r="F37" i="15"/>
  <c r="G36" i="15"/>
  <c r="H36" i="15" s="1"/>
  <c r="F36" i="15"/>
  <c r="G35" i="15"/>
  <c r="H35" i="15" s="1"/>
  <c r="F35" i="15"/>
  <c r="G31" i="15"/>
  <c r="H31" i="15" s="1"/>
  <c r="F31" i="15"/>
  <c r="G30" i="15"/>
  <c r="H30" i="15" s="1"/>
  <c r="F30" i="15"/>
  <c r="G29" i="15"/>
  <c r="H29" i="15" s="1"/>
  <c r="F29" i="15"/>
  <c r="G25" i="15"/>
  <c r="H25" i="15" s="1"/>
  <c r="F25" i="15"/>
  <c r="G24" i="15"/>
  <c r="H24" i="15" s="1"/>
  <c r="F24" i="15"/>
  <c r="G22" i="15"/>
  <c r="H22" i="15" s="1"/>
  <c r="F22" i="15"/>
  <c r="G20" i="15"/>
  <c r="H20" i="15" s="1"/>
  <c r="F20" i="15"/>
  <c r="G19" i="15"/>
  <c r="H19" i="15" s="1"/>
  <c r="F19" i="15"/>
  <c r="G18" i="15"/>
  <c r="H18" i="15" s="1"/>
  <c r="F18" i="15"/>
  <c r="G17" i="15"/>
  <c r="H17" i="15" s="1"/>
  <c r="F17" i="15"/>
  <c r="G13" i="15"/>
  <c r="H13" i="15" s="1"/>
  <c r="F13" i="15"/>
  <c r="G12" i="15"/>
  <c r="H12" i="15" s="1"/>
  <c r="F12" i="15"/>
  <c r="G11" i="15"/>
  <c r="H11" i="15" s="1"/>
  <c r="F11" i="15"/>
  <c r="G7" i="15"/>
  <c r="H7" i="15" s="1"/>
  <c r="F7" i="15"/>
  <c r="G6" i="15"/>
  <c r="H6" i="15" s="1"/>
  <c r="F6" i="15"/>
  <c r="G52" i="14"/>
  <c r="H52" i="14" s="1"/>
  <c r="F52" i="14"/>
  <c r="G51" i="14"/>
  <c r="H51" i="14" s="1"/>
  <c r="F51" i="14"/>
  <c r="G46" i="14"/>
  <c r="H46" i="14" s="1"/>
  <c r="F46" i="14"/>
  <c r="G45" i="14"/>
  <c r="H45" i="14" s="1"/>
  <c r="F45" i="14"/>
  <c r="G44" i="14"/>
  <c r="H44" i="14" s="1"/>
  <c r="F44" i="14"/>
  <c r="G43" i="14"/>
  <c r="H43" i="14" s="1"/>
  <c r="F43" i="14"/>
  <c r="G42" i="14"/>
  <c r="H42" i="14" s="1"/>
  <c r="F42" i="14"/>
  <c r="G41" i="14"/>
  <c r="H41" i="14" s="1"/>
  <c r="G40" i="14"/>
  <c r="H40" i="14" s="1"/>
  <c r="F40" i="14"/>
  <c r="G44" i="11"/>
  <c r="H44" i="11" s="1"/>
  <c r="F44" i="11"/>
  <c r="G43" i="11"/>
  <c r="H43" i="11" s="1"/>
  <c r="F43" i="11"/>
  <c r="G32" i="11"/>
  <c r="H32" i="11" s="1"/>
  <c r="F32" i="11"/>
  <c r="G31" i="11"/>
  <c r="H31" i="11" s="1"/>
  <c r="F31" i="11"/>
  <c r="G30" i="11"/>
  <c r="H30" i="11" s="1"/>
  <c r="F30" i="11"/>
  <c r="G29" i="11"/>
  <c r="H29" i="11" s="1"/>
  <c r="F29" i="11"/>
  <c r="G28" i="11"/>
  <c r="H28" i="11" s="1"/>
  <c r="F28" i="11"/>
  <c r="G26" i="14"/>
  <c r="H26" i="14" s="1"/>
  <c r="F26" i="14"/>
  <c r="G25" i="14"/>
  <c r="H25" i="14" s="1"/>
  <c r="F25" i="14"/>
  <c r="G16" i="14"/>
  <c r="H16" i="14" s="1"/>
  <c r="F16" i="14"/>
  <c r="G15" i="14"/>
  <c r="H15" i="14" s="1"/>
  <c r="F15" i="14"/>
  <c r="G11" i="14"/>
  <c r="H11" i="14" s="1"/>
  <c r="F11" i="14"/>
  <c r="G10" i="14"/>
  <c r="H10" i="14" s="1"/>
  <c r="F10" i="14"/>
  <c r="G14" i="14"/>
  <c r="H14" i="14" s="1"/>
  <c r="F14" i="14"/>
  <c r="G13" i="14"/>
  <c r="H13" i="14" s="1"/>
  <c r="F13" i="14"/>
  <c r="G9" i="14"/>
  <c r="H9" i="14" s="1"/>
  <c r="F9" i="14"/>
  <c r="G18" i="13"/>
  <c r="H18" i="13" s="1"/>
  <c r="F18" i="13"/>
  <c r="G17" i="13"/>
  <c r="H17" i="13" s="1"/>
  <c r="F17" i="13"/>
  <c r="G13" i="13"/>
  <c r="H13" i="13" s="1"/>
  <c r="F13" i="13"/>
  <c r="G12" i="13"/>
  <c r="H12" i="13" s="1"/>
  <c r="F12" i="13"/>
  <c r="G11" i="13"/>
  <c r="H11" i="13" s="1"/>
  <c r="F11" i="13"/>
  <c r="G10" i="13"/>
  <c r="H10" i="13" s="1"/>
  <c r="F10" i="13"/>
  <c r="G9" i="13"/>
  <c r="H9" i="13" s="1"/>
  <c r="F9" i="13"/>
  <c r="G8" i="13"/>
  <c r="H8" i="13" s="1"/>
  <c r="F8" i="13"/>
  <c r="G14" i="11"/>
  <c r="H14" i="11" s="1"/>
  <c r="F14" i="11"/>
  <c r="G13" i="11"/>
  <c r="H13" i="11" s="1"/>
  <c r="F13" i="11"/>
  <c r="G9" i="11"/>
  <c r="H9" i="11" s="1"/>
  <c r="F9" i="11"/>
  <c r="G8" i="11"/>
  <c r="H8" i="11" s="1"/>
  <c r="F8" i="11"/>
  <c r="H11" i="18" l="1"/>
  <c r="F11" i="18"/>
  <c r="F48" i="14"/>
  <c r="H48" i="14"/>
  <c r="F26" i="15"/>
  <c r="F18" i="14"/>
  <c r="H18" i="14"/>
  <c r="F15" i="17"/>
  <c r="F34" i="11"/>
  <c r="H34" i="11"/>
  <c r="F53" i="14"/>
  <c r="H55" i="14" s="1"/>
  <c r="H53" i="14"/>
  <c r="F27" i="14"/>
  <c r="H15" i="17"/>
  <c r="H29" i="17"/>
  <c r="F10" i="11"/>
  <c r="F15" i="11"/>
  <c r="H16" i="18"/>
  <c r="F29" i="17"/>
  <c r="F19" i="13"/>
  <c r="F45" i="11"/>
  <c r="H45" i="11"/>
  <c r="F24" i="16"/>
  <c r="F20" i="17"/>
  <c r="F14" i="13"/>
  <c r="H19" i="13"/>
  <c r="F16" i="18"/>
  <c r="H18" i="18" s="1"/>
  <c r="H20" i="17"/>
  <c r="H24" i="16"/>
  <c r="F43" i="15"/>
  <c r="F8" i="15"/>
  <c r="H45" i="15" s="1"/>
  <c r="F32" i="15"/>
  <c r="F38" i="15"/>
  <c r="H43" i="15"/>
  <c r="F14" i="15"/>
  <c r="H8" i="15"/>
  <c r="H49" i="15" s="1"/>
  <c r="H26" i="15"/>
  <c r="H32" i="15"/>
  <c r="H14" i="15"/>
  <c r="H38" i="15"/>
  <c r="H15" i="11"/>
  <c r="H10" i="11"/>
  <c r="H14" i="13"/>
  <c r="H27" i="14"/>
  <c r="H35" i="17" l="1"/>
  <c r="H31" i="17"/>
  <c r="C11" i="19" s="1"/>
  <c r="H29" i="14"/>
  <c r="H62" i="14" s="1"/>
  <c r="C15" i="19" s="1"/>
  <c r="H33" i="14"/>
  <c r="H59" i="14"/>
  <c r="H57" i="14" s="1"/>
  <c r="H25" i="13"/>
  <c r="H59" i="13" s="1"/>
  <c r="D9" i="19" s="1"/>
  <c r="H21" i="13"/>
  <c r="H55" i="13" s="1"/>
  <c r="C9" i="19" s="1"/>
  <c r="H22" i="18"/>
  <c r="D16" i="19" s="1"/>
  <c r="C16" i="19"/>
  <c r="D11" i="19"/>
  <c r="H47" i="11"/>
  <c r="H51" i="11"/>
  <c r="H21" i="11"/>
  <c r="H17" i="11"/>
  <c r="H30" i="16"/>
  <c r="D8" i="19" s="1"/>
  <c r="H26" i="16"/>
  <c r="C8" i="19" s="1"/>
  <c r="C6" i="19"/>
  <c r="D6" i="19"/>
  <c r="H57" i="11" l="1"/>
  <c r="D7" i="19" s="1"/>
  <c r="H49" i="11"/>
  <c r="H53" i="11"/>
  <c r="C7" i="19" s="1"/>
  <c r="H20" i="18"/>
  <c r="H31" i="14"/>
  <c r="H64" i="14" s="1"/>
  <c r="H66" i="14"/>
  <c r="D15" i="19" s="1"/>
  <c r="H33" i="17"/>
  <c r="H19" i="11"/>
  <c r="H23" i="13"/>
  <c r="H57" i="13" s="1"/>
  <c r="H47" i="15"/>
  <c r="H28" i="16"/>
  <c r="G62" i="10"/>
  <c r="H62" i="10" s="1"/>
  <c r="F62" i="10"/>
  <c r="G61" i="10"/>
  <c r="H61" i="10" s="1"/>
  <c r="F61" i="10"/>
  <c r="G57" i="10"/>
  <c r="H57" i="10" s="1"/>
  <c r="F57" i="10"/>
  <c r="G56" i="10"/>
  <c r="H56" i="10" s="1"/>
  <c r="F56" i="10"/>
  <c r="G55" i="10"/>
  <c r="H55" i="10" s="1"/>
  <c r="F55" i="10"/>
  <c r="G51" i="10"/>
  <c r="H51" i="10" s="1"/>
  <c r="H52" i="10" s="1"/>
  <c r="F51" i="10"/>
  <c r="F52" i="10" s="1"/>
  <c r="G47" i="10"/>
  <c r="H47" i="10" s="1"/>
  <c r="F47" i="10"/>
  <c r="G46" i="10"/>
  <c r="H46" i="10" s="1"/>
  <c r="F46" i="10"/>
  <c r="G45" i="10"/>
  <c r="H45" i="10" s="1"/>
  <c r="F45" i="10"/>
  <c r="G41" i="10"/>
  <c r="H41" i="10" s="1"/>
  <c r="F41" i="10"/>
  <c r="G40" i="10"/>
  <c r="H40" i="10" s="1"/>
  <c r="F40" i="10"/>
  <c r="G39" i="10"/>
  <c r="H39" i="10" s="1"/>
  <c r="F39" i="10"/>
  <c r="G38" i="10"/>
  <c r="H38" i="10" s="1"/>
  <c r="F38" i="10"/>
  <c r="G37" i="10"/>
  <c r="H37" i="10" s="1"/>
  <c r="F37" i="10"/>
  <c r="G36" i="10"/>
  <c r="H36" i="10" s="1"/>
  <c r="F36" i="10"/>
  <c r="G35" i="10"/>
  <c r="H35" i="10" s="1"/>
  <c r="F35" i="10"/>
  <c r="G31" i="10"/>
  <c r="H31" i="10" s="1"/>
  <c r="F31" i="10"/>
  <c r="G30" i="10"/>
  <c r="H30" i="10" s="1"/>
  <c r="F30" i="10"/>
  <c r="G29" i="10"/>
  <c r="H29" i="10" s="1"/>
  <c r="F29" i="10"/>
  <c r="G28" i="10"/>
  <c r="H28" i="10" s="1"/>
  <c r="F28" i="10"/>
  <c r="G27" i="10"/>
  <c r="H27" i="10" s="1"/>
  <c r="F27" i="10"/>
  <c r="G26" i="10"/>
  <c r="H26" i="10" s="1"/>
  <c r="F26" i="10"/>
  <c r="G24" i="10"/>
  <c r="H24" i="10" s="1"/>
  <c r="F24" i="10"/>
  <c r="G23" i="10"/>
  <c r="H23" i="10" s="1"/>
  <c r="F23" i="10"/>
  <c r="G22" i="10"/>
  <c r="H22" i="10" s="1"/>
  <c r="F22" i="10"/>
  <c r="G20" i="10"/>
  <c r="H20" i="10" s="1"/>
  <c r="F20" i="10"/>
  <c r="G19" i="10"/>
  <c r="H19" i="10" s="1"/>
  <c r="F19" i="10"/>
  <c r="G18" i="10"/>
  <c r="H18" i="10" s="1"/>
  <c r="F18" i="10"/>
  <c r="G17" i="10"/>
  <c r="H17" i="10" s="1"/>
  <c r="F17" i="10"/>
  <c r="G16" i="10"/>
  <c r="H16" i="10" s="1"/>
  <c r="F16" i="10"/>
  <c r="G14" i="10"/>
  <c r="H14" i="10" s="1"/>
  <c r="F14" i="10"/>
  <c r="G13" i="10"/>
  <c r="H13" i="10" s="1"/>
  <c r="F13" i="10"/>
  <c r="G12" i="10"/>
  <c r="H12" i="10" s="1"/>
  <c r="F12" i="10"/>
  <c r="G11" i="10"/>
  <c r="H11" i="10" s="1"/>
  <c r="F11" i="10"/>
  <c r="G7" i="10"/>
  <c r="H7" i="10" s="1"/>
  <c r="F7" i="10"/>
  <c r="G6" i="10"/>
  <c r="H6" i="10" s="1"/>
  <c r="F6" i="10"/>
  <c r="G32" i="9"/>
  <c r="H32" i="9" s="1"/>
  <c r="F32" i="9"/>
  <c r="G31" i="9"/>
  <c r="H31" i="9" s="1"/>
  <c r="F31" i="9"/>
  <c r="G27" i="9"/>
  <c r="H27" i="9" s="1"/>
  <c r="F27" i="9"/>
  <c r="G23" i="9"/>
  <c r="H23" i="9" s="1"/>
  <c r="F23" i="9"/>
  <c r="G22" i="9"/>
  <c r="H22" i="9" s="1"/>
  <c r="F22" i="9"/>
  <c r="G21" i="9"/>
  <c r="H21" i="9" s="1"/>
  <c r="F21" i="9"/>
  <c r="G17" i="9"/>
  <c r="H17" i="9" s="1"/>
  <c r="F17" i="9"/>
  <c r="G16" i="9"/>
  <c r="H16" i="9" s="1"/>
  <c r="F16" i="9"/>
  <c r="G15" i="9"/>
  <c r="H15" i="9" s="1"/>
  <c r="F15" i="9"/>
  <c r="G14" i="9"/>
  <c r="H14" i="9" s="1"/>
  <c r="F14" i="9"/>
  <c r="G13" i="9"/>
  <c r="H13" i="9" s="1"/>
  <c r="F13" i="9"/>
  <c r="G12" i="9"/>
  <c r="H12" i="9" s="1"/>
  <c r="F12" i="9"/>
  <c r="G11" i="9"/>
  <c r="H11" i="9" s="1"/>
  <c r="F11" i="9"/>
  <c r="G10" i="9"/>
  <c r="H10" i="9" s="1"/>
  <c r="F10" i="9"/>
  <c r="G9" i="9"/>
  <c r="H9" i="9" s="1"/>
  <c r="F9" i="9"/>
  <c r="G8" i="9"/>
  <c r="H8" i="9" s="1"/>
  <c r="F8" i="9"/>
  <c r="G7" i="9"/>
  <c r="H7" i="9" s="1"/>
  <c r="F7" i="9"/>
  <c r="G6" i="9"/>
  <c r="H6" i="9" s="1"/>
  <c r="F6" i="9"/>
  <c r="G43" i="8"/>
  <c r="H43" i="8" s="1"/>
  <c r="F43" i="8"/>
  <c r="G42" i="8"/>
  <c r="H42" i="8" s="1"/>
  <c r="F42" i="8"/>
  <c r="G38" i="8"/>
  <c r="H38" i="8" s="1"/>
  <c r="F38" i="8"/>
  <c r="G37" i="8"/>
  <c r="H37" i="8" s="1"/>
  <c r="F37" i="8"/>
  <c r="G36" i="8"/>
  <c r="H36" i="8" s="1"/>
  <c r="F36" i="8"/>
  <c r="G32" i="8"/>
  <c r="H32" i="8" s="1"/>
  <c r="F32" i="8"/>
  <c r="G31" i="8"/>
  <c r="H31" i="8" s="1"/>
  <c r="F31" i="8"/>
  <c r="G30" i="8"/>
  <c r="H30" i="8" s="1"/>
  <c r="F30" i="8"/>
  <c r="G26" i="8"/>
  <c r="H26" i="8" s="1"/>
  <c r="F26" i="8"/>
  <c r="G25" i="8"/>
  <c r="H25" i="8" s="1"/>
  <c r="F25" i="8"/>
  <c r="G24" i="8"/>
  <c r="H24" i="8" s="1"/>
  <c r="F24" i="8"/>
  <c r="G23" i="8"/>
  <c r="H23" i="8" s="1"/>
  <c r="F23" i="8"/>
  <c r="G22" i="8"/>
  <c r="H22" i="8" s="1"/>
  <c r="F22" i="8"/>
  <c r="G21" i="8"/>
  <c r="H21" i="8" s="1"/>
  <c r="F21" i="8"/>
  <c r="G20" i="8"/>
  <c r="H20" i="8" s="1"/>
  <c r="F20" i="8"/>
  <c r="G19" i="8"/>
  <c r="H19" i="8" s="1"/>
  <c r="F19" i="8"/>
  <c r="G18" i="8"/>
  <c r="H18" i="8" s="1"/>
  <c r="F18" i="8"/>
  <c r="G17" i="8"/>
  <c r="H17" i="8" s="1"/>
  <c r="F17" i="8"/>
  <c r="G13" i="8"/>
  <c r="H13" i="8" s="1"/>
  <c r="F13" i="8"/>
  <c r="G12" i="8"/>
  <c r="H12" i="8" s="1"/>
  <c r="F12" i="8"/>
  <c r="G11" i="8"/>
  <c r="H11" i="8" s="1"/>
  <c r="F11" i="8"/>
  <c r="G7" i="8"/>
  <c r="H7" i="8" s="1"/>
  <c r="F7" i="8"/>
  <c r="G6" i="8"/>
  <c r="H6" i="8" s="1"/>
  <c r="F6" i="8"/>
  <c r="G47" i="7"/>
  <c r="H47" i="7" s="1"/>
  <c r="F47" i="7"/>
  <c r="G46" i="7"/>
  <c r="H46" i="7" s="1"/>
  <c r="F46" i="7"/>
  <c r="G42" i="7"/>
  <c r="H42" i="7" s="1"/>
  <c r="F42" i="7"/>
  <c r="G41" i="7"/>
  <c r="H41" i="7" s="1"/>
  <c r="F41" i="7"/>
  <c r="G40" i="7"/>
  <c r="H40" i="7" s="1"/>
  <c r="F40" i="7"/>
  <c r="G36" i="7"/>
  <c r="H36" i="7" s="1"/>
  <c r="F36" i="7"/>
  <c r="G35" i="7"/>
  <c r="H35" i="7" s="1"/>
  <c r="F35" i="7"/>
  <c r="G28" i="7"/>
  <c r="H28" i="7" s="1"/>
  <c r="F28" i="7"/>
  <c r="G25" i="7"/>
  <c r="H25" i="7" s="1"/>
  <c r="F25" i="7"/>
  <c r="G24" i="7"/>
  <c r="H24" i="7" s="1"/>
  <c r="F24" i="7"/>
  <c r="G23" i="7"/>
  <c r="H23" i="7" s="1"/>
  <c r="F23" i="7"/>
  <c r="G22" i="7"/>
  <c r="H22" i="7" s="1"/>
  <c r="F22" i="7"/>
  <c r="G21" i="7"/>
  <c r="H21" i="7" s="1"/>
  <c r="F21" i="7"/>
  <c r="G20" i="7"/>
  <c r="H20" i="7" s="1"/>
  <c r="F20" i="7"/>
  <c r="G19" i="7"/>
  <c r="H19" i="7" s="1"/>
  <c r="F19" i="7"/>
  <c r="G18" i="7"/>
  <c r="H18" i="7" s="1"/>
  <c r="F18" i="7"/>
  <c r="G17" i="7"/>
  <c r="H17" i="7" s="1"/>
  <c r="F17" i="7"/>
  <c r="G13" i="7"/>
  <c r="H13" i="7" s="1"/>
  <c r="F13" i="7"/>
  <c r="G12" i="7"/>
  <c r="H12" i="7" s="1"/>
  <c r="F12" i="7"/>
  <c r="G11" i="7"/>
  <c r="H11" i="7" s="1"/>
  <c r="F11" i="7"/>
  <c r="G7" i="7"/>
  <c r="H7" i="7" s="1"/>
  <c r="F7" i="7"/>
  <c r="G6" i="7"/>
  <c r="H6" i="7" s="1"/>
  <c r="F6" i="7"/>
  <c r="G43" i="6"/>
  <c r="H43" i="6" s="1"/>
  <c r="F43" i="6"/>
  <c r="G42" i="6"/>
  <c r="H42" i="6" s="1"/>
  <c r="F42" i="6"/>
  <c r="G38" i="6"/>
  <c r="H38" i="6" s="1"/>
  <c r="F38" i="6"/>
  <c r="G37" i="6"/>
  <c r="H37" i="6" s="1"/>
  <c r="F37" i="6"/>
  <c r="G36" i="6"/>
  <c r="H36" i="6" s="1"/>
  <c r="F36" i="6"/>
  <c r="G32" i="6"/>
  <c r="H32" i="6" s="1"/>
  <c r="F32" i="6"/>
  <c r="G31" i="6"/>
  <c r="H31" i="6" s="1"/>
  <c r="F31" i="6"/>
  <c r="G30" i="6"/>
  <c r="H30" i="6" s="1"/>
  <c r="F30" i="6"/>
  <c r="G26" i="6"/>
  <c r="H26" i="6" s="1"/>
  <c r="F26" i="6"/>
  <c r="G25" i="6"/>
  <c r="H25" i="6" s="1"/>
  <c r="F25" i="6"/>
  <c r="G24" i="6"/>
  <c r="H24" i="6" s="1"/>
  <c r="F24" i="6"/>
  <c r="G23" i="6"/>
  <c r="H23" i="6" s="1"/>
  <c r="F23" i="6"/>
  <c r="G22" i="6"/>
  <c r="H22" i="6" s="1"/>
  <c r="F22" i="6"/>
  <c r="G21" i="6"/>
  <c r="H21" i="6" s="1"/>
  <c r="F21" i="6"/>
  <c r="G20" i="6"/>
  <c r="H20" i="6" s="1"/>
  <c r="F20" i="6"/>
  <c r="G19" i="6"/>
  <c r="H19" i="6" s="1"/>
  <c r="F19" i="6"/>
  <c r="G18" i="6"/>
  <c r="H18" i="6" s="1"/>
  <c r="F18" i="6"/>
  <c r="G17" i="6"/>
  <c r="H17" i="6" s="1"/>
  <c r="F17" i="6"/>
  <c r="G13" i="6"/>
  <c r="H13" i="6" s="1"/>
  <c r="F13" i="6"/>
  <c r="G12" i="6"/>
  <c r="H12" i="6" s="1"/>
  <c r="F12" i="6"/>
  <c r="G11" i="6"/>
  <c r="H11" i="6" s="1"/>
  <c r="F11" i="6"/>
  <c r="G7" i="6"/>
  <c r="H7" i="6" s="1"/>
  <c r="F7" i="6"/>
  <c r="G6" i="6"/>
  <c r="H6" i="6" s="1"/>
  <c r="F6" i="6"/>
  <c r="G28" i="5"/>
  <c r="H28" i="5" s="1"/>
  <c r="F28" i="5"/>
  <c r="G27" i="5"/>
  <c r="H27" i="5" s="1"/>
  <c r="F27" i="5"/>
  <c r="G23" i="5"/>
  <c r="H23" i="5" s="1"/>
  <c r="F23" i="5"/>
  <c r="G14" i="5"/>
  <c r="H14" i="5" s="1"/>
  <c r="F14" i="5"/>
  <c r="G13" i="5"/>
  <c r="H13" i="5" s="1"/>
  <c r="F13" i="5"/>
  <c r="G12" i="5"/>
  <c r="H12" i="5" s="1"/>
  <c r="F12" i="5"/>
  <c r="G11" i="5"/>
  <c r="H11" i="5" s="1"/>
  <c r="F11" i="5"/>
  <c r="G10" i="5"/>
  <c r="H10" i="5" s="1"/>
  <c r="F10" i="5"/>
  <c r="G9" i="5"/>
  <c r="H9" i="5" s="1"/>
  <c r="F9" i="5"/>
  <c r="G8" i="5"/>
  <c r="H8" i="5" s="1"/>
  <c r="F8" i="5"/>
  <c r="G7" i="5"/>
  <c r="H7" i="5" s="1"/>
  <c r="F7" i="5"/>
  <c r="G6" i="5"/>
  <c r="H6" i="5" s="1"/>
  <c r="F6" i="5"/>
  <c r="G40" i="4"/>
  <c r="H40" i="4" s="1"/>
  <c r="F40" i="4"/>
  <c r="G39" i="4"/>
  <c r="H39" i="4" s="1"/>
  <c r="F39" i="4"/>
  <c r="G35" i="4"/>
  <c r="H35" i="4" s="1"/>
  <c r="F35" i="4"/>
  <c r="G34" i="4"/>
  <c r="H34" i="4" s="1"/>
  <c r="F34" i="4"/>
  <c r="G33" i="4"/>
  <c r="H33" i="4" s="1"/>
  <c r="F33" i="4"/>
  <c r="G29" i="4"/>
  <c r="H29" i="4" s="1"/>
  <c r="F29" i="4"/>
  <c r="G28" i="4"/>
  <c r="H28" i="4" s="1"/>
  <c r="F28" i="4"/>
  <c r="G27" i="4"/>
  <c r="H27" i="4" s="1"/>
  <c r="F27" i="4"/>
  <c r="G23" i="4"/>
  <c r="H23" i="4" s="1"/>
  <c r="F23" i="4"/>
  <c r="G22" i="4"/>
  <c r="H22" i="4" s="1"/>
  <c r="F22" i="4"/>
  <c r="G21" i="4"/>
  <c r="H21" i="4" s="1"/>
  <c r="F21" i="4"/>
  <c r="G20" i="4"/>
  <c r="H20" i="4" s="1"/>
  <c r="F20" i="4"/>
  <c r="G19" i="4"/>
  <c r="H19" i="4" s="1"/>
  <c r="F19" i="4"/>
  <c r="G18" i="4"/>
  <c r="H18" i="4" s="1"/>
  <c r="F18" i="4"/>
  <c r="G14" i="4"/>
  <c r="H14" i="4" s="1"/>
  <c r="F14" i="4"/>
  <c r="G13" i="4"/>
  <c r="H13" i="4" s="1"/>
  <c r="F13" i="4"/>
  <c r="G12" i="4"/>
  <c r="H12" i="4" s="1"/>
  <c r="F12" i="4"/>
  <c r="G11" i="4"/>
  <c r="H11" i="4" s="1"/>
  <c r="F11" i="4"/>
  <c r="G7" i="4"/>
  <c r="H7" i="4" s="1"/>
  <c r="F7" i="4"/>
  <c r="G6" i="4"/>
  <c r="H6" i="4" s="1"/>
  <c r="F6" i="4"/>
  <c r="G29" i="3"/>
  <c r="H29" i="3" s="1"/>
  <c r="F29" i="3"/>
  <c r="G28" i="3"/>
  <c r="H28" i="3" s="1"/>
  <c r="F28" i="3"/>
  <c r="G24" i="3"/>
  <c r="H24" i="3" s="1"/>
  <c r="F24" i="3"/>
  <c r="G15" i="3"/>
  <c r="H15" i="3" s="1"/>
  <c r="F15" i="3"/>
  <c r="G14" i="3"/>
  <c r="H14" i="3" s="1"/>
  <c r="F14" i="3"/>
  <c r="G13" i="3"/>
  <c r="H13" i="3" s="1"/>
  <c r="F13" i="3"/>
  <c r="G12" i="3"/>
  <c r="H12" i="3" s="1"/>
  <c r="F12" i="3"/>
  <c r="G11" i="3"/>
  <c r="H11" i="3" s="1"/>
  <c r="F11" i="3"/>
  <c r="G10" i="3"/>
  <c r="H10" i="3" s="1"/>
  <c r="F10" i="3"/>
  <c r="G9" i="3"/>
  <c r="H9" i="3" s="1"/>
  <c r="F9" i="3"/>
  <c r="G8" i="3"/>
  <c r="H8" i="3" s="1"/>
  <c r="F8" i="3"/>
  <c r="G7" i="3"/>
  <c r="H7" i="3" s="1"/>
  <c r="F7" i="3"/>
  <c r="G6" i="3"/>
  <c r="H6" i="3" s="1"/>
  <c r="F6" i="3"/>
  <c r="G40" i="2"/>
  <c r="H40" i="2" s="1"/>
  <c r="F40" i="2"/>
  <c r="G39" i="2"/>
  <c r="H39" i="2" s="1"/>
  <c r="F39" i="2"/>
  <c r="G35" i="2"/>
  <c r="H35" i="2" s="1"/>
  <c r="F35" i="2"/>
  <c r="G34" i="2"/>
  <c r="H34" i="2" s="1"/>
  <c r="F34" i="2"/>
  <c r="G33" i="2"/>
  <c r="H33" i="2" s="1"/>
  <c r="F33" i="2"/>
  <c r="G29" i="2"/>
  <c r="H29" i="2" s="1"/>
  <c r="F29" i="2"/>
  <c r="G28" i="2"/>
  <c r="H28" i="2" s="1"/>
  <c r="F28" i="2"/>
  <c r="G23" i="2"/>
  <c r="H23" i="2" s="1"/>
  <c r="F23" i="2"/>
  <c r="G22" i="2"/>
  <c r="H22" i="2" s="1"/>
  <c r="F22" i="2"/>
  <c r="G21" i="2"/>
  <c r="H21" i="2" s="1"/>
  <c r="F21" i="2"/>
  <c r="G20" i="2"/>
  <c r="H20" i="2" s="1"/>
  <c r="F20" i="2"/>
  <c r="G19" i="2"/>
  <c r="H19" i="2" s="1"/>
  <c r="F19" i="2"/>
  <c r="G18" i="2"/>
  <c r="H18" i="2" s="1"/>
  <c r="F18" i="2"/>
  <c r="G14" i="2"/>
  <c r="H14" i="2" s="1"/>
  <c r="F14" i="2"/>
  <c r="G13" i="2"/>
  <c r="H13" i="2" s="1"/>
  <c r="F13" i="2"/>
  <c r="G12" i="2"/>
  <c r="H12" i="2" s="1"/>
  <c r="F12" i="2"/>
  <c r="G11" i="2"/>
  <c r="H11" i="2" s="1"/>
  <c r="F11" i="2"/>
  <c r="G7" i="2"/>
  <c r="H7" i="2" s="1"/>
  <c r="F7" i="2"/>
  <c r="G6" i="2"/>
  <c r="H6" i="2" s="1"/>
  <c r="F6" i="2"/>
  <c r="F44" i="6" l="1"/>
  <c r="F33" i="9"/>
  <c r="H30" i="4"/>
  <c r="F63" i="10"/>
  <c r="F37" i="7"/>
  <c r="H41" i="4"/>
  <c r="F14" i="6"/>
  <c r="H44" i="8"/>
  <c r="H24" i="9"/>
  <c r="H33" i="9"/>
  <c r="F28" i="9"/>
  <c r="H28" i="9"/>
  <c r="H37" i="7"/>
  <c r="H55" i="11"/>
  <c r="F29" i="5"/>
  <c r="F8" i="7"/>
  <c r="H50" i="7" s="1"/>
  <c r="F14" i="7"/>
  <c r="H48" i="7"/>
  <c r="H25" i="3"/>
  <c r="H30" i="3"/>
  <c r="F21" i="3"/>
  <c r="F25" i="3"/>
  <c r="H21" i="3"/>
  <c r="F24" i="2"/>
  <c r="H30" i="2"/>
  <c r="F8" i="2"/>
  <c r="H43" i="2" s="1"/>
  <c r="H15" i="2"/>
  <c r="H41" i="2"/>
  <c r="F41" i="2"/>
  <c r="H24" i="5"/>
  <c r="H29" i="5"/>
  <c r="F8" i="4"/>
  <c r="H43" i="4" s="1"/>
  <c r="F30" i="4"/>
  <c r="F15" i="4"/>
  <c r="F36" i="4"/>
  <c r="H36" i="4"/>
  <c r="F41" i="4"/>
  <c r="H48" i="10"/>
  <c r="H8" i="10"/>
  <c r="H69" i="10" s="1"/>
  <c r="F48" i="10"/>
  <c r="H63" i="10"/>
  <c r="F8" i="10"/>
  <c r="H65" i="10" s="1"/>
  <c r="F32" i="10"/>
  <c r="H42" i="10"/>
  <c r="F33" i="8"/>
  <c r="F44" i="8"/>
  <c r="H14" i="8"/>
  <c r="F8" i="8"/>
  <c r="H46" i="8" s="1"/>
  <c r="H33" i="8"/>
  <c r="H27" i="8"/>
  <c r="F14" i="8"/>
  <c r="F24" i="9"/>
  <c r="F29" i="7"/>
  <c r="H43" i="7"/>
  <c r="F48" i="7"/>
  <c r="F43" i="7"/>
  <c r="H8" i="7"/>
  <c r="H54" i="7" s="1"/>
  <c r="F8" i="6"/>
  <c r="H33" i="6"/>
  <c r="H14" i="6"/>
  <c r="H44" i="6"/>
  <c r="H24" i="2"/>
  <c r="F15" i="2"/>
  <c r="H15" i="4"/>
  <c r="H27" i="6"/>
  <c r="H8" i="2"/>
  <c r="H47" i="2" s="1"/>
  <c r="H36" i="2"/>
  <c r="F16" i="3"/>
  <c r="H8" i="4"/>
  <c r="H16" i="3"/>
  <c r="H36" i="3" s="1"/>
  <c r="D22" i="19" s="1"/>
  <c r="F30" i="2"/>
  <c r="F36" i="2"/>
  <c r="H32" i="10"/>
  <c r="F27" i="6"/>
  <c r="F27" i="8"/>
  <c r="F42" i="10"/>
  <c r="H58" i="10"/>
  <c r="H20" i="5"/>
  <c r="H15" i="5"/>
  <c r="H8" i="8"/>
  <c r="H50" i="8" s="1"/>
  <c r="F58" i="10"/>
  <c r="F24" i="4"/>
  <c r="H24" i="4"/>
  <c r="F33" i="6"/>
  <c r="H14" i="7"/>
  <c r="H29" i="7"/>
  <c r="F30" i="3"/>
  <c r="F39" i="6"/>
  <c r="F39" i="8"/>
  <c r="F15" i="5"/>
  <c r="H18" i="9"/>
  <c r="H8" i="6"/>
  <c r="H50" i="6" s="1"/>
  <c r="F18" i="9"/>
  <c r="F20" i="5"/>
  <c r="F24" i="5"/>
  <c r="H39" i="6"/>
  <c r="H39" i="8"/>
  <c r="H47" i="4" l="1"/>
  <c r="H46" i="6"/>
  <c r="C17" i="19"/>
  <c r="D17" i="19"/>
  <c r="D19" i="19"/>
  <c r="C21" i="19"/>
  <c r="D12" i="19"/>
  <c r="H39" i="9"/>
  <c r="D13" i="19" s="1"/>
  <c r="H35" i="9"/>
  <c r="C13" i="19" s="1"/>
  <c r="D14" i="19"/>
  <c r="D21" i="19"/>
  <c r="C19" i="19"/>
  <c r="H32" i="3"/>
  <c r="C22" i="19" s="1"/>
  <c r="H35" i="5"/>
  <c r="D20" i="19" s="1"/>
  <c r="H31" i="5"/>
  <c r="C20" i="19" s="1"/>
  <c r="C14" i="19"/>
  <c r="C12" i="19"/>
  <c r="C10" i="19"/>
  <c r="D10" i="19"/>
  <c r="H67" i="10" l="1"/>
  <c r="H45" i="2"/>
  <c r="H37" i="9"/>
  <c r="H45" i="4"/>
  <c r="H48" i="8"/>
  <c r="H52" i="7"/>
  <c r="D23" i="19"/>
  <c r="D29" i="19" s="1"/>
  <c r="H33" i="5"/>
  <c r="C23" i="19"/>
  <c r="D25" i="19" s="1"/>
  <c r="H48" i="6"/>
  <c r="H34" i="3"/>
  <c r="D27" i="19" l="1"/>
</calcChain>
</file>

<file path=xl/sharedStrings.xml><?xml version="1.0" encoding="utf-8"?>
<sst xmlns="http://schemas.openxmlformats.org/spreadsheetml/2006/main" count="1038" uniqueCount="255">
  <si>
    <t>Položka</t>
  </si>
  <si>
    <t>Specifikace</t>
  </si>
  <si>
    <t>ks</t>
  </si>
  <si>
    <t>jed. cena bez DPH</t>
  </si>
  <si>
    <t>celkem bez DPH</t>
  </si>
  <si>
    <t>jed. cena s DPH</t>
  </si>
  <si>
    <t>celkem s DPH</t>
  </si>
  <si>
    <t>Učitelské pracoviště</t>
  </si>
  <si>
    <t>Katedra multimediální s AV skříňkou, celodřevěná</t>
  </si>
  <si>
    <t>Učitelská židle poločalouněná skořepina</t>
  </si>
  <si>
    <r>
      <rPr>
        <b/>
        <sz val="8"/>
        <rFont val="Trebuchet MS"/>
        <family val="2"/>
        <charset val="238"/>
      </rPr>
      <t>Konstrukce:</t>
    </r>
    <r>
      <rPr>
        <sz val="8"/>
        <rFont val="Trebuchet MS"/>
        <family val="2"/>
        <charset val="238"/>
      </rPr>
      <t xml:space="preserve"> z kombinovaného rámu z ohýbaného plochooválu 20 x 38 mm s tvarovanou 11-ti vrstvou skořepinou s částečným čalouněním sedáku a opěráku. Fixace pomocí přítlačné desky formou skrytých závrtných šroubů. Nohy opatřené plastovým návlekem a plastová kolébka s možností vložení teflonového nebo filcového kluzáku.</t>
    </r>
  </si>
  <si>
    <t>Celkem</t>
  </si>
  <si>
    <t>Žákovské pracoviště</t>
  </si>
  <si>
    <t xml:space="preserve">Žákovská dvoulavice - výškově stavitelná
</t>
  </si>
  <si>
    <r>
      <rPr>
        <b/>
        <sz val="8"/>
        <rFont val="Trebuchet MS"/>
        <family val="2"/>
        <charset val="238"/>
      </rPr>
      <t xml:space="preserve">760 x 1300 x 500 mm ( v x š x h ) - tolerance ±5%
</t>
    </r>
    <r>
      <rPr>
        <sz val="8"/>
        <rFont val="Trebuchet MS"/>
        <family val="2"/>
        <charset val="238"/>
      </rPr>
      <t>Pracovní deska: MDF se závrtnými maticemi, PUR hrany
Konstrukce: z ohýbaného trubkového profilu tvaru C o průměru 40 mm a tloušťce stěny 2 mm s vnitřním hřebenem pro plynulý výsuv, pod deskou je připevněn drátěný koš a po stranách lavice háčky, konstrukce je opatřena plastovými černými návleky pro ochranu konstrukce min. 220 mm a rektifikačními šrouby, výškově stavitelná bez použití nářadí. Ve spodní části konstrukce umístěna spojovací vzpěra.</t>
    </r>
  </si>
  <si>
    <t xml:space="preserve">Žákovská židle - výškově stavitelná
</t>
  </si>
  <si>
    <t>kovová konstrukce-plochooválný profil, p.ú. vypalovací barvou, dřevěný sedák s krempou min. 30 mm a prolisem, opěrák tvarovaný ve dvou rovinách z min. šesti vrstvé bukové překližky, plastové kluzáky s možností vložení filcové nebo teflonové vložky. Výšková stavitelnost pomocí rektifikačních šroubů do min. 3 pozic bez použití nářadí.</t>
  </si>
  <si>
    <t xml:space="preserve">Žákovská dvoulavice
</t>
  </si>
  <si>
    <r>
      <rPr>
        <b/>
        <sz val="8"/>
        <rFont val="Trebuchet MS"/>
        <family val="2"/>
        <charset val="238"/>
      </rPr>
      <t xml:space="preserve">760 x 1300 x 500 mm ( v x š x h ) - tolerance ±5%
</t>
    </r>
    <r>
      <rPr>
        <sz val="8"/>
        <rFont val="Trebuchet MS"/>
        <family val="2"/>
        <charset val="238"/>
      </rPr>
      <t xml:space="preserve">Pracovní deska: MDF se závrtnými maticemi, PUR hrany
Konstrukce: z ohýbaného trubkového profilu tvaru C o průměru 40 mm a tloušťce stěny 2 mm. Pod deskou je připevněn drátěný koš a po stranách lavice jsou umístěny háčky, konstrukce je opatřena plastovými černými návleky pro ochranu konstrukce min. 220 mm a rektifikačními šrouby. Ve spodní části konstrukce umístěna spojovací vzpěra. </t>
    </r>
  </si>
  <si>
    <t xml:space="preserve">Žákovská židle stohovatelná - dřevěná </t>
  </si>
  <si>
    <t>Sedák i opěrák vyroben z min. 6-ti vrstvé bukové překližky povrchově upravené bezbarvým PUR lakem. Sedák je opatřen prolisem v místě sedu a zaoblením přední části - krempou v místě kolen. Opěrák je tvarován ve dvou rovinách. Sedák i opěrák jsou k rámu přichyceni ocelovými nýty. Rám židle je vyroben z ocelových profilů jako celosvařenec. Nosné profily rámu jsou plochoovál 38 x 20 mm o síle stěny min. 1,5 mm. Kovové prvky budou upraveny vypalovací barvou RAL dle výběru.</t>
  </si>
  <si>
    <t>Nábytek</t>
  </si>
  <si>
    <t>Skříň čtyřdveřová uzavřená, s policemi</t>
  </si>
  <si>
    <r>
      <rPr>
        <b/>
        <sz val="8"/>
        <rFont val="Trebuchet MS"/>
        <family val="2"/>
        <charset val="238"/>
      </rPr>
      <t xml:space="preserve">1800 x 900 x 430 mm ( v x š x h) - tolerance ±5%
</t>
    </r>
    <r>
      <rPr>
        <sz val="8"/>
        <rFont val="Trebuchet MS"/>
        <family val="2"/>
        <charset val="238"/>
      </rPr>
      <t>Konstrukce: LTD min. 18 mm, lepená konstrukce, 2 mm ABS hrany. Celá konstrukce je zpevněna kovovým profilem 40 x 20 mm v horní, prostřední a spodní části. 4x rektifikační šrouby.
Horní část: plná dvířka s úchytkami a zámkem, 2x stavitelná police
Dolní část: plná dvířka s úchytkami a zámkem, 2x stavitelná police</t>
    </r>
  </si>
  <si>
    <t>Skříň vysoká prosklená</t>
  </si>
  <si>
    <r>
      <rPr>
        <b/>
        <sz val="8"/>
        <rFont val="Trebuchet MS"/>
        <family val="2"/>
        <charset val="238"/>
      </rPr>
      <t xml:space="preserve">1800 x 900 x 430 mm ( v x š x h ) - tolerance ±5%
</t>
    </r>
    <r>
      <rPr>
        <sz val="8"/>
        <rFont val="Trebuchet MS"/>
        <family val="2"/>
        <charset val="238"/>
      </rPr>
      <t>Konstrukce: LTD min. 18 mm, lepená konstrukce, 2 mm ABS hrany. Celá konstrukce je zpevněna kovovým profilem 40 x 20 mm v horní, prostřední a spodní části. 4x rektifikační šrouby.
Horní část: skleněná dvířka s úchytkami se zámkem, 2x stavitelná police
Dolní část: plná dvířka s úchytkami se zámkem, 2x stavitelná police</t>
    </r>
  </si>
  <si>
    <t xml:space="preserve">Nástavec uzavřený </t>
  </si>
  <si>
    <r>
      <rPr>
        <b/>
        <sz val="8"/>
        <rFont val="Trebuchet MS"/>
        <family val="2"/>
        <charset val="238"/>
      </rPr>
      <t xml:space="preserve">600 x 900 x 430 mm ( v x š x h ) - tolerance ±5%
</t>
    </r>
    <r>
      <rPr>
        <sz val="8"/>
        <rFont val="Trebuchet MS"/>
        <family val="2"/>
        <charset val="238"/>
      </rPr>
      <t>Konstrukce: LTD min. 18 mm, lepená konstrukce, ABS hrany. Celá konstrukce je zpevněna kovovým profilem 40 x 20 mm v horní části, plná dvířka s úchytkami a zámkem, 1x stavitelná police.</t>
    </r>
  </si>
  <si>
    <t>Nástěnka</t>
  </si>
  <si>
    <t>Odkládací parapetní pult</t>
  </si>
  <si>
    <t>Kryt radiátoru</t>
  </si>
  <si>
    <r>
      <rPr>
        <b/>
        <sz val="8"/>
        <rFont val="Trebuchet MS"/>
        <family val="2"/>
        <charset val="238"/>
      </rPr>
      <t>š. 8730 mm - tolerance ±10%</t>
    </r>
    <r>
      <rPr>
        <sz val="8"/>
        <rFont val="Trebuchet MS"/>
        <family val="2"/>
        <charset val="238"/>
      </rPr>
      <t xml:space="preserve">
Konstrukce tvořena z LTD materiálu tloušťky min. 18mm a konzol z jeklového profilu.</t>
    </r>
  </si>
  <si>
    <t>Instalační práce</t>
  </si>
  <si>
    <t>Elektroinstalace</t>
  </si>
  <si>
    <t>PVC zápustná rozvodnice uzavíratelná 24 modulová, 1x proudový chránič, 1x hlavní vypínač, 6xjistič 16B</t>
  </si>
  <si>
    <t>Přepěťová ochrana do hlavního rozvaděče</t>
  </si>
  <si>
    <t>kombinovaný svodič přepětí 25A</t>
  </si>
  <si>
    <t>Ostatní náklady</t>
  </si>
  <si>
    <t>Celkové sestavení, vynošení, kotvení a montáž učebny</t>
  </si>
  <si>
    <t>rozmístění, pevná montáž</t>
  </si>
  <si>
    <t>Celková doprava dle koeficientu</t>
  </si>
  <si>
    <t>doprava nábytku a montáže</t>
  </si>
  <si>
    <t>CELKEM bez DPH</t>
  </si>
  <si>
    <t>DPH 21%</t>
  </si>
  <si>
    <t>CELKEM včetně DPH</t>
  </si>
  <si>
    <t>Vybavení kabinetu</t>
  </si>
  <si>
    <t>Stůl celodřevěný, pevný zásuvkový kontejner s centrálním zámkem</t>
  </si>
  <si>
    <r>
      <rPr>
        <b/>
        <sz val="8"/>
        <rFont val="Trebuchet MS"/>
        <family val="2"/>
        <charset val="238"/>
      </rPr>
      <t>760 x 1400 x 680 mm ( v x š x h ) - tolerance ±5%</t>
    </r>
    <r>
      <rPr>
        <sz val="8"/>
        <rFont val="Trebuchet MS"/>
        <family val="2"/>
        <charset val="238"/>
      </rPr>
      <t xml:space="preserve">
Stůl celodřevěný s pevným zásuvkovým kontejnerem š. 400mm, uzamykání centrálním zámkem, čelní krytí, materiál LTD tl. 18 mm s ABS hranou, pracovní deska LTD tl. 25 mm s ABS hranou</t>
    </r>
  </si>
  <si>
    <r>
      <rPr>
        <b/>
        <sz val="8"/>
        <rFont val="Trebuchet MS"/>
        <family val="2"/>
        <charset val="238"/>
      </rPr>
      <t>760 x 1360 x 680 mm ( v x š x h ) - tolerance ±5%</t>
    </r>
    <r>
      <rPr>
        <sz val="8"/>
        <rFont val="Trebuchet MS"/>
        <family val="2"/>
        <charset val="238"/>
      </rPr>
      <t xml:space="preserve">
Stůl celodřevěný s pevným zásuvkovým kontejnerem š. 400mm, uzamykání centrálním zámkem, čelní krytí, materiál LTD tl. 18 mm s ABS hranou, pracovní deska LTD tl. 25 mm s ABS hranou</t>
    </r>
  </si>
  <si>
    <t>Kancelářská židle</t>
  </si>
  <si>
    <t>Kancelářská židle s vyšším a ergonomickým opěrákem, mechanika e-synchro, vel. 430-530 mm, s područkami</t>
  </si>
  <si>
    <t>Učitelský AiO</t>
  </si>
  <si>
    <t>Skříň vysoká, kombinovaná 
s policemi</t>
  </si>
  <si>
    <r>
      <rPr>
        <b/>
        <sz val="8"/>
        <rFont val="Trebuchet MS"/>
        <family val="2"/>
        <charset val="238"/>
      </rPr>
      <t xml:space="preserve">1800 x 900 x 430 mm ( v x š x h ) - tolerance ±5%
</t>
    </r>
    <r>
      <rPr>
        <sz val="8"/>
        <rFont val="Trebuchet MS"/>
        <family val="2"/>
        <charset val="238"/>
      </rPr>
      <t>Konstrukce: LTD min. 18 mm, lepená konstrukce, 2 mm ABS hrany. Celá konstrukce je zpevněna kovovým profilem 40 x 20 mm v horní, prostřední a spodní části. 4x rektifikační šrouby.
Horní část: 2x stavitelná police
Dolní část: plná dvířka s úchytkami a zámkem, 2x stavitelná police</t>
    </r>
  </si>
  <si>
    <t>Skříň vysoká, uzavřená s policemi</t>
  </si>
  <si>
    <r>
      <rPr>
        <b/>
        <sz val="8"/>
        <rFont val="Trebuchet MS"/>
        <family val="2"/>
        <charset val="238"/>
      </rPr>
      <t xml:space="preserve">1800 x 900 x 430 mm ( v x š x h ) - tolerance ±5%
</t>
    </r>
    <r>
      <rPr>
        <sz val="8"/>
        <rFont val="Trebuchet MS"/>
        <family val="2"/>
        <charset val="238"/>
      </rPr>
      <t xml:space="preserve">Konstrukce: LTD min. 18 mm, lepená konstrukce, 2 mm ABS hrany. Celá konstrukce je zpevněna kovovým profilem 40 x 20 mm v horní a spodní části. 
4x rektifikační šrouby.
Plné dveře s úchytkami a zámkem, 5x police, z toho minimálně 4x stavitelná </t>
    </r>
  </si>
  <si>
    <t>Skříň s policovou stěnou a výsuvem na ramínko</t>
  </si>
  <si>
    <r>
      <rPr>
        <b/>
        <sz val="8"/>
        <rFont val="Trebuchet MS"/>
        <family val="2"/>
        <charset val="238"/>
      </rPr>
      <t xml:space="preserve">1800 x 900 x 430 mm ( v x š x h ) - tolerance ±5%
</t>
    </r>
    <r>
      <rPr>
        <sz val="8"/>
        <rFont val="Trebuchet MS"/>
        <family val="2"/>
        <charset val="238"/>
      </rPr>
      <t>Konstrukce: LTD min. 18 mm, lepená konstrukce, 2 mm ABS hrany. Celá konstrukce je zpevněna kovovým profilem 40 x 20 mm v horní a spodní části. 4x rektifikační šrouby.
Plné dveře s úchytkami a zámkem.
Vnitřní vybavení: policová stěna a výsuv na ramínko</t>
    </r>
  </si>
  <si>
    <t>Trojsedačka</t>
  </si>
  <si>
    <t>Konferenční sedačka, kovová podnož, trojsedačkový díl, šířka 1770 mm. Nosnost 120 kg. Barva dle vzorníku.</t>
  </si>
  <si>
    <t>Montáž zatemnění</t>
  </si>
  <si>
    <t>Konstrukce: z kombinovaného rámu z ohýbaného plochooválu 20 x 38 mm s tvarovanou 11-ti vrstvou skořepinou s částečným čalouněním sedáku a opěráku. Fixace pomocí přítlačné desky formou skrytých závrtných šroubů. Nohy opatřené plastovým návlekem a plastová kolébka s možností vložení teflonového nebo filcového kluzáku.</t>
  </si>
  <si>
    <t>Vestavná skříň</t>
  </si>
  <si>
    <r>
      <t xml:space="preserve">3000 x 1800 x 350 mm ( v x š x h ) - tolerance ±5%
</t>
    </r>
    <r>
      <rPr>
        <sz val="8"/>
        <rFont val="Trebuchet MS"/>
        <family val="2"/>
        <charset val="238"/>
      </rPr>
      <t>Konstrukce: z LTD materiálu. Rozdělena na dvě sekce šíře 900 mm. Spodní část dvoudveřová policová v. 1000 mm, prostřední část dvoudveřová policová v. 1000 mm, horní část dvoudveřová policová v. 1000 mm. Uzamykatelná sjednoceným klíčem.</t>
    </r>
  </si>
  <si>
    <r>
      <t xml:space="preserve">3000 x 1100 x 350 mm ( v x š x h ) - tolerance ±5%
</t>
    </r>
    <r>
      <rPr>
        <sz val="8"/>
        <rFont val="Trebuchet MS"/>
        <family val="2"/>
        <charset val="238"/>
      </rPr>
      <t>Konstrukce: z LTD materiálu. Rozdělena na dvě sekce šíře 550 mm. Spodní část dvoudveřová policová v. 1000 mm, prostřední část dvoudveřová policová v. 1000 mm, horní část dvoudveřová policová v. 1000 mm.  Uzamykatelná sjednoceným klíčem.</t>
    </r>
  </si>
  <si>
    <r>
      <rPr>
        <b/>
        <sz val="8"/>
        <rFont val="Trebuchet MS"/>
        <family val="2"/>
        <charset val="238"/>
      </rPr>
      <t>š. 8880 mm - tolerance ±10%</t>
    </r>
    <r>
      <rPr>
        <sz val="8"/>
        <rFont val="Trebuchet MS"/>
        <family val="2"/>
        <charset val="238"/>
      </rPr>
      <t xml:space="preserve">
Konstrukce tvořena z LTD materiálu tloušťky min. 18mm a konzol z jeklového profilu.</t>
    </r>
  </si>
  <si>
    <t>Vestavná skříň s umyvadlem</t>
  </si>
  <si>
    <t>Umožňuje ovládání všech oken současně, nebo jednotlivě s možností zastavení v libovolné výšce</t>
  </si>
  <si>
    <r>
      <rPr>
        <b/>
        <sz val="8"/>
        <rFont val="Trebuchet MS"/>
        <family val="2"/>
        <charset val="238"/>
      </rPr>
      <t>760 x 1600 x 680 mm ( v x š x h ) - tolerance ±5%</t>
    </r>
    <r>
      <rPr>
        <sz val="8"/>
        <rFont val="Trebuchet MS"/>
        <family val="2"/>
        <charset val="238"/>
      </rPr>
      <t xml:space="preserve">
Stůl celodřevěný s pevným zásuvkovým kontejnerem š. 400mm, uzamykání centrálním zámkem, čelní krytí, materiál LTD tl. 18 mm s ABS hranou, pracovní deska LTD tl. 25 mm s ABS hranou</t>
    </r>
  </si>
  <si>
    <t>Skříň kombinovaná s policemi a zásuvkami</t>
  </si>
  <si>
    <r>
      <rPr>
        <b/>
        <sz val="8"/>
        <rFont val="Trebuchet MS"/>
        <family val="2"/>
        <charset val="238"/>
      </rPr>
      <t xml:space="preserve">1800 x 900 x 430 mm ( v x š x h ) - tolerance ±5%
</t>
    </r>
    <r>
      <rPr>
        <sz val="8"/>
        <rFont val="Trebuchet MS"/>
        <family val="2"/>
        <charset val="238"/>
      </rPr>
      <t>Konstrukce: LTD min. 18 mm, lepená konstrukce, 2 mm ABS hrany. Celá konstrukce je zpevněna kovovým profilem 40 x 20 mm v horní, prostřední a spodní části. 4x rektifikační šrouby.
Horní část: 2x stavitelná police
Dolní část: 3x zásuvka s úchytkami a zámkem</t>
    </r>
  </si>
  <si>
    <t xml:space="preserve">Dětský stůl celodřevený, půlkulatý
</t>
  </si>
  <si>
    <r>
      <rPr>
        <b/>
        <sz val="8"/>
        <rFont val="Trebuchet MS"/>
        <family val="2"/>
        <charset val="238"/>
      </rPr>
      <t>1200 x 600 mm ( š x h ) - tolerance ±5%</t>
    </r>
    <r>
      <rPr>
        <sz val="8"/>
        <rFont val="Trebuchet MS"/>
        <family val="2"/>
        <charset val="238"/>
      </rPr>
      <t xml:space="preserve">
Dětský půlkulatý stůl o rozměru 1200 x 600 mm. 
Konstrukce: deska LTD o tloušťce min. 18 mm, dřevěná podnož.
Pracovní deska tl. 18mm - barevná.</t>
    </r>
  </si>
  <si>
    <t xml:space="preserve">Dětský stůl celodřevený, obdélníkový
</t>
  </si>
  <si>
    <r>
      <rPr>
        <b/>
        <sz val="8"/>
        <rFont val="Trebuchet MS"/>
        <family val="2"/>
        <charset val="238"/>
      </rPr>
      <t>1200 x 800 mm ( š x h ) - tolerance ±5%</t>
    </r>
    <r>
      <rPr>
        <sz val="8"/>
        <rFont val="Trebuchet MS"/>
        <family val="2"/>
        <charset val="238"/>
      </rPr>
      <t xml:space="preserve">
Dětský obdélníkový stůl o rozměru 1200 x 800 mm. 
Konstrukce: deska LTD o tloušťce min. 18 mm, dřevěná podnož.
Pracovní deska tl. 18mm - barevná.</t>
    </r>
  </si>
  <si>
    <t>Dětská židle</t>
  </si>
  <si>
    <t xml:space="preserve">Kostra z bukového masivu. Sedák a opěrák z mořené bukové překližky. </t>
  </si>
  <si>
    <t>Otevřená skříňka s úložnými boxy a dvířky</t>
  </si>
  <si>
    <r>
      <t xml:space="preserve">770 x 1040 x 470 mm ( v x š x h ) - tolerance ±5%
</t>
    </r>
    <r>
      <rPr>
        <sz val="8"/>
        <rFont val="Trebuchet MS"/>
        <family val="2"/>
        <charset val="238"/>
      </rPr>
      <t>Konstrukce: LTD min. 18 mm, lepená konstrukce, 2 mm ABS hrany, 4x rektifikační šrouby. Pohledová záda, kolečka pro manipulaci.
Skříň s 8 úložnými boxy a dvířky.</t>
    </r>
  </si>
  <si>
    <r>
      <rPr>
        <b/>
        <sz val="8"/>
        <rFont val="Trebuchet MS"/>
        <family val="2"/>
        <charset val="238"/>
      </rPr>
      <t xml:space="preserve">1800 x 900 x 600 mm ( v x š x h) - tolerance ±5%
</t>
    </r>
    <r>
      <rPr>
        <sz val="8"/>
        <rFont val="Trebuchet MS"/>
        <family val="2"/>
        <charset val="238"/>
      </rPr>
      <t>Konstrukce: LTD min. 18 mm, lepená konstrukce, 2 mm ABS hrany. Celá konstrukce je zpevněna kovovým profilem 40 x 20 mm v horní, prostřední a spodní části. 4x rektifikační šrouby.
Horní část: plná dvířka s úchytkami a zámkem, 2x stavitelná police
Dolní část: plná dvířka s úchytkami a zámkem, 2x stavitelná police</t>
    </r>
  </si>
  <si>
    <r>
      <rPr>
        <b/>
        <sz val="8"/>
        <rFont val="Trebuchet MS"/>
        <family val="2"/>
        <charset val="238"/>
      </rPr>
      <t xml:space="preserve">1800 x 900 x 600 mm ( v x š x h ) - tolerance ±5%
</t>
    </r>
    <r>
      <rPr>
        <sz val="8"/>
        <rFont val="Trebuchet MS"/>
        <family val="2"/>
        <charset val="238"/>
      </rPr>
      <t>Konstrukce: LTD min. 18 mm, lepená konstrukce, 2 mm ABS hrany. Celá konstrukce je zpevněna kovovým profilem 40 x 20 mm v horní, prostřední a spodní části. 4x rektifikační šrouby.
Horní část: 2x stavitelná police
Dolní část: 3x zásuvka s úchytkami a zámkem</t>
    </r>
  </si>
  <si>
    <r>
      <rPr>
        <b/>
        <sz val="8"/>
        <rFont val="Trebuchet MS"/>
        <family val="2"/>
        <charset val="238"/>
      </rPr>
      <t xml:space="preserve">600 x 900 x 600 mm ( v x š x h ) - tolerance ±5%
</t>
    </r>
    <r>
      <rPr>
        <sz val="8"/>
        <rFont val="Trebuchet MS"/>
        <family val="2"/>
        <charset val="238"/>
      </rPr>
      <t>Konstrukce: LTD min. 18 mm, lepená konstrukce, ABS hrany. Celá konstrukce je zpevněna kovovým profilem 40 x 20 mm v horní části, plná dvířka s úchytkami a zámkem, 1x stavitelná police.</t>
    </r>
  </si>
  <si>
    <t>Koberec</t>
  </si>
  <si>
    <r>
      <rPr>
        <b/>
        <sz val="8"/>
        <rFont val="Trebuchet MS"/>
        <family val="2"/>
        <charset val="238"/>
      </rPr>
      <t>2700 x 6000 mm - tolerance ±10%</t>
    </r>
    <r>
      <rPr>
        <sz val="8"/>
        <rFont val="Trebuchet MS"/>
        <family val="2"/>
        <charset val="238"/>
      </rPr>
      <t xml:space="preserve">
Koberec s barevným potiskem.
(nutno zaměřit na místě)</t>
    </r>
  </si>
  <si>
    <t xml:space="preserve">Roletové, elektrické venkovní zatemnění ve vodících lištách </t>
  </si>
  <si>
    <r>
      <rPr>
        <b/>
        <sz val="8"/>
        <rFont val="Trebuchet MS"/>
        <family val="2"/>
        <charset val="238"/>
      </rPr>
      <t xml:space="preserve">1800 x 900 x 600 mm ( v x š x h ) - tolerance ±5%
</t>
    </r>
    <r>
      <rPr>
        <sz val="8"/>
        <rFont val="Trebuchet MS"/>
        <family val="2"/>
        <charset val="238"/>
      </rPr>
      <t>Konstrukce: LTD min. 18 mm, lepená konstrukce, 2 mm ABS hrany. Celá konstrukce je zpevněna kovovým profilem 40 x 20 mm v horní, prostřední a spodní části. 4x rektifikační šrouby.
Horní část: 2x stavitelná police
Dolní část: plná dvířka s úchytkami a zámkem, 2x stavitelná police</t>
    </r>
  </si>
  <si>
    <r>
      <rPr>
        <b/>
        <sz val="8"/>
        <rFont val="Trebuchet MS"/>
        <family val="2"/>
        <charset val="238"/>
      </rPr>
      <t>3000 x 6000 mm - tolerance ±10%</t>
    </r>
    <r>
      <rPr>
        <sz val="8"/>
        <rFont val="Trebuchet MS"/>
        <family val="2"/>
        <charset val="238"/>
      </rPr>
      <t xml:space="preserve">
Koberec s barevným potiskem.
(nutno zaměřit na místě)</t>
    </r>
  </si>
  <si>
    <r>
      <t xml:space="preserve">1000 x 1100 x 300 mm ( v x š x h ) - tolerance ±5%
</t>
    </r>
    <r>
      <rPr>
        <sz val="8"/>
        <rFont val="Trebuchet MS"/>
        <family val="2"/>
        <charset val="238"/>
      </rPr>
      <t>Konstrukce: z LTD materiálu. Rozdělena na dvě sekce šíře 550 mm.  Uzavíratelná, policová, uzamykatelná sjednoceným klíčem.</t>
    </r>
  </si>
  <si>
    <r>
      <rPr>
        <b/>
        <sz val="8"/>
        <rFont val="Trebuchet MS"/>
        <family val="2"/>
        <charset val="238"/>
      </rPr>
      <t>2800 x 6000 mm - tolerance ±10%</t>
    </r>
    <r>
      <rPr>
        <sz val="8"/>
        <rFont val="Trebuchet MS"/>
        <family val="2"/>
        <charset val="238"/>
      </rPr>
      <t xml:space="preserve">
Koberec s barevným potiskem.
(nutno zaměřit na místě)</t>
    </r>
  </si>
  <si>
    <t>Skříň nízká, zásuvková</t>
  </si>
  <si>
    <r>
      <rPr>
        <b/>
        <sz val="8"/>
        <rFont val="Trebuchet MS"/>
        <family val="2"/>
        <charset val="238"/>
      </rPr>
      <t xml:space="preserve">900 x 900 x 430 mm ( v x š x h ) - tolerance ±5%
</t>
    </r>
    <r>
      <rPr>
        <sz val="8"/>
        <rFont val="Trebuchet MS"/>
        <family val="2"/>
        <charset val="238"/>
      </rPr>
      <t>Konstrukce: LTD min. 18 mm, lepená konstrukce, 2 mm ABS hrany. Celá konstrukce je zpevněna kovovým profilem 40 x 20 mm v horní a spodní části. 4x rektifikační šrouby pro vyrovnání nerovností podlahy, skříň se třemi zásuvkami a úchytkami se zámkem.</t>
    </r>
  </si>
  <si>
    <r>
      <t xml:space="preserve">3000 x 1150 x 500 mm ( v x š x h ) - tolerance ±5%
</t>
    </r>
    <r>
      <rPr>
        <sz val="8"/>
        <rFont val="Trebuchet MS"/>
        <family val="2"/>
        <charset val="238"/>
      </rPr>
      <t>Konstrukce: z LTD materiálu.  Rozdělena na dvě sekce šíře 570 mm. Spodní část uzavíratelná policová v. 900 mm, prostřední část uzavíratelná v. 900 mm, horní část uzavíratelná policová v. 1200 mm, uzamykatelná sjednoceným klíčem.</t>
    </r>
  </si>
  <si>
    <t xml:space="preserve">Dálkový ovladač </t>
  </si>
  <si>
    <t xml:space="preserve">Židle učitelská - otočná na plynovém pístu, plastová
</t>
  </si>
  <si>
    <t>Židle tvořená plastovou skořepinou se závrtnými maticemi, fixovanou k 5-ti paprskovému kříži se zvedacím mechanismem pomocí plynového pístu. Volitelně na kolečkách nebo na kluzácích. Plastová skořepina vyrobena z výlisku PP s výztužnými žebry a průhmatem pro snadnou manipulaci, povrchová úprava odolná proti UV záření.</t>
  </si>
  <si>
    <t>Kuchyňská linka</t>
  </si>
  <si>
    <t>Skříň uzavřená, policová, pohledová záda</t>
  </si>
  <si>
    <r>
      <rPr>
        <b/>
        <sz val="8"/>
        <rFont val="Trebuchet MS"/>
        <family val="2"/>
        <charset val="238"/>
      </rPr>
      <t>850 x 900 x 600 mm ( v x š x h ) - tolerance ±5%</t>
    </r>
    <r>
      <rPr>
        <sz val="8"/>
        <rFont val="Trebuchet MS"/>
        <family val="2"/>
        <charset val="238"/>
      </rPr>
      <t xml:space="preserve">
Konstrukce: LTD min. 18 mm, lepená konstrukce, 2 mm ABS hrany, pracovní deska z umakartového povrchu o síle min. 20 mm. Rektifikační podnož se soklem. Plná dvířka s úchytkami, 2x stavitelná police, pohledová záda.</t>
    </r>
  </si>
  <si>
    <t>Skříňka pro vestavnou troubu a varnou desku, pohledová záda</t>
  </si>
  <si>
    <r>
      <rPr>
        <b/>
        <sz val="8"/>
        <rFont val="Trebuchet MS"/>
        <family val="2"/>
        <charset val="238"/>
      </rPr>
      <t xml:space="preserve">850 x 635 x 600 mm ( v x š x h ) - tolerance ±5%    </t>
    </r>
    <r>
      <rPr>
        <sz val="8"/>
        <rFont val="Trebuchet MS"/>
        <family val="2"/>
        <charset val="238"/>
      </rPr>
      <t xml:space="preserve">      
Konstrukce: LTD min. 18 mm, lepená konstrukce, 2 mm ABS hrany, pracovní deska z umakartového povrchu o síle min. 20 mm. Rektifikační podnož se soklem, pohledová záda.</t>
    </r>
  </si>
  <si>
    <t>Skříň zásuvková, pohledová záda</t>
  </si>
  <si>
    <r>
      <rPr>
        <b/>
        <sz val="8"/>
        <rFont val="Trebuchet MS"/>
        <family val="2"/>
        <charset val="238"/>
      </rPr>
      <t>850 x 500 x 600 mm ( v x š x h ) - tolerance ±5%</t>
    </r>
    <r>
      <rPr>
        <sz val="8"/>
        <rFont val="Trebuchet MS"/>
        <family val="2"/>
        <charset val="238"/>
      </rPr>
      <t xml:space="preserve">
Konstrukce: LTD min. 18 mm, lepená konstrukce, 2 mm ABS hrany, pracovní deska z umakartového povrchu o síle min. 20 mm. Rektifikační podnož se soklem. Skříňka se třemi zásuvkami a úchytkami, pohledová záda.</t>
    </r>
  </si>
  <si>
    <t>Mycí stůl, pohledová záda</t>
  </si>
  <si>
    <r>
      <rPr>
        <b/>
        <sz val="8"/>
        <rFont val="Trebuchet MS"/>
        <family val="2"/>
        <charset val="238"/>
      </rPr>
      <t>850 x 600 x 600 mm ( v x š x h ) - tolerance ±5%</t>
    </r>
    <r>
      <rPr>
        <sz val="8"/>
        <rFont val="Trebuchet MS"/>
        <family val="2"/>
        <charset val="238"/>
      </rPr>
      <t xml:space="preserve">
Konstrukce: LTD 18 mm, 2 mm ABS hrany, pracovní deska z umakartového povrchu o síle min. 20 mm. Keramický bílý dřez, baterie T+S , ve spodní části úložný prostor uzavíratelný, pohledová záda. Rektifikační podnož se soklem. Kovové prvky budou upraveny vypalovací barvou RAL dle výběru. </t>
    </r>
  </si>
  <si>
    <t>Skříňka pro vestavnou lednici</t>
  </si>
  <si>
    <r>
      <rPr>
        <b/>
        <sz val="8"/>
        <rFont val="Trebuchet MS"/>
        <family val="2"/>
        <charset val="238"/>
      </rPr>
      <t>850 x 600 x 600 mm ( v x š x h ) - tolerance ±5%</t>
    </r>
    <r>
      <rPr>
        <sz val="8"/>
        <rFont val="Trebuchet MS"/>
        <family val="2"/>
        <charset val="238"/>
      </rPr>
      <t xml:space="preserve">
Konstrukce: LTD min. 18 mm, lepená konstrukce, 2 mm ABS hrany, pracovní deska z umakartového povrchu o síle min. 20 mm. Rektifikační podnož se soklem. </t>
    </r>
  </si>
  <si>
    <t>Skříň uzavřená, policová</t>
  </si>
  <si>
    <r>
      <rPr>
        <b/>
        <sz val="8"/>
        <rFont val="Trebuchet MS"/>
        <family val="2"/>
        <charset val="238"/>
      </rPr>
      <t>850 x 900 x 600 mm ( v x š x h ) - tolerance ±5%</t>
    </r>
    <r>
      <rPr>
        <sz val="8"/>
        <rFont val="Trebuchet MS"/>
        <family val="2"/>
        <charset val="238"/>
      </rPr>
      <t xml:space="preserve">
Konstrukce: LTD min. 18 mm, lepená konstrukce, 2 mm ABS hrany, pracovní deska z umakartového povrchu o síle min. 20 mm. Rektifikační podnož se soklem. Plná dvířka s úchytkami, 2x stavitelná police.</t>
    </r>
  </si>
  <si>
    <t>Mycí stůl</t>
  </si>
  <si>
    <r>
      <rPr>
        <b/>
        <sz val="8"/>
        <rFont val="Trebuchet MS"/>
        <family val="2"/>
        <charset val="238"/>
      </rPr>
      <t>850 x 600 x 600 mm ( v x š x h ) - tolerance ±5%</t>
    </r>
    <r>
      <rPr>
        <sz val="8"/>
        <rFont val="Trebuchet MS"/>
        <family val="2"/>
        <charset val="238"/>
      </rPr>
      <t xml:space="preserve">
Konstrukce: LTD 18 mm, 2 mm ABS hrany, pracovní deska z umakartového povrchu o síle min. 20 mm. Keramický bílý dřez, baterie T+S , ve spodní části úložný prostor uzavíratelný. Rektifikační podnož se soklem. Kovové prvky budou upraveny vypalovací barvou RAL dle výběru. </t>
    </r>
  </si>
  <si>
    <t>Horní skříňka s LED osvětlením</t>
  </si>
  <si>
    <r>
      <rPr>
        <b/>
        <sz val="8"/>
        <rFont val="Trebuchet MS"/>
        <family val="2"/>
        <charset val="238"/>
      </rPr>
      <t>600 x 1050 x 300 mm ( v x š x h ) - tolerance ±5%</t>
    </r>
    <r>
      <rPr>
        <sz val="8"/>
        <rFont val="Trebuchet MS"/>
        <family val="2"/>
        <charset val="238"/>
      </rPr>
      <t xml:space="preserve">
Konstrukce: LTD min. 18 mm, lepená konstrukce, ABS hrany. Výklopná dvířka 
s úchytkou, 1x stavitelná police. Zafrézovaný LED pásek.</t>
    </r>
  </si>
  <si>
    <t>Zádovina</t>
  </si>
  <si>
    <t>800 x 3000 mm ( v x š ) - tolerance ±5%
LTD 18mm s ABS hranou</t>
  </si>
  <si>
    <r>
      <rPr>
        <b/>
        <sz val="8"/>
        <rFont val="Trebuchet MS"/>
        <family val="2"/>
        <charset val="238"/>
      </rPr>
      <t xml:space="preserve">1800 x 800 x 430 mm ( v x š x h) - tolerance ±5%
</t>
    </r>
    <r>
      <rPr>
        <sz val="8"/>
        <rFont val="Trebuchet MS"/>
        <family val="2"/>
        <charset val="238"/>
      </rPr>
      <t>Konstrukce: LTD min. 18 mm, lepená konstrukce, 2 mm ABS hrany. Celá konstrukce je zpevněna kovovým profilem 40 x 20 mm v horní, prostřední a spodní části. 4x rektifikační šrouby.
Horní část: plná dvířka s úchytkami a zámkem, 2x stavitelná police
Dolní část: plná dvířka s úchytkami a zámkem, 2x stavitelná police</t>
    </r>
  </si>
  <si>
    <r>
      <rPr>
        <b/>
        <sz val="8"/>
        <rFont val="Trebuchet MS"/>
        <family val="2"/>
        <charset val="238"/>
      </rPr>
      <t xml:space="preserve">1800 x 800 x 430 mm ( v x š x h ) - tolerance ±5%
</t>
    </r>
    <r>
      <rPr>
        <sz val="8"/>
        <rFont val="Trebuchet MS"/>
        <family val="2"/>
        <charset val="238"/>
      </rPr>
      <t>Konstrukce: LTD min. 18 mm, lepená konstrukce, 2 mm ABS hrany. Celá konstrukce je zpevněna kovovým profilem 40 x 20 mm v horní, prostřední a spodní části. 4x rektifikační šrouby.
Horní část: 2x stavitelná police
Dolní část: plná dvířka s úchytkami a zámkem, 2x stavitelná police</t>
    </r>
  </si>
  <si>
    <r>
      <rPr>
        <b/>
        <sz val="8"/>
        <rFont val="Trebuchet MS"/>
        <family val="2"/>
        <charset val="238"/>
      </rPr>
      <t xml:space="preserve">600 x 800 x 430 mm ( v x š x h ) - tolerance ±5%
</t>
    </r>
    <r>
      <rPr>
        <sz val="8"/>
        <rFont val="Trebuchet MS"/>
        <family val="2"/>
        <charset val="238"/>
      </rPr>
      <t>Konstrukce: LTD min. 18 mm, lepená konstrukce, ABS hrany. Celá konstrukce je zpevněna kovovým profilem 40 x 20 mm v horní části, plná dvířka s úchytkami a zámkem, 1x stavitelná police.</t>
    </r>
  </si>
  <si>
    <t>Skříňka pro vestavnou myčku</t>
  </si>
  <si>
    <t>Skříň zásuvková</t>
  </si>
  <si>
    <r>
      <rPr>
        <b/>
        <sz val="8"/>
        <rFont val="Trebuchet MS"/>
        <family val="2"/>
        <charset val="238"/>
      </rPr>
      <t>850 x 900 x 600 mm ( v x š x h ) - tolerance ±5%</t>
    </r>
    <r>
      <rPr>
        <sz val="8"/>
        <rFont val="Trebuchet MS"/>
        <family val="2"/>
        <charset val="238"/>
      </rPr>
      <t xml:space="preserve">
Konstrukce: LTD min. 18 mm, lepená konstrukce, 2 mm ABS hrany, pracovní deska z umakartového povrchu o síle min. 20 mm. Rektifikační podnož se soklem. Skříň se třemi zásuvkami a úchytkami </t>
    </r>
  </si>
  <si>
    <t>Skříňka pro vestavnou pračku</t>
  </si>
  <si>
    <r>
      <rPr>
        <b/>
        <sz val="8"/>
        <rFont val="Trebuchet MS"/>
        <family val="2"/>
        <charset val="238"/>
      </rPr>
      <t>600 x 1300 x 300 mm ( v x š x h ) - tolerance ±5%</t>
    </r>
    <r>
      <rPr>
        <sz val="8"/>
        <rFont val="Trebuchet MS"/>
        <family val="2"/>
        <charset val="238"/>
      </rPr>
      <t xml:space="preserve">
Konstrukce: LTD min. 18 mm, lepená konstrukce, ABS hrany. Výklopná dvířka 
s úchytkou, 1x stavitelná police. Zafrézovaný LED pásek.</t>
    </r>
  </si>
  <si>
    <t>800 x 3900 mm ( v x š ) - tolerance ±5%
LTD 18mm s ABS hranou</t>
  </si>
  <si>
    <t>Spotřebiče</t>
  </si>
  <si>
    <t>Vestavná varná deska - indukce</t>
  </si>
  <si>
    <t>Varná deska s indukčním povrchem. Funkce - dětská pojistka, automatické vypnutí, akustický signál, ovládání dotykové.</t>
  </si>
  <si>
    <t>Vestavná el. trouba</t>
  </si>
  <si>
    <t>Vestavná el. trouba š. min. 590 mm s vnitřním objemem min. 50l. Max. příkon min. 2400 (W). Elektronické funkce: akustický signál, čas, minutka, konec.</t>
  </si>
  <si>
    <t>Kuchyňská digestoř stropní</t>
  </si>
  <si>
    <t>Digestoř závěsná, ostrůvková k zavěšení pod strop nad varný ostrůvek 
- šířka min. 1200mm.</t>
  </si>
  <si>
    <t>Mikrovlnná trouba</t>
  </si>
  <si>
    <t>Volně stojicí mikrovlnná trouba s mechanickým otvíráním a mechanickým ovládáním, výkon min. 700W, vnitřní kapacita min. 15l</t>
  </si>
  <si>
    <r>
      <t xml:space="preserve">Vestavná lednice pultová, v. </t>
    </r>
    <r>
      <rPr>
        <b/>
        <sz val="8"/>
        <rFont val="Trebuchet MS"/>
        <family val="2"/>
        <charset val="238"/>
      </rPr>
      <t>850 mm</t>
    </r>
  </si>
  <si>
    <r>
      <t xml:space="preserve">Vestavná lednice - skleněné poličky s ochrannou lištou a automatickým odmrazováním </t>
    </r>
    <r>
      <rPr>
        <b/>
        <sz val="8"/>
        <rFont val="Trebuchet MS"/>
        <family val="2"/>
        <charset val="238"/>
      </rPr>
      <t>šíře min. 595 mm</t>
    </r>
  </si>
  <si>
    <t>Myčka vestavná</t>
  </si>
  <si>
    <r>
      <t xml:space="preserve">Vestavná myčka </t>
    </r>
    <r>
      <rPr>
        <b/>
        <sz val="8"/>
        <rFont val="Trebuchet MS"/>
        <family val="2"/>
        <charset val="238"/>
      </rPr>
      <t>š. 600 mm</t>
    </r>
    <r>
      <rPr>
        <sz val="8"/>
        <rFont val="Trebuchet MS"/>
        <family val="2"/>
        <charset val="238"/>
      </rPr>
      <t xml:space="preserve"> pro min. 9 jídelních sad, ovládání a displej na čelním panelu, včetně pojízdných košů</t>
    </r>
  </si>
  <si>
    <t>Pračka vestavná</t>
  </si>
  <si>
    <r>
      <t>Vestavná pračka</t>
    </r>
    <r>
      <rPr>
        <b/>
        <sz val="8"/>
        <rFont val="Trebuchet MS"/>
        <family val="2"/>
        <charset val="238"/>
      </rPr>
      <t xml:space="preserve"> š. min. 595 mm </t>
    </r>
    <r>
      <rPr>
        <sz val="8"/>
        <rFont val="Trebuchet MS"/>
        <family val="2"/>
        <charset val="238"/>
      </rPr>
      <t>pro min. 6 kg prádla, s prodlouženou dobou praní pro silně znečištěné prádlo, ovládání a displej na čelním panelu</t>
    </r>
  </si>
  <si>
    <t>Univerzální stůl jídelní</t>
  </si>
  <si>
    <r>
      <rPr>
        <b/>
        <sz val="8"/>
        <rFont val="Trebuchet MS"/>
        <family val="2"/>
        <charset val="238"/>
      </rPr>
      <t xml:space="preserve">760 x 800 x 800 mm ( v x š x h ) - tolerance ±5%
</t>
    </r>
    <r>
      <rPr>
        <sz val="8"/>
        <rFont val="Trebuchet MS"/>
        <family val="2"/>
        <charset val="238"/>
      </rPr>
      <t>Konstrukce: rámová celosvařencová konstrukce stolu je tvořena jeklem 30 x 30 x 2 mm v kombinaci s jeklem 30 x 30 x 2 mm s povrchovou úpravou práškovou vypalovací barvou v odstínech dle vzorníku RAL. Nohy jsou opatřeny rektifikačními šrouby. 
Pracovní deska: vyrobena z laminované dřevotřískové desky tl.18 mm s olepením plastovou hranou o tloušťce 2 mm. Stolová deska je s rámem spojena pomocí závrtných matic a šroubů s metrickým závitem, ABS hrany.</t>
    </r>
  </si>
  <si>
    <t>Žákovská židle plastová - (pevná, trubková podnož)</t>
  </si>
  <si>
    <t>Židle tvořená plastovou skořepinou se závrtnými maticemi, fixovanou k pružnému trubkovému rámu v tvaru "C" vyrobeného z ohýbaného trubkového profilu, průměr min. 22 mm. Nohy židle osazeny plastovými návleky a kolébkami zabraňujícími poškrábání podlahy. Plastová skořepina vyrobena z výlisku PP s výztužnými žebry a průhmatem pro snadnou manipulaci, povrchová úprava odolná proti UV záření.</t>
  </si>
  <si>
    <r>
      <rPr>
        <b/>
        <sz val="8"/>
        <rFont val="Trebuchet MS"/>
        <family val="2"/>
        <charset val="238"/>
      </rPr>
      <t>š. 1540 mm (tolerance ±10%)</t>
    </r>
    <r>
      <rPr>
        <sz val="8"/>
        <rFont val="Trebuchet MS"/>
        <family val="2"/>
        <charset val="238"/>
      </rPr>
      <t xml:space="preserve">
Konstrukce tvořena z LTD materiálu tloušťky min. 18mm a konzol z jeklového profilu.</t>
    </r>
  </si>
  <si>
    <t>Vzduchotechnika</t>
  </si>
  <si>
    <t>potrubí s keramickými klapkami a přírubou, integrovaný ventilátor o výkonu min.550 m3/hod. při tlaku 250 Pa. Odsávání ventilátorem do nevýbušného prostředí min. Ø 150 mm.</t>
  </si>
  <si>
    <t>Pojízdný vozík na pomůcky</t>
  </si>
  <si>
    <r>
      <rPr>
        <b/>
        <sz val="8"/>
        <rFont val="Trebuchet MS"/>
        <family val="2"/>
        <charset val="238"/>
      </rPr>
      <t xml:space="preserve">870 x 700 x 450 mm ( v x š x h ) - tolerance ±5%
</t>
    </r>
    <r>
      <rPr>
        <sz val="8"/>
        <rFont val="Trebuchet MS"/>
        <family val="2"/>
        <charset val="238"/>
      </rPr>
      <t>Konstrukce: z ohýbaného plochooválu 38 x 20 mm, 2x pevná police s MDF, 
se zaoblenými hranami. Nohy pojízdné na kolečkách.</t>
    </r>
  </si>
  <si>
    <r>
      <rPr>
        <b/>
        <sz val="8"/>
        <rFont val="Trebuchet MS"/>
        <family val="2"/>
        <charset val="238"/>
      </rPr>
      <t xml:space="preserve">1800 x 450 x 430 mm ( v x š x h ) - tolerance ±5%
</t>
    </r>
    <r>
      <rPr>
        <sz val="8"/>
        <rFont val="Trebuchet MS"/>
        <family val="2"/>
        <charset val="238"/>
      </rPr>
      <t>Konstrukce: LTD min. 18 mm, lepená konstrukce, 2 mm ABS hrany. Celá konstrukce je zpevněna kovovým profilem 40 x 20 mm v horní, prostřední a spodní části. 4x rektifikační šrouby.
Horní část: 2x stavitelná police
Dolní část: 3x zásuvka s úchytkami a zámkem</t>
    </r>
  </si>
  <si>
    <t>Skříň dvoudveřová uzavřená, 
s policemi</t>
  </si>
  <si>
    <r>
      <rPr>
        <b/>
        <sz val="8"/>
        <rFont val="Trebuchet MS"/>
        <family val="2"/>
        <charset val="238"/>
      </rPr>
      <t xml:space="preserve">1800 x 450 x 430 mm ( v x š x h ) - tolerance ±5%
</t>
    </r>
    <r>
      <rPr>
        <sz val="8"/>
        <rFont val="Trebuchet MS"/>
        <family val="2"/>
        <charset val="238"/>
      </rPr>
      <t>Konstrukce: LTD min. 18 mm, lepená konstrukce, 2 mm ABS hrany. Celá konstrukce je zpevněna kovovým profilem 40 x 20 mm v horní, prostřední a spodní části. 4x rektifikační šrouby.
Horní část: plná dvířka s úchytkou a zámkem, 2x stavitelná police
Dolní část: plná dvířka s úchytkou a zámkem, 2x stavitelná police</t>
    </r>
  </si>
  <si>
    <r>
      <rPr>
        <b/>
        <sz val="8"/>
        <rFont val="Trebuchet MS"/>
        <family val="2"/>
        <charset val="238"/>
      </rPr>
      <t xml:space="preserve">600 x 450 x 430 mm ( v x š x h ) - tolerance ±5%
</t>
    </r>
    <r>
      <rPr>
        <sz val="8"/>
        <rFont val="Trebuchet MS"/>
        <family val="2"/>
        <charset val="238"/>
      </rPr>
      <t>Konstrukce: LTD min. 18 mm, lepená konstrukce, ABS hrany. Celá konstrukce je zpevněna kovovým profilem 40 x 20 mm v horní části, plná dvířka s úchytkami a zámkem, 1x stavitelná police.</t>
    </r>
  </si>
  <si>
    <t>Skříň nízká, uzavřená, policová</t>
  </si>
  <si>
    <r>
      <rPr>
        <b/>
        <sz val="8"/>
        <rFont val="Trebuchet MS"/>
        <family val="2"/>
        <charset val="238"/>
      </rPr>
      <t xml:space="preserve">900 x 800 x 430 mm ( v x š x h ) - tolerance ±5%
</t>
    </r>
    <r>
      <rPr>
        <sz val="8"/>
        <rFont val="Trebuchet MS"/>
        <family val="2"/>
        <charset val="238"/>
      </rPr>
      <t>Konstrukce: LTD min. 18 mm, lepená konstrukce, 2 mm ABS hrany. Celá konstrukce je zpevněna kovovým profilem 40 x 20 mm v horní a spodní části. 4x rektifikační šrouby pro vyrovnání nerovností podlahy, plná dvířka s úchytkami a zámkem, 2x stavitelná police</t>
    </r>
  </si>
  <si>
    <r>
      <rPr>
        <b/>
        <sz val="8"/>
        <rFont val="Trebuchet MS"/>
        <family val="2"/>
        <charset val="238"/>
      </rPr>
      <t xml:space="preserve">900 x 700 x 430 mm ( v x š x h ) - tolerance ±5%
</t>
    </r>
    <r>
      <rPr>
        <sz val="8"/>
        <rFont val="Trebuchet MS"/>
        <family val="2"/>
        <charset val="238"/>
      </rPr>
      <t>Konstrukce: LTD min. 18 mm, lepená konstrukce, 2 mm ABS hrany. Celá konstrukce je zpevněna kovovým profilem 40 x 20 mm v horní a spodní části. 4x rektifikační šrouby pro vyrovnání nerovností podlahy, plná dvířka s úchytkami a zámkem, 2x stavitelná police</t>
    </r>
  </si>
  <si>
    <t>Místnost 229</t>
  </si>
  <si>
    <r>
      <rPr>
        <b/>
        <sz val="8"/>
        <rFont val="Trebuchet MS"/>
        <family val="2"/>
        <charset val="238"/>
      </rPr>
      <t>1800 x 900 x 430 mm ( v x š x h ) - tolerance ±5%</t>
    </r>
    <r>
      <rPr>
        <sz val="8"/>
        <rFont val="Trebuchet MS"/>
        <family val="2"/>
        <charset val="238"/>
      </rPr>
      <t xml:space="preserve">
Konstrukce: LTD min. 18 mm, lepená konstrukce, 2 mm ABS hrany. Celá konstrukce je zpevněna kovovým profilem 40 x 20 mm v horní, prostřední a spodní části. 4x rektifikační šrouby.
Horní část: 2x stavitelná police
Dolní část: 3x zásuvka s úchytkami a zámkem</t>
    </r>
  </si>
  <si>
    <t>Skříň malá policová, úzká, uzavřená</t>
  </si>
  <si>
    <r>
      <rPr>
        <b/>
        <sz val="8"/>
        <rFont val="Trebuchet MS"/>
        <family val="2"/>
        <charset val="238"/>
      </rPr>
      <t xml:space="preserve">900 x 450 x 430 mm ( v x š x h ) - tolerance ±5%
</t>
    </r>
    <r>
      <rPr>
        <sz val="8"/>
        <rFont val="Trebuchet MS"/>
        <family val="2"/>
        <charset val="238"/>
      </rPr>
      <t>Konstrukce: LTD min. 18 mm, lepená konstrukce, 2 mm ABS hrany. Celá konstrukce je zpevněna kovovým profilem 40 x 20 mm v horní a spodní části. 4x rektifikační šrouby pro vyrovnání nerovností podlahy, plná dvířka s úchytkou a zámkem, 2x stavitelná police</t>
    </r>
  </si>
  <si>
    <r>
      <rPr>
        <b/>
        <sz val="8"/>
        <rFont val="Trebuchet MS"/>
        <family val="2"/>
        <charset val="238"/>
      </rPr>
      <t xml:space="preserve">1800 x 700 x 430 mm ( v x š x h ) - tolerance ±5%
</t>
    </r>
    <r>
      <rPr>
        <sz val="8"/>
        <rFont val="Trebuchet MS"/>
        <family val="2"/>
        <charset val="238"/>
      </rPr>
      <t xml:space="preserve">Konstrukce: LTD min. 18 mm, lepená konstrukce, 2 mm ABS hrany. Celá konstrukce je zpevněna kovovým profilem 40 x 20 mm v horní a spodní části. 
4x rektifikační šrouby.
Plné dveře s úchytkami a zámkem, 5x police, z toho minimálně 4x stavitelná </t>
    </r>
  </si>
  <si>
    <r>
      <rPr>
        <b/>
        <sz val="8"/>
        <rFont val="Trebuchet MS"/>
        <family val="2"/>
        <charset val="238"/>
      </rPr>
      <t xml:space="preserve">600 x 700 x 430 mm ( v x š x h ) - tolerance ±5%
</t>
    </r>
    <r>
      <rPr>
        <sz val="8"/>
        <rFont val="Trebuchet MS"/>
        <family val="2"/>
        <charset val="238"/>
      </rPr>
      <t>Konstrukce: LTD min. 18 mm, lepená konstrukce, ABS hrany. Celá konstrukce je zpevněna kovovým profilem 40 x 20 mm v horní části, plná dvířka s úchytkami a zámkem, 1x stavitelná police.</t>
    </r>
  </si>
  <si>
    <t>Zázemí družiny (místnost 123)</t>
  </si>
  <si>
    <t>Zázemí družiny (přízemí 1) - místnost 122, 123</t>
  </si>
  <si>
    <t>Školní družina (přízemí 3) - místnost č. 127</t>
  </si>
  <si>
    <t>Školní družina (druhé patro 1) - místnost č. 225</t>
  </si>
  <si>
    <t>Kabinet školní družiny (druhé patro 1) - místnost č. 223</t>
  </si>
  <si>
    <t>Školní družina (druhé patro 2) - místnost č. 226</t>
  </si>
  <si>
    <t>Zázemí pro družiny (druhé patro 1) - místnost č. 228, 229</t>
  </si>
  <si>
    <t>Cena celkem bez DPH</t>
  </si>
  <si>
    <t>DPH</t>
  </si>
  <si>
    <t>Cena celkem vč. DPH</t>
  </si>
  <si>
    <t>Kabinet matematiky 5.B</t>
  </si>
  <si>
    <t>Přírodovědná učebna 5.A</t>
  </si>
  <si>
    <t>Kabinet přírodovědy 5.A</t>
  </si>
  <si>
    <t>Cvičná kuchyňka - místnost č.107</t>
  </si>
  <si>
    <t xml:space="preserve">Matematická učebna 5.B </t>
  </si>
  <si>
    <t>LCD: min. 23.5", FullHD 1920x1080, technologie IPS,
Antireflexní
CPU: Passmark V10 min. 11500 bodů bez přetaktování
Paměť: min. 16GB DDR4
Operační systém: plně kompatibilní s MS Windows, s podporou připojení do domény, druhotná licence není přípustná
Kapacita disku: min. SSD 512GB, M.2 PCIe NVMe
Grafika: integrovaná
Konektivita: Wireless 802.11ac, LAN 10/100/1000, Bluetooth
Porty: 1x RJ45,
min. 2x USB 2.0, min. 2x USB 3.0, 1x univerzální
 zvukový konektor typu Jack, 1x DisplayPort nebo HDMI
Klávesnice USB s českou lokalizací + optická myš USB
Podpora VESA držáku
kancelářský balíček  MS Office Std 2019 OLP</t>
  </si>
  <si>
    <t>Montáž el. zatemnění</t>
  </si>
  <si>
    <t>Skříň vysoká, kombinovaná s policemi</t>
  </si>
  <si>
    <r>
      <rPr>
        <b/>
        <sz val="8"/>
        <rFont val="Trebuchet MS"/>
        <family val="2"/>
        <charset val="238"/>
      </rPr>
      <t xml:space="preserve">š. 1550 mm, h. min. 400 mm (tolerance ±10%)
</t>
    </r>
    <r>
      <rPr>
        <sz val="8"/>
        <rFont val="Trebuchet MS"/>
        <family val="2"/>
        <charset val="238"/>
      </rPr>
      <t xml:space="preserve">LTD min. 18mm, lepená konstrukce, ABS hrany. </t>
    </r>
  </si>
  <si>
    <r>
      <rPr>
        <b/>
        <sz val="8"/>
        <rFont val="Trebuchet MS"/>
        <family val="2"/>
        <charset val="238"/>
      </rPr>
      <t>š. 1550 mm - tolerance ±10%</t>
    </r>
    <r>
      <rPr>
        <sz val="8"/>
        <rFont val="Trebuchet MS"/>
        <family val="2"/>
        <charset val="238"/>
      </rPr>
      <t xml:space="preserve">
Konstrukce tvořena z LTD materiálu tloušťky min. 18mm a konzol z jeklového profilu.</t>
    </r>
  </si>
  <si>
    <t>Keramická tabule</t>
  </si>
  <si>
    <r>
      <rPr>
        <b/>
        <sz val="8"/>
        <rFont val="Trebuchet MS"/>
        <family val="2"/>
        <charset val="238"/>
      </rPr>
      <t>1200 x 1500 mm</t>
    </r>
    <r>
      <rPr>
        <sz val="8"/>
        <rFont val="Trebuchet MS"/>
        <family val="2"/>
        <charset val="238"/>
      </rPr>
      <t xml:space="preserve">
Tabule keramická pro popis fixem, s magnetickým keramickým vysoce odolným povrchem vůči mechanickému i tepelnému poškození, bílá. Rám tabule z hliníkového profilu s plastovými rohy. Povrch tabule je určen jak pro popis fixem tak pro projekci.</t>
    </r>
  </si>
  <si>
    <t>Školní družina (přízemí 2) - místnost č. 125</t>
  </si>
  <si>
    <t>Školní družina (přízemí 1) - místnost č. 124</t>
  </si>
  <si>
    <r>
      <t xml:space="preserve">2070 x 900 x 250 mm ( v x š x h ) - tolerance ±5%
</t>
    </r>
    <r>
      <rPr>
        <sz val="8"/>
        <rFont val="Trebuchet MS"/>
        <family val="2"/>
        <charset val="238"/>
      </rPr>
      <t xml:space="preserve">Konstrukce: z LTD materiálu. Plné dveře s úchytkami a zámkem, 5x police, 
z toho minimálně 4x stavitelná </t>
    </r>
  </si>
  <si>
    <r>
      <rPr>
        <b/>
        <sz val="8"/>
        <rFont val="Trebuchet MS"/>
        <family val="2"/>
        <charset val="238"/>
      </rPr>
      <t>Rozměr okna 2120 x 1550 mm ( v x š ) - tolerance ±10%</t>
    </r>
    <r>
      <rPr>
        <sz val="8"/>
        <rFont val="Trebuchet MS"/>
        <family val="2"/>
        <charset val="238"/>
      </rPr>
      <t xml:space="preserve">
elektrické roletové zatemnění vedené ve vodících AL lištách, kovový tubus osazen navíjecím systémem, lamely s pěnovou výplní pro zvýšení mechanické odolnosti, roleta zajišťující absolutní tmu. Motoricky dálkově ovládané.
(nutno zaměřit na místě)</t>
    </r>
  </si>
  <si>
    <r>
      <t xml:space="preserve">2040 x 1480 x 250 mm ( v x š x h ) - tolerance ±5%
</t>
    </r>
    <r>
      <rPr>
        <sz val="8"/>
        <rFont val="Trebuchet MS"/>
        <family val="2"/>
        <charset val="238"/>
      </rPr>
      <t xml:space="preserve">Konstrukce: z LTD materiálu. Rozdělena na dvě sekce šíře 740 mm. 
Plné dveře s úchytkami a zámkem, 5x police, z toho minimálně 4x stavitelná. </t>
    </r>
  </si>
  <si>
    <t xml:space="preserve">Zázemí školní družiny (přízemí 2 a 3) - místnost č. 138 </t>
  </si>
  <si>
    <t>Zázemí školní družiny (přízemí 2 a 3) - místnosti č. 126, 138</t>
  </si>
  <si>
    <t>Zázemí školní družiny (přízemí 2 a 3) - místnost č. 126 (šatna)</t>
  </si>
  <si>
    <r>
      <rPr>
        <b/>
        <sz val="8"/>
        <rFont val="Trebuchet MS"/>
        <family val="2"/>
        <charset val="238"/>
      </rPr>
      <t xml:space="preserve">1400 x 1600 x 500 mm ( v x š x h ) - tolerance ±5%
</t>
    </r>
    <r>
      <rPr>
        <sz val="8"/>
        <rFont val="Trebuchet MS"/>
        <family val="2"/>
        <charset val="238"/>
      </rPr>
      <t xml:space="preserve">
</t>
    </r>
    <r>
      <rPr>
        <b/>
        <sz val="8"/>
        <rFont val="Trebuchet MS"/>
        <family val="2"/>
        <charset val="238"/>
      </rPr>
      <t>Konstrukce:</t>
    </r>
    <r>
      <rPr>
        <sz val="8"/>
        <rFont val="Trebuchet MS"/>
        <family val="2"/>
        <charset val="238"/>
      </rPr>
      <t xml:space="preserve"> LTD min. 18 mm, lepená konstrukce, ABS hrany. Celá konstrukce je zpevněna kovovým profilem 40 x 20 mm v horní a spodní části, rektifikační šrouby.
Skříň rozdělena na 6 stejných dílů. Horní část uzavíratelná včetně úchytky, středová část otevřená s dvěma háčky. Ve spodní části box na uložení obuvi s horní deskou min. síly 25 mm určenou k sezení.</t>
    </r>
  </si>
  <si>
    <t xml:space="preserve">Skříň šatní 6-ti dílná </t>
  </si>
  <si>
    <t xml:space="preserve">Skříň šatní 4 dílná </t>
  </si>
  <si>
    <r>
      <rPr>
        <b/>
        <sz val="8"/>
        <rFont val="Trebuchet MS"/>
        <family val="2"/>
        <charset val="238"/>
      </rPr>
      <t xml:space="preserve">1400 x 1070 x 500 mm ( v x š x h ) - tolerance ±5%
</t>
    </r>
    <r>
      <rPr>
        <sz val="8"/>
        <rFont val="Trebuchet MS"/>
        <family val="2"/>
        <charset val="238"/>
      </rPr>
      <t xml:space="preserve">
</t>
    </r>
    <r>
      <rPr>
        <b/>
        <sz val="8"/>
        <rFont val="Trebuchet MS"/>
        <family val="2"/>
        <charset val="238"/>
      </rPr>
      <t>Konstrukce:</t>
    </r>
    <r>
      <rPr>
        <sz val="8"/>
        <rFont val="Trebuchet MS"/>
        <family val="2"/>
        <charset val="238"/>
      </rPr>
      <t xml:space="preserve"> LTD min. 18 mm, lepená konstrukce, ABS hrany. Celá konstrukce je zpevněna kovovým profilem 40 x 20 mm v horní a spodní části, rektifikační šrouby.
Skříň rozdělena na 6 stejných dílů. Horní část uzavíratelná včetně úchytky, středová část otevřená s dvěma háčky. Ve spodní části box na uložení obuvi s horní deskou min. síly 25 mm určenou k sezení.</t>
    </r>
  </si>
  <si>
    <t>Zatemnění venkovní</t>
  </si>
  <si>
    <r>
      <rPr>
        <b/>
        <sz val="8"/>
        <rFont val="Trebuchet MS"/>
        <family val="2"/>
        <charset val="238"/>
      </rPr>
      <t>Rozměr okna 2120 x 2400 mm ( v x š ) - tolerance ±10%</t>
    </r>
    <r>
      <rPr>
        <sz val="8"/>
        <rFont val="Trebuchet MS"/>
        <family val="2"/>
        <charset val="238"/>
      </rPr>
      <t xml:space="preserve">
elektrické roletové zatemnění vedené ve vodících AL lištách, kovový tubus osazen navíjecím systémem, lamely s pěnovou výplní pro zvýšení mechanické odolnosti, roleta zajišťující absolutní tmu. Motoricky dálkově ovládané.
(nutno zaměřit na místě)</t>
    </r>
  </si>
  <si>
    <t>Látkové vertikální zatemnění</t>
  </si>
  <si>
    <t xml:space="preserve">Zatemnění </t>
  </si>
  <si>
    <r>
      <rPr>
        <b/>
        <sz val="8"/>
        <rFont val="Trebuchet MS"/>
        <family val="2"/>
        <charset val="238"/>
      </rPr>
      <t xml:space="preserve">š. 1500 mm, h. min. 400 mm (tolerance ±10%)
</t>
    </r>
    <r>
      <rPr>
        <sz val="8"/>
        <rFont val="Trebuchet MS"/>
        <family val="2"/>
        <charset val="238"/>
      </rPr>
      <t xml:space="preserve">LTD min. 18mm, lepená konstrukce, ABS hrany. </t>
    </r>
  </si>
  <si>
    <t>Zázemí družiny (místnost 122)</t>
  </si>
  <si>
    <r>
      <rPr>
        <b/>
        <sz val="8"/>
        <rFont val="Trebuchet MS"/>
        <family val="2"/>
        <charset val="238"/>
      </rPr>
      <t>Rozměr okna 2900 x 800 mm ( v x š ) - tolerance ±10%</t>
    </r>
    <r>
      <rPr>
        <sz val="8"/>
        <rFont val="Trebuchet MS"/>
        <family val="2"/>
        <charset val="238"/>
      </rPr>
      <t xml:space="preserve">
elektrické roletové zatemnění vedené ve vodících AL lištách, kovový tubus osazen navíjecím systémem, lamely s pěnovou výplní pro zvýšení mechanické odolnosti, roleta zajišťující absolutní tmu. Motoricky dálkově ovládané.
(nutno zaměřit na místě)</t>
    </r>
  </si>
  <si>
    <r>
      <rPr>
        <b/>
        <sz val="8"/>
        <rFont val="Trebuchet MS"/>
        <family val="2"/>
        <charset val="238"/>
      </rPr>
      <t>Rozměr okna 2120 x 1600 mm ( v x š ) - tolerance ±10%</t>
    </r>
    <r>
      <rPr>
        <sz val="8"/>
        <rFont val="Trebuchet MS"/>
        <family val="2"/>
        <charset val="238"/>
      </rPr>
      <t xml:space="preserve">
elektrické roletové zatemnění vedené ve vodících AL lištách, kovový tubus osazen navíjecím systémem, lamely s pěnovou výplní pro zvýšení mechanické odolnosti, roleta zajišťující absolutní tmu. Motoricky dálkově ovládané.
(nutno zaměřit na místě)</t>
    </r>
  </si>
  <si>
    <t>Kabinet školní družiny (přízemí 1) - místnost č. 128</t>
  </si>
  <si>
    <t>Křeslo do kabinetu</t>
  </si>
  <si>
    <r>
      <rPr>
        <b/>
        <sz val="8"/>
        <rFont val="Trebuchet MS"/>
        <family val="2"/>
        <charset val="238"/>
      </rPr>
      <t xml:space="preserve">Zakulacené kancelářské křeslo
</t>
    </r>
    <r>
      <rPr>
        <sz val="8"/>
        <rFont val="Trebuchet MS"/>
        <family val="2"/>
        <charset val="238"/>
      </rPr>
      <t xml:space="preserve">
</t>
    </r>
    <r>
      <rPr>
        <b/>
        <sz val="8"/>
        <rFont val="Trebuchet MS"/>
        <family val="2"/>
        <charset val="238"/>
      </rPr>
      <t xml:space="preserve">Konstrukce: </t>
    </r>
    <r>
      <rPr>
        <sz val="8"/>
        <rFont val="Trebuchet MS"/>
        <family val="2"/>
        <charset val="238"/>
      </rPr>
      <t>dřevěná vnitří kostra, pěnové jádro, potah dle vzorníku, zadní zakulacená část opěráku, nízké přízemní kluzáky</t>
    </r>
  </si>
  <si>
    <t>Konferenční stolek</t>
  </si>
  <si>
    <r>
      <rPr>
        <b/>
        <sz val="8"/>
        <rFont val="Trebuchet MS"/>
        <family val="2"/>
        <charset val="238"/>
      </rPr>
      <t xml:space="preserve">500 x 1100 x 450 mm  (V x Š x H ) - tolerance ±5%
</t>
    </r>
    <r>
      <rPr>
        <sz val="8"/>
        <rFont val="Trebuchet MS"/>
        <family val="2"/>
        <charset val="238"/>
      </rPr>
      <t xml:space="preserve">
</t>
    </r>
    <r>
      <rPr>
        <b/>
        <sz val="8"/>
        <rFont val="Trebuchet MS"/>
        <family val="2"/>
        <charset val="238"/>
      </rPr>
      <t>Konstrukce:</t>
    </r>
    <r>
      <rPr>
        <sz val="8"/>
        <rFont val="Trebuchet MS"/>
        <family val="2"/>
        <charset val="238"/>
      </rPr>
      <t xml:space="preserve"> LTD min. 18 mm, lepená konstrukce, ABS hrany. Nohy 4x kovová podnož.</t>
    </r>
  </si>
  <si>
    <r>
      <rPr>
        <b/>
        <sz val="8"/>
        <rFont val="Trebuchet MS"/>
        <family val="2"/>
        <charset val="238"/>
      </rPr>
      <t xml:space="preserve">Zakulacený kancelářský dvojsedák
</t>
    </r>
    <r>
      <rPr>
        <sz val="8"/>
        <rFont val="Trebuchet MS"/>
        <family val="2"/>
        <charset val="238"/>
      </rPr>
      <t xml:space="preserve">
</t>
    </r>
    <r>
      <rPr>
        <b/>
        <sz val="8"/>
        <rFont val="Trebuchet MS"/>
        <family val="2"/>
        <charset val="238"/>
      </rPr>
      <t xml:space="preserve">Konstrukce: </t>
    </r>
    <r>
      <rPr>
        <sz val="8"/>
        <rFont val="Trebuchet MS"/>
        <family val="2"/>
        <charset val="238"/>
      </rPr>
      <t>dřevěná vnitří kostra, pěnové jádro, potah dle vzorníku, zadní zakulacená část opěráku, nízké přízemní kluzáky</t>
    </r>
  </si>
  <si>
    <t>Dvojsedák do kabinetu</t>
  </si>
  <si>
    <t>Skříň s umyvadlem</t>
  </si>
  <si>
    <t>Místnost 228</t>
  </si>
  <si>
    <t xml:space="preserve">Zázemí školní družiny (druhé patro 2) - místnost č. 241 </t>
  </si>
  <si>
    <t xml:space="preserve">Šatna do prostoru </t>
  </si>
  <si>
    <t>Šatna na stěnu</t>
  </si>
  <si>
    <r>
      <rPr>
        <b/>
        <sz val="8"/>
        <rFont val="Trebuchet MS"/>
        <family val="2"/>
        <charset val="238"/>
      </rPr>
      <t>760 x 1200 x 600 mm ( v x š x h ) - tolerance ±5%</t>
    </r>
    <r>
      <rPr>
        <sz val="8"/>
        <rFont val="Trebuchet MS"/>
        <family val="2"/>
        <charset val="238"/>
      </rPr>
      <t xml:space="preserve">
Stůl celodřevěný s pevným zásuvkovým kontejnerem š. 400mm, uzamykání centrálním zámkem, čelní krytí, materiál LTD tl. 18 mm s ABS hranou, pracovní deska LTD tl. 25 mm s ABS hranou</t>
    </r>
  </si>
  <si>
    <t>Rozměr okna 2120 x 2400 mm ( v x š ) - tolerance ±10%
elektrické roletové zatemnění vedené ve vodících AL lištách, kovový tubus osazen navíjecím systémem, lamely s pěnovou výplní pro zvýšení mechanické odolnosti, roleta zajišťující absolutní tmu. Motoricky dálkově ovládané.
(nutno zaměřit na místě)</t>
  </si>
  <si>
    <r>
      <rPr>
        <b/>
        <sz val="8"/>
        <rFont val="Trebuchet MS"/>
        <family val="2"/>
        <charset val="238"/>
      </rPr>
      <t xml:space="preserve">1800 x 600 x 600 mm ( v x š x h ) - tolerance ±5%
</t>
    </r>
    <r>
      <rPr>
        <sz val="8"/>
        <rFont val="Trebuchet MS"/>
        <family val="2"/>
        <charset val="238"/>
      </rPr>
      <t>Konstrukce: LTD min. 18 mm, lepená konstrukce, ABS hrany. Celá konstrukce je zpevněna kovovým profilem 40 x 20 mm v horní a spodní části. 4x rektifikační šrouby.
Plné dveře s úchytkami a zámkem.
Vnitřní vybavení: šatní tyč, 2x police přes celou délku skříně</t>
    </r>
  </si>
  <si>
    <r>
      <rPr>
        <b/>
        <sz val="8"/>
        <rFont val="Trebuchet MS"/>
        <family val="2"/>
        <charset val="238"/>
      </rPr>
      <t xml:space="preserve">š. 1200 mm, h. min. 400 mm (tolerance ±10%)
</t>
    </r>
    <r>
      <rPr>
        <sz val="8"/>
        <rFont val="Trebuchet MS"/>
        <family val="2"/>
        <charset val="238"/>
      </rPr>
      <t xml:space="preserve">LTD min. 18mm, lepená konstrukce, ABS hrany. </t>
    </r>
  </si>
  <si>
    <t xml:space="preserve">Kabinet k cvičné kuchyňce - místnost č. 106  </t>
  </si>
  <si>
    <r>
      <rPr>
        <b/>
        <sz val="8"/>
        <rFont val="Trebuchet MS"/>
        <family val="2"/>
        <charset val="238"/>
      </rPr>
      <t>Rozměr okna 2120 x 1180 mm ( v x š ) - tolerance ±10%</t>
    </r>
    <r>
      <rPr>
        <sz val="8"/>
        <rFont val="Trebuchet MS"/>
        <family val="2"/>
        <charset val="238"/>
      </rPr>
      <t xml:space="preserve">
látkové vertikální zatemnění, šíře lamely min.120 mm, délka dle skutečného zaměření, ovládání ruční řetízkové, hustota a gramáž materiálu zabraňující prostupu slunečního svitu</t>
    </r>
  </si>
  <si>
    <r>
      <rPr>
        <b/>
        <sz val="8"/>
        <rFont val="Trebuchet MS"/>
        <family val="2"/>
        <charset val="238"/>
      </rPr>
      <t>Rozměr okna 1200 x 1200 mm ( v x š ) - tolerance ±10%</t>
    </r>
    <r>
      <rPr>
        <sz val="8"/>
        <rFont val="Trebuchet MS"/>
        <family val="2"/>
        <charset val="238"/>
      </rPr>
      <t xml:space="preserve">
látkové vertikální zatemnění, šíře lamely min.120 mm, délka dle skutečného zaměření, ovládání ruční řetízkové, hustota a gramáž materiálu zabraňující prostupu slunečního svitu</t>
    </r>
  </si>
  <si>
    <r>
      <t xml:space="preserve">2100 x 1800 x 600 mm ( v x š x h ) - tolerance ±5%
</t>
    </r>
    <r>
      <rPr>
        <sz val="8"/>
        <rFont val="Trebuchet MS"/>
        <family val="2"/>
        <charset val="238"/>
      </rPr>
      <t>Konstrukce: LTD min. 18 mm, hrany ABS alespoň 2 mm lepeny technologií PUR, jekl cca 40 x 20 mm, pracovní deska o síle 25 mm s odolnou folií HPL, min. 0,8 mm. Zádovina 600x2400 mm, LTD deska o síle min. 10mm
Spodní část - 1x mycí stůl š. 600 mm s umyvadlem s nerezovou výpustí, baterie T+S, plná dvířka s úchytkami, 1x zásuvková skříňka š. 300 mm, 1x dvoudveřová skříňka š. 900 mm.
Horní část - 2x výkloplná skříňka 600 x 900 x 300 ( v x š x h ). Zafrézovaný AL profil včetně LED pásku.  
Kovové prvky budou upraveny vypalovací barvou RAL dle výběru.</t>
    </r>
  </si>
  <si>
    <r>
      <rPr>
        <b/>
        <sz val="8"/>
        <rFont val="Trebuchet MS"/>
        <family val="2"/>
        <charset val="238"/>
      </rPr>
      <t xml:space="preserve">š. 2400 mm, h. min. 400 mm (tolerance ±10%)
</t>
    </r>
    <r>
      <rPr>
        <sz val="8"/>
        <rFont val="Trebuchet MS"/>
        <family val="2"/>
        <charset val="238"/>
      </rPr>
      <t xml:space="preserve">LTD min. 18mm, lepená konstrukce, ABS hrany. </t>
    </r>
  </si>
  <si>
    <r>
      <rPr>
        <b/>
        <sz val="8"/>
        <rFont val="Trebuchet MS"/>
        <family val="2"/>
        <charset val="238"/>
      </rPr>
      <t xml:space="preserve">š. 1600 mm, h. min. 400 mm (tolerance ±10%)
</t>
    </r>
    <r>
      <rPr>
        <sz val="8"/>
        <rFont val="Trebuchet MS"/>
        <family val="2"/>
        <charset val="238"/>
      </rPr>
      <t xml:space="preserve">LTD min. 18mm, lepená konstrukce, ABS hrany. </t>
    </r>
  </si>
  <si>
    <r>
      <rPr>
        <b/>
        <sz val="8"/>
        <rFont val="Trebuchet MS"/>
        <family val="2"/>
        <charset val="238"/>
      </rPr>
      <t>š. 2400 mm - tolerance ±10%</t>
    </r>
    <r>
      <rPr>
        <sz val="8"/>
        <rFont val="Trebuchet MS"/>
        <family val="2"/>
        <charset val="238"/>
      </rPr>
      <t xml:space="preserve">
Konstrukce tvořena z LTD materiálu tloušťky min. 18mm a konzol z jeklového profilu.</t>
    </r>
  </si>
  <si>
    <r>
      <rPr>
        <b/>
        <sz val="8"/>
        <rFont val="Trebuchet MS"/>
        <family val="2"/>
        <charset val="238"/>
      </rPr>
      <t>š. 1600 mm - tolerance ±10%</t>
    </r>
    <r>
      <rPr>
        <sz val="8"/>
        <rFont val="Trebuchet MS"/>
        <family val="2"/>
        <charset val="238"/>
      </rPr>
      <t xml:space="preserve">
Konstrukce tvořena z LTD materiálu tloušťky min. 18mm a konzol z jeklového profilu.</t>
    </r>
  </si>
  <si>
    <r>
      <t xml:space="preserve">2100 x 1480 x 600 mm ( v x š x h ) - tolerance ±5%
</t>
    </r>
    <r>
      <rPr>
        <sz val="8"/>
        <rFont val="Trebuchet MS"/>
        <family val="2"/>
        <charset val="238"/>
      </rPr>
      <t>Konstrukce: LTD min. 18 mm, hrany ABS alespoň 2 mm lepeny technologií PUR, jekl cca 40 x 20 mm, pracovní deska o síle 25 mm s odolnou folií HPL, min. 0,8 mm. Zádovina 600x1910 mm, LTD deska o síle min. 10mm
Spodní část - 1x mycí stůl š. 600 mm s umyvadlem s nerezovou výpustí, baterie T+S, plná dvířka s úchytkami, 1x dvoudveřová skříňka š. 880 mm.
Horní část - 2x výkloplná skříňka 600 x 740 x 300 ( v x š x h ). Zafrézovaný AL profil včetně LED pásku.  
Kovové prvky budou upraveny vypalovací barvou RAL dle výběru.</t>
    </r>
  </si>
  <si>
    <t>Elektroinstalace v nábytkové části</t>
  </si>
  <si>
    <r>
      <rPr>
        <b/>
        <sz val="8"/>
        <rFont val="Trebuchet MS"/>
        <family val="2"/>
        <charset val="238"/>
      </rPr>
      <t xml:space="preserve">2000 x 800 mm ( š x h ) - tolerance ±5%
</t>
    </r>
    <r>
      <rPr>
        <sz val="8"/>
        <rFont val="Trebuchet MS"/>
        <family val="2"/>
        <charset val="238"/>
      </rPr>
      <t xml:space="preserve">
Oboustranná šatna – rám je vyroben z ocelových profilů jako celosvařenec, nosný profil rámu je plochoovál 38 x 20 o tloušťce stěny 1,5 mm. Háčky věšáku jsou vyrobeny z hladkého drátu o průměru 5 mm. Spodní část slouží pro sezení vč. odkládací plochy pro obuv ze síta. Sedací plocha je z laminované dřevovláknité desky o tloušťce 25 mm. Střední část šatny je opatřena sítem sloužícím jako ochranná plocha, horní část je osazena odkládací policí z laminované dřevovláknité desky o tloušťce 18 mm. Všechny kovové části jsou ošetřeny práškovou vypalovací barvou. </t>
    </r>
  </si>
  <si>
    <r>
      <rPr>
        <b/>
        <sz val="8"/>
        <rFont val="Trebuchet MS"/>
        <family val="2"/>
        <charset val="238"/>
      </rPr>
      <t xml:space="preserve">2000 x 400 mm ( š x h ) - tolerance ±5%
</t>
    </r>
    <r>
      <rPr>
        <sz val="8"/>
        <rFont val="Trebuchet MS"/>
        <family val="2"/>
        <charset val="238"/>
      </rPr>
      <t xml:space="preserve">
Jednostranná šatna – rám je vyroben z ocelových profilů jako celosvařenec, nosný profil rámu je plochoovál 38 x 20 o tloušťce stěny 1,5 mm. Háčky věšáku jsou vyrobeny z hladkého drátu o průměru 5 mm. Spodní část slouží pro sezení vč. odkládací plochy pro obuv ze síta. Sedací plocha je z laminované dřevovláknité desky o tloušťce 25 mm. Střední část šatny je opatřena sítem sloužícím jako ochranná plocha, horní část je osazena odkládací policí z laminované dřevovláknité desky o tloušťce 18 mm. Všechny kovové části jsou ošetřeny práškovou vypalovací barvou. </t>
    </r>
  </si>
  <si>
    <r>
      <rPr>
        <b/>
        <sz val="8"/>
        <rFont val="Trebuchet MS"/>
        <family val="2"/>
        <charset val="238"/>
      </rPr>
      <t xml:space="preserve">1000 x 400 mm ( š x h ) - tolerance ±5%
</t>
    </r>
    <r>
      <rPr>
        <sz val="8"/>
        <rFont val="Trebuchet MS"/>
        <family val="2"/>
        <charset val="238"/>
      </rPr>
      <t xml:space="preserve">
Jednostranná šatna – rám je vyroben z ocelových profilů jako celosvařenec, nosný profil rámu je plochoovál 38 x 20 o tloušťce stěny 1,5 mm. Háčky věšáku jsou vyrobeny z hladkého drátu o průměru 5 mm. Spodní část slouží pro sezení vč. odkládací plochy pro obuv ze síta. Sedací plocha je z laminované dřevovláknité desky o tloušťce 25 mm. Střední část šatny je opatřena sítem sloužícím jako ochranná plocha, horní část je osazena odkládací policí z laminované dřevovláknité desky o tloušťce 18 mm. Všechny kovové části jsou ošetřeny práškovou vypalovací barvou. </t>
    </r>
  </si>
  <si>
    <r>
      <rPr>
        <b/>
        <sz val="8"/>
        <rFont val="Trebuchet MS"/>
        <family val="2"/>
        <charset val="238"/>
      </rPr>
      <t>š. 1200</t>
    </r>
    <r>
      <rPr>
        <b/>
        <sz val="8"/>
        <rFont val="Trebuchet MS"/>
        <family val="2"/>
        <charset val="238"/>
      </rPr>
      <t xml:space="preserve"> mm - tolerance ±10%</t>
    </r>
    <r>
      <rPr>
        <sz val="8"/>
        <rFont val="Trebuchet MS"/>
        <family val="2"/>
        <charset val="238"/>
      </rPr>
      <t xml:space="preserve">
Konstrukce tvořena z LTD materiálu tloušťky min. 18mm a konzol z jeklového profilu.</t>
    </r>
  </si>
  <si>
    <t>Skříň jednodveřová</t>
  </si>
  <si>
    <t>El. rozvod v katedře a elektro revize</t>
  </si>
  <si>
    <t>CYKY 3x 2,5; zásuvky 230V, revize s vystavením revizní zprávy</t>
  </si>
  <si>
    <r>
      <rPr>
        <b/>
        <sz val="8"/>
        <rFont val="Trebuchet MS"/>
        <family val="2"/>
        <charset val="238"/>
      </rPr>
      <t>760 x 1600 x 600 mm ( v x š x h ) - tolerance ±5%
Pracovní deska</t>
    </r>
    <r>
      <rPr>
        <sz val="8"/>
        <rFont val="Trebuchet MS"/>
        <family val="2"/>
        <charset val="238"/>
      </rPr>
      <t xml:space="preserve"> 25 mm s PUR hranou. V pracovní desce stolu bude průchodka průměru 70 mm pro kabeláž pro monitor. Konstrukce katedry z LTD 18 mm, dvojitá záda pro vedení veškeré kabeláže. Pojezd pro klávesnici pod pracovní deskou.
</t>
    </r>
    <r>
      <rPr>
        <b/>
        <sz val="8"/>
        <rFont val="Trebuchet MS"/>
        <family val="2"/>
        <charset val="238"/>
      </rPr>
      <t>PC box:</t>
    </r>
    <r>
      <rPr>
        <sz val="8"/>
        <rFont val="Trebuchet MS"/>
        <family val="2"/>
        <charset val="238"/>
      </rPr>
      <t xml:space="preserve"> šíře 270 mm, ve spodní části jekl 40 x 20 mm, v horní části PC boxu police, v zadní části PC boxu odvětrování perforovaným plechem (velikost otvoru min. 7 mm max.10 mm). 
</t>
    </r>
    <r>
      <rPr>
        <b/>
        <sz val="8"/>
        <rFont val="Trebuchet MS"/>
        <family val="2"/>
        <charset val="238"/>
      </rPr>
      <t>Roletová skříňka pro AV techniku:</t>
    </r>
    <r>
      <rPr>
        <sz val="8"/>
        <rFont val="Trebuchet MS"/>
        <family val="2"/>
        <charset val="238"/>
      </rPr>
      <t xml:space="preserve"> šíře 600 mm, ve spodní části jekl 40 x 20 mm, 2x stavitelné police, horizontální roletová dvířka se zámkem.
Kovové prvky budou upraveny vypalovací barvou RAL dle výběru. </t>
    </r>
  </si>
  <si>
    <t xml:space="preserve">Osazení samostatné rozvodnice </t>
  </si>
  <si>
    <r>
      <t xml:space="preserve">1200 x 1500 x 320 mm ( v x š x h ) - tolerance ±5%
</t>
    </r>
    <r>
      <rPr>
        <sz val="8"/>
        <rFont val="Trebuchet MS"/>
        <family val="2"/>
        <charset val="238"/>
      </rPr>
      <t xml:space="preserve">Konstrukce: z LTD materiálu. Rozdělena na dvě sekce šíře 750 mm. 
Plné dveře s úchytkami a zámkem, 3x police, z toho minimálně 2x stavitelná. </t>
    </r>
  </si>
  <si>
    <r>
      <t xml:space="preserve">1200 x 1150 x 320 mm ( v x š x h ) - tolerance ±5%
</t>
    </r>
    <r>
      <rPr>
        <sz val="8"/>
        <rFont val="Trebuchet MS"/>
        <family val="2"/>
        <charset val="238"/>
      </rPr>
      <t xml:space="preserve">Konstrukce: z LTD materiálu. Rozdělena na dvě sekce šíře 575 mm.  3x police, z toho minimálně 2x stavitelná. </t>
    </r>
  </si>
  <si>
    <r>
      <rPr>
        <b/>
        <sz val="8"/>
        <rFont val="Trebuchet MS"/>
        <family val="2"/>
        <charset val="238"/>
      </rPr>
      <t xml:space="preserve">1500 x 1200 mm
</t>
    </r>
    <r>
      <rPr>
        <sz val="8"/>
        <rFont val="Trebuchet MS"/>
        <family val="2"/>
        <charset val="238"/>
      </rPr>
      <t>Korková nástěnka, rám z hliníkového profilu, zavěšení na stěnu.</t>
    </r>
  </si>
  <si>
    <r>
      <rPr>
        <b/>
        <sz val="8"/>
        <rFont val="Trebuchet MS"/>
        <family val="2"/>
        <charset val="238"/>
      </rPr>
      <t xml:space="preserve">760 x 1600 x 600 mm ( v x š x h ) - tolerance ±5%
</t>
    </r>
    <r>
      <rPr>
        <sz val="8"/>
        <rFont val="Trebuchet MS"/>
        <family val="2"/>
        <charset val="238"/>
      </rPr>
      <t xml:space="preserve">Pracovní deska 25 mm s PUR hranou. V pracovní desce stolu bude průchodka průměru 70 mm pro kabeláž pro monitor. Konstrukce katedry z LTD 18 mm, dvojitá záda pro vedení veškeré kabeláže. Pojezd pro klávesnici pod pracovní deskou.
PC box: šíře 270 mm, ve spodní části jekl 40 x 20 mm, v horní části PC boxu police, v zadní části PC boxu odvětrování perforovaným plechem (velikost otvoru min. 7 mm max.10 mm). 
Roletová skříňka pro AV techniku: šíře 600 mm, ve spodní části jekl 40 x 20 mm, 2x stavitelné police, horizontální roletová dvířka se zámkem.
Kovové prvky budou upraveny vypalovací barvou RAL dle výběru. </t>
    </r>
  </si>
  <si>
    <r>
      <t xml:space="preserve">2150 x 950 x 300 mm ( v x š x h ) - tolerance ±5%
</t>
    </r>
    <r>
      <rPr>
        <sz val="8"/>
        <rFont val="Trebuchet MS"/>
        <family val="2"/>
        <charset val="238"/>
      </rPr>
      <t xml:space="preserve">Konstrukce: z LTD materiálu. </t>
    </r>
    <r>
      <rPr>
        <b/>
        <sz val="8"/>
        <rFont val="Trebuchet MS"/>
        <family val="2"/>
        <charset val="238"/>
      </rPr>
      <t xml:space="preserve">
Plné dveře s úchytkami a zámkem, 5x police, z toho minimálně 4x stavitelná. </t>
    </r>
  </si>
  <si>
    <r>
      <t xml:space="preserve">2050 x 1450 x 250 mm ( v x š x h ) - tolerance ±5%
</t>
    </r>
    <r>
      <rPr>
        <sz val="8"/>
        <rFont val="Trebuchet MS"/>
        <family val="2"/>
        <charset val="238"/>
      </rPr>
      <t xml:space="preserve">Konstrukce: z LTD materiálu. Rozdělena na dvě sekce šíře 725 mm. Plné dveře s úchytkami a zámkem, 5x police, z toho minimálně 4x stavitelná. </t>
    </r>
  </si>
  <si>
    <r>
      <rPr>
        <b/>
        <sz val="8"/>
        <rFont val="Trebuchet MS"/>
        <family val="2"/>
        <charset val="238"/>
      </rPr>
      <t xml:space="preserve">900 x 600 mm
</t>
    </r>
    <r>
      <rPr>
        <sz val="8"/>
        <rFont val="Trebuchet MS"/>
        <family val="2"/>
        <charset val="238"/>
      </rPr>
      <t>Korková nástěnka, rám z hliníkového profilu, zavěšení na stěnu.</t>
    </r>
  </si>
  <si>
    <r>
      <t xml:space="preserve">2200 x 1000 x 200 mm ( v x š x h ) - tolerance ±5%
</t>
    </r>
    <r>
      <rPr>
        <sz val="8"/>
        <rFont val="Trebuchet MS"/>
        <family val="2"/>
        <charset val="238"/>
      </rPr>
      <t>Konstrukce: z LTD materiálu. Rozdělena na dvě sekce šíře 550 mm.  Uzavíratelná, policová, uzamykatelná sjednoceným klíčem.</t>
    </r>
  </si>
  <si>
    <r>
      <t xml:space="preserve">2100 x 800 x 600 mm ( v x š x h ) - tolerance ±5%
</t>
    </r>
    <r>
      <rPr>
        <sz val="8"/>
        <rFont val="Trebuchet MS"/>
        <family val="2"/>
        <charset val="238"/>
      </rPr>
      <t>Konstrukce: LTD min. 18 mm, hrany ABS alespoň 2 mm lepeny technologií PUR, jekl cca 40 x 20 mm, pracovní deska o síle 25 mm s odolnou folií HPL, min. 0,8 mm. Zádovina 600x800 mm, LTD deska o síle min. 10mm
Spodní část - 1x mycí stůl š. 800 mm s umyvadlem s nerezovou výpustí, baterie T+S, plná dvířka s úchytkami.
Horní část - 1x výkloplná skříňka 600 x 800 x 300 ( v x š x h ). Zafrézovaný AL profil včetně LED pásku.  
Kovové prvky budou upraveny vypalovací barvou RAL dle výběru.</t>
    </r>
  </si>
  <si>
    <t>El. rozvod v katedře a v učebně a elektro revize</t>
  </si>
  <si>
    <r>
      <rPr>
        <b/>
        <sz val="8"/>
        <rFont val="Trebuchet MS"/>
        <family val="2"/>
        <charset val="238"/>
      </rPr>
      <t xml:space="preserve">2000 x 1200 mm
</t>
    </r>
    <r>
      <rPr>
        <sz val="8"/>
        <rFont val="Trebuchet MS"/>
        <family val="2"/>
        <charset val="238"/>
      </rPr>
      <t>Korková nástěnka, rám z hliníkového profilu, zavěšení na stěnu.</t>
    </r>
  </si>
  <si>
    <r>
      <t xml:space="preserve">2100 x 800/1400 x 600 mm ( v x š x h ) - tolerance ±5%
</t>
    </r>
    <r>
      <rPr>
        <sz val="8"/>
        <rFont val="Trebuchet MS"/>
        <family val="2"/>
        <charset val="238"/>
      </rPr>
      <t>Konstrukce: LTD min. 18 mm, hrany ABS alespoň 2 mm lepeny technologií PUR, jekl cca 40 x 20 mm, pracovní deska o síle 25 mm s odolnou folií HPL, min. 0,8 mm. Zádovina 600x1500 mm, LTD deska o síle min. 10mm
Spodní část - 1x mycí stůl š. 800 mm s umyvadlem s nerezovou výpustí, baterie T+S, plná dvířka s úchytkami. 
Horní část - 1x výkloplná skříňka 600 x 800 x 300 ( v x š x h ). Zafrézovaný AL profil včetně LED pásku.  
Kovové prvky budou upraveny vypalovací barvou RAL dle výběru.</t>
    </r>
  </si>
  <si>
    <r>
      <rPr>
        <b/>
        <sz val="8"/>
        <rFont val="Trebuchet MS"/>
        <family val="2"/>
        <charset val="238"/>
      </rPr>
      <t>Rozměr okna 2400 x 1500 mm ( v x š ) - tolerance ±10%</t>
    </r>
    <r>
      <rPr>
        <sz val="8"/>
        <rFont val="Trebuchet MS"/>
        <family val="2"/>
        <charset val="238"/>
      </rPr>
      <t xml:space="preserve">
elektrické roletové zatemnění vedené ve vodících AL lištách, kovový tubus osazen navíjecím systémem, lamely s pěnovou výplní pro zvýšení mechanické odolnosti, roleta zajišťující absolutní tmu. Motoricky dálkově ovládané.
(nutno zaměřit na místě)</t>
    </r>
  </si>
  <si>
    <r>
      <rPr>
        <b/>
        <sz val="8"/>
        <rFont val="Trebuchet MS"/>
        <family val="2"/>
        <charset val="238"/>
      </rPr>
      <t>Rozměr okna 2400 x 1500 mm ( v x š ) - tolerance ±10%</t>
    </r>
    <r>
      <rPr>
        <sz val="8"/>
        <rFont val="Trebuchet MS"/>
        <family val="2"/>
        <charset val="238"/>
      </rPr>
      <t xml:space="preserve">
látkové vertikální zatemnění, šíře lamely min.120 mm, délka dle skutečného zaměření, ovládání ruční řetízkové, hustota a gramáž materiálu zabraňující prostupu slunečního svitu</t>
    </r>
  </si>
  <si>
    <t>El. rozvod v nábytku a elektro revize</t>
  </si>
  <si>
    <t>El. rozvod v kancelářských stolech a elektro revize</t>
  </si>
  <si>
    <t>El. rozvod v kancelářském stole a elektro revize</t>
  </si>
  <si>
    <t>Cenová nabídka - REKAPITULACE - VYBAVENÍ
pro ZŠ Luhačovice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</si>
</sst>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0\ &quot;Kč&quot;;[Red]\-#,##0\ &quot;Kč&quot;"/>
    <numFmt numFmtId="44" formatCode="_-* #,##0.00\ &quot;Kč&quot;_-;\-* #,##0.00\ &quot;Kč&quot;_-;_-* &quot;-&quot;??\ &quot;Kč&quot;_-;_-@_-"/>
    <numFmt numFmtId="164" formatCode="_-* #,##0\ &quot;Kč&quot;_-;\-* #,##0\ &quot;Kč&quot;_-;_-* &quot;-&quot;??\ &quot;Kč&quot;_-;_-@_-"/>
    <numFmt numFmtId="165" formatCode="#,##0\ &quot;Kč&quot;"/>
  </numFmts>
  <fonts count="29" x14ac:knownFonts="1">
    <font>
      <sz val="10"/>
      <name val="Verdana"/>
      <charset val="238"/>
    </font>
    <font>
      <sz val="10"/>
      <name val="Verdana"/>
      <family val="2"/>
      <charset val="238"/>
    </font>
    <font>
      <sz val="10"/>
      <name val="Trebuchet MS"/>
      <family val="2"/>
      <charset val="238"/>
    </font>
    <font>
      <b/>
      <sz val="12"/>
      <name val="Trebuchet MS"/>
      <family val="2"/>
      <charset val="238"/>
    </font>
    <font>
      <sz val="8"/>
      <name val="Verdana"/>
      <family val="2"/>
      <charset val="238"/>
    </font>
    <font>
      <b/>
      <i/>
      <sz val="9"/>
      <name val="Trebuchet MS"/>
      <family val="2"/>
      <charset val="238"/>
    </font>
    <font>
      <b/>
      <sz val="9"/>
      <color theme="1"/>
      <name val="Trebuchet MS"/>
      <family val="2"/>
      <charset val="238"/>
    </font>
    <font>
      <b/>
      <u/>
      <sz val="9"/>
      <name val="Trebuchet MS"/>
      <family val="2"/>
      <charset val="238"/>
    </font>
    <font>
      <b/>
      <sz val="8"/>
      <name val="Trebuchet MS"/>
      <family val="2"/>
      <charset val="238"/>
    </font>
    <font>
      <b/>
      <sz val="8"/>
      <color theme="1"/>
      <name val="Trebuchet MS"/>
      <family val="2"/>
      <charset val="238"/>
    </font>
    <font>
      <sz val="8"/>
      <name val="Trebuchet MS"/>
      <family val="2"/>
      <charset val="238"/>
    </font>
    <font>
      <b/>
      <sz val="10"/>
      <color rgb="FFFF0000"/>
      <name val="Trebuchet MS"/>
      <family val="2"/>
      <charset val="238"/>
    </font>
    <font>
      <sz val="8"/>
      <color theme="1"/>
      <name val="Trebuchet MS"/>
      <family val="2"/>
      <charset val="238"/>
    </font>
    <font>
      <sz val="10"/>
      <color rgb="FFFF0000"/>
      <name val="Trebuchet MS"/>
      <family val="2"/>
      <charset val="238"/>
    </font>
    <font>
      <b/>
      <sz val="11"/>
      <color rgb="FFFF0000"/>
      <name val="Trebuchet MS"/>
      <family val="2"/>
      <charset val="238"/>
    </font>
    <font>
      <b/>
      <i/>
      <sz val="8"/>
      <name val="Trebuchet MS"/>
      <family val="2"/>
      <charset val="238"/>
    </font>
    <font>
      <sz val="8"/>
      <color rgb="FF000000"/>
      <name val="Trebuchet MS"/>
      <family val="2"/>
      <charset val="238"/>
    </font>
    <font>
      <b/>
      <sz val="9"/>
      <name val="Trebuchet MS"/>
      <family val="2"/>
      <charset val="238"/>
    </font>
    <font>
      <sz val="11"/>
      <name val="Trebuchet MS"/>
      <family val="2"/>
      <charset val="238"/>
    </font>
    <font>
      <b/>
      <sz val="10"/>
      <color rgb="FFC00000"/>
      <name val="Trebuchet MS"/>
      <family val="2"/>
      <charset val="238"/>
    </font>
    <font>
      <b/>
      <sz val="10"/>
      <name val="Trebuchet MS"/>
      <family val="2"/>
      <charset val="238"/>
    </font>
    <font>
      <b/>
      <sz val="11"/>
      <name val="Trebuchet MS"/>
      <family val="2"/>
      <charset val="238"/>
    </font>
    <font>
      <sz val="11"/>
      <color rgb="FFFF0000"/>
      <name val="Trebuchet MS"/>
      <family val="2"/>
      <charset val="238"/>
    </font>
    <font>
      <sz val="10"/>
      <color rgb="FFFF0000"/>
      <name val="Verdana"/>
      <family val="2"/>
      <charset val="238"/>
    </font>
    <font>
      <b/>
      <i/>
      <sz val="12"/>
      <name val="Trebuchet MS"/>
      <family val="2"/>
      <charset val="238"/>
    </font>
    <font>
      <b/>
      <sz val="8"/>
      <color rgb="FFFF0000"/>
      <name val="Trebuchet MS"/>
      <family val="2"/>
      <charset val="238"/>
    </font>
    <font>
      <sz val="9"/>
      <name val="Trebuchet MS"/>
      <family val="2"/>
      <charset val="238"/>
    </font>
    <font>
      <b/>
      <i/>
      <sz val="11"/>
      <name val="Trebuchet MS"/>
      <family val="2"/>
      <charset val="238"/>
    </font>
    <font>
      <i/>
      <sz val="9"/>
      <name val="Trebuchet MS"/>
      <family val="2"/>
      <charset val="238"/>
    </font>
  </fonts>
  <fills count="5">
    <fill>
      <patternFill patternType="none"/>
    </fill>
    <fill>
      <patternFill patternType="gray125"/>
    </fill>
    <fill>
      <patternFill patternType="solid">
        <fgColor theme="5" tint="0.59999389629810485"/>
        <bgColor indexed="64"/>
      </patternFill>
    </fill>
    <fill>
      <patternFill patternType="solid">
        <fgColor theme="0"/>
        <bgColor indexed="64"/>
      </patternFill>
    </fill>
    <fill>
      <patternFill patternType="solid">
        <fgColor rgb="FFFFFFFF"/>
        <bgColor indexed="64"/>
      </patternFill>
    </fill>
  </fills>
  <borders count="3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s>
  <cellStyleXfs count="16">
    <xf numFmtId="0" fontId="0" fillId="0" borderId="0"/>
    <xf numFmtId="44" fontId="1" fillId="0" borderId="0" applyFont="0" applyFill="0" applyBorder="0" applyAlignment="0" applyProtection="0"/>
    <xf numFmtId="0" fontId="1" fillId="0" borderId="0"/>
    <xf numFmtId="0" fontId="4" fillId="0" borderId="0"/>
    <xf numFmtId="44" fontId="4" fillId="0" borderId="0" applyFont="0" applyFill="0" applyBorder="0" applyAlignment="0" applyProtection="0"/>
    <xf numFmtId="0" fontId="4"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4" fillId="0" borderId="0"/>
    <xf numFmtId="0" fontId="4" fillId="0" borderId="0"/>
  </cellStyleXfs>
  <cellXfs count="287">
    <xf numFmtId="0" fontId="0" fillId="0" borderId="0" xfId="0"/>
    <xf numFmtId="0" fontId="2" fillId="0" borderId="0" xfId="2" applyFont="1"/>
    <xf numFmtId="0" fontId="3" fillId="2" borderId="1" xfId="2" applyFont="1" applyFill="1" applyBorder="1" applyAlignment="1">
      <alignment vertical="center"/>
    </xf>
    <xf numFmtId="0" fontId="3" fillId="2" borderId="2" xfId="2" applyFont="1" applyFill="1" applyBorder="1" applyAlignment="1">
      <alignment vertical="center"/>
    </xf>
    <xf numFmtId="0" fontId="3" fillId="2" borderId="3" xfId="2" applyFont="1" applyFill="1" applyBorder="1" applyAlignment="1">
      <alignment vertical="center"/>
    </xf>
    <xf numFmtId="0" fontId="5" fillId="0" borderId="4" xfId="3" applyFont="1" applyBorder="1" applyAlignment="1">
      <alignment horizontal="left" vertical="center" wrapText="1"/>
    </xf>
    <xf numFmtId="0" fontId="6" fillId="0" borderId="0" xfId="3" applyFont="1" applyAlignment="1">
      <alignment horizontal="left" vertical="center" wrapText="1"/>
    </xf>
    <xf numFmtId="0" fontId="7" fillId="0" borderId="0" xfId="3" applyFont="1" applyAlignment="1">
      <alignment horizontal="center" vertical="center"/>
    </xf>
    <xf numFmtId="165" fontId="7" fillId="0" borderId="0" xfId="3" applyNumberFormat="1" applyFont="1" applyAlignment="1">
      <alignment horizontal="right" vertical="center"/>
    </xf>
    <xf numFmtId="164" fontId="7" fillId="0" borderId="0" xfId="3" applyNumberFormat="1" applyFont="1" applyAlignment="1">
      <alignment horizontal="right" vertical="center"/>
    </xf>
    <xf numFmtId="0" fontId="8" fillId="0" borderId="5" xfId="3" applyFont="1" applyBorder="1" applyAlignment="1">
      <alignment vertical="center" wrapText="1"/>
    </xf>
    <xf numFmtId="0" fontId="9" fillId="0" borderId="6" xfId="3" applyFont="1" applyBorder="1" applyAlignment="1">
      <alignment vertical="center" wrapText="1"/>
    </xf>
    <xf numFmtId="0" fontId="8" fillId="0" borderId="6" xfId="3" applyFont="1" applyBorder="1" applyAlignment="1">
      <alignment horizontal="center" vertical="center"/>
    </xf>
    <xf numFmtId="165" fontId="8" fillId="0" borderId="6" xfId="4" applyNumberFormat="1" applyFont="1" applyBorder="1" applyAlignment="1">
      <alignment horizontal="center" vertical="center"/>
    </xf>
    <xf numFmtId="164" fontId="8" fillId="0" borderId="7" xfId="3" applyNumberFormat="1" applyFont="1" applyBorder="1" applyAlignment="1">
      <alignment horizontal="center" vertical="center"/>
    </xf>
    <xf numFmtId="0" fontId="8" fillId="2" borderId="8" xfId="5" applyFont="1" applyFill="1" applyBorder="1" applyAlignment="1">
      <alignment vertical="center" wrapText="1"/>
    </xf>
    <xf numFmtId="0" fontId="8" fillId="2" borderId="9" xfId="5" applyFont="1" applyFill="1" applyBorder="1" applyAlignment="1">
      <alignment vertical="center" wrapText="1"/>
    </xf>
    <xf numFmtId="0" fontId="10" fillId="0" borderId="10" xfId="5" applyFont="1" applyBorder="1" applyAlignment="1">
      <alignment horizontal="center"/>
    </xf>
    <xf numFmtId="165" fontId="10" fillId="0" borderId="10" xfId="5" applyNumberFormat="1" applyFont="1" applyBorder="1" applyAlignment="1">
      <alignment horizontal="right"/>
    </xf>
    <xf numFmtId="164" fontId="10" fillId="0" borderId="10" xfId="5" applyNumberFormat="1" applyFont="1" applyBorder="1"/>
    <xf numFmtId="164" fontId="10" fillId="0" borderId="11" xfId="5" applyNumberFormat="1" applyFont="1" applyBorder="1"/>
    <xf numFmtId="164" fontId="10" fillId="0" borderId="0" xfId="5" applyNumberFormat="1" applyFont="1"/>
    <xf numFmtId="165" fontId="2" fillId="0" borderId="0" xfId="2" applyNumberFormat="1" applyFont="1" applyAlignment="1">
      <alignment vertical="center"/>
    </xf>
    <xf numFmtId="0" fontId="10" fillId="0" borderId="12" xfId="2" applyFont="1" applyBorder="1" applyAlignment="1">
      <alignment horizontal="left" vertical="center" wrapText="1"/>
    </xf>
    <xf numFmtId="0" fontId="10" fillId="0" borderId="10" xfId="2" applyFont="1" applyBorder="1" applyAlignment="1">
      <alignment horizontal="left" vertical="center" wrapText="1"/>
    </xf>
    <xf numFmtId="0" fontId="10" fillId="0" borderId="10" xfId="2" applyFont="1" applyBorder="1" applyAlignment="1">
      <alignment horizontal="center" vertical="center" wrapText="1"/>
    </xf>
    <xf numFmtId="165" fontId="10" fillId="0" borderId="10" xfId="2" applyNumberFormat="1" applyFont="1" applyBorder="1" applyAlignment="1">
      <alignment vertical="center"/>
    </xf>
    <xf numFmtId="165" fontId="10" fillId="0" borderId="9" xfId="2" applyNumberFormat="1" applyFont="1" applyBorder="1" applyAlignment="1">
      <alignment horizontal="right" vertical="center"/>
    </xf>
    <xf numFmtId="165" fontId="10" fillId="0" borderId="13" xfId="2" applyNumberFormat="1" applyFont="1" applyBorder="1" applyAlignment="1">
      <alignment horizontal="right" vertical="center"/>
    </xf>
    <xf numFmtId="165" fontId="10" fillId="0" borderId="0" xfId="2" applyNumberFormat="1" applyFont="1" applyAlignment="1">
      <alignment horizontal="right" vertical="center" wrapText="1"/>
    </xf>
    <xf numFmtId="0" fontId="10" fillId="0" borderId="9" xfId="2" applyFont="1" applyBorder="1" applyAlignment="1">
      <alignment horizontal="center" vertical="center" wrapText="1"/>
    </xf>
    <xf numFmtId="165" fontId="10" fillId="0" borderId="9" xfId="2" applyNumberFormat="1" applyFont="1" applyBorder="1" applyAlignment="1">
      <alignment vertical="center"/>
    </xf>
    <xf numFmtId="0" fontId="8" fillId="2" borderId="14" xfId="5" applyFont="1" applyFill="1" applyBorder="1" applyAlignment="1">
      <alignment vertical="center" wrapText="1"/>
    </xf>
    <xf numFmtId="165" fontId="8" fillId="2" borderId="14" xfId="5" applyNumberFormat="1" applyFont="1" applyFill="1" applyBorder="1" applyAlignment="1">
      <alignment horizontal="right" vertical="center" wrapText="1"/>
    </xf>
    <xf numFmtId="165" fontId="8" fillId="2" borderId="14" xfId="5" applyNumberFormat="1" applyFont="1" applyFill="1" applyBorder="1" applyAlignment="1">
      <alignment vertical="center" wrapText="1"/>
    </xf>
    <xf numFmtId="0" fontId="8" fillId="2" borderId="10" xfId="5" applyFont="1" applyFill="1" applyBorder="1" applyAlignment="1">
      <alignment vertical="center" wrapText="1"/>
    </xf>
    <xf numFmtId="165" fontId="8" fillId="2" borderId="15" xfId="2" applyNumberFormat="1" applyFont="1" applyFill="1" applyBorder="1" applyAlignment="1">
      <alignment horizontal="right"/>
    </xf>
    <xf numFmtId="0" fontId="8" fillId="0" borderId="0" xfId="5" applyFont="1" applyAlignment="1">
      <alignment vertical="center" wrapText="1"/>
    </xf>
    <xf numFmtId="0" fontId="10" fillId="0" borderId="12" xfId="5" applyFont="1" applyBorder="1" applyAlignment="1">
      <alignment vertical="center" wrapText="1"/>
    </xf>
    <xf numFmtId="0" fontId="10" fillId="0" borderId="10" xfId="5" applyFont="1" applyBorder="1" applyAlignment="1">
      <alignment vertical="center" wrapText="1"/>
    </xf>
    <xf numFmtId="164" fontId="10" fillId="0" borderId="10" xfId="4" applyNumberFormat="1" applyFont="1" applyBorder="1"/>
    <xf numFmtId="164" fontId="10" fillId="0" borderId="15" xfId="4" applyNumberFormat="1" applyFont="1" applyBorder="1"/>
    <xf numFmtId="164" fontId="10" fillId="0" borderId="0" xfId="4" applyNumberFormat="1" applyFont="1"/>
    <xf numFmtId="0" fontId="8" fillId="2" borderId="12" xfId="5" applyFont="1" applyFill="1" applyBorder="1" applyAlignment="1">
      <alignment vertical="center" wrapText="1"/>
    </xf>
    <xf numFmtId="164" fontId="10" fillId="0" borderId="15" xfId="5" applyNumberFormat="1" applyFont="1" applyBorder="1"/>
    <xf numFmtId="165" fontId="10" fillId="0" borderId="0" xfId="6" applyNumberFormat="1" applyFont="1" applyAlignment="1">
      <alignment horizontal="right" vertical="center"/>
    </xf>
    <xf numFmtId="0" fontId="10" fillId="0" borderId="0" xfId="2" applyFont="1" applyAlignment="1">
      <alignment vertical="center" wrapText="1"/>
    </xf>
    <xf numFmtId="0" fontId="8" fillId="2" borderId="12" xfId="5" applyFont="1" applyFill="1" applyBorder="1" applyAlignment="1">
      <alignment horizontal="left" vertical="center"/>
    </xf>
    <xf numFmtId="0" fontId="8" fillId="2" borderId="10" xfId="5" applyFont="1" applyFill="1" applyBorder="1" applyAlignment="1">
      <alignment horizontal="left" vertical="center" wrapText="1"/>
    </xf>
    <xf numFmtId="0" fontId="10" fillId="2" borderId="10" xfId="5" applyFont="1" applyFill="1" applyBorder="1" applyAlignment="1">
      <alignment horizontal="center"/>
    </xf>
    <xf numFmtId="165" fontId="8" fillId="2" borderId="10" xfId="5" applyNumberFormat="1" applyFont="1" applyFill="1" applyBorder="1" applyAlignment="1">
      <alignment horizontal="right"/>
    </xf>
    <xf numFmtId="164" fontId="15" fillId="2" borderId="10" xfId="4" applyNumberFormat="1" applyFont="1" applyFill="1" applyBorder="1"/>
    <xf numFmtId="164" fontId="15" fillId="0" borderId="0" xfId="4" applyNumberFormat="1" applyFont="1"/>
    <xf numFmtId="0" fontId="10" fillId="0" borderId="10" xfId="2" applyFont="1" applyBorder="1" applyAlignment="1">
      <alignment vertical="center" wrapText="1"/>
    </xf>
    <xf numFmtId="0" fontId="10" fillId="0" borderId="14" xfId="2" applyFont="1" applyBorder="1" applyAlignment="1">
      <alignment horizontal="center" vertical="center" wrapText="1"/>
    </xf>
    <xf numFmtId="0" fontId="10" fillId="0" borderId="12" xfId="2" applyFont="1" applyBorder="1" applyAlignment="1">
      <alignment vertical="center" wrapText="1"/>
    </xf>
    <xf numFmtId="165" fontId="10" fillId="0" borderId="10" xfId="2" applyNumberFormat="1" applyFont="1" applyBorder="1" applyAlignment="1">
      <alignment horizontal="right" vertical="center"/>
    </xf>
    <xf numFmtId="165" fontId="10" fillId="0" borderId="14" xfId="2" applyNumberFormat="1" applyFont="1" applyBorder="1" applyAlignment="1">
      <alignment vertical="center"/>
    </xf>
    <xf numFmtId="0" fontId="10" fillId="0" borderId="12" xfId="2" applyFont="1" applyBorder="1" applyAlignment="1">
      <alignment vertical="center"/>
    </xf>
    <xf numFmtId="0" fontId="8" fillId="2" borderId="12" xfId="5" applyFont="1" applyFill="1" applyBorder="1" applyAlignment="1">
      <alignment vertical="center"/>
    </xf>
    <xf numFmtId="0" fontId="8" fillId="2" borderId="10" xfId="5" applyFont="1" applyFill="1" applyBorder="1" applyAlignment="1">
      <alignment vertical="center"/>
    </xf>
    <xf numFmtId="0" fontId="10" fillId="0" borderId="18" xfId="2" applyFont="1" applyBorder="1" applyAlignment="1">
      <alignment vertical="center" wrapText="1"/>
    </xf>
    <xf numFmtId="0" fontId="10" fillId="0" borderId="17" xfId="2" applyFont="1" applyBorder="1" applyAlignment="1">
      <alignment horizontal="center" vertical="center"/>
    </xf>
    <xf numFmtId="0" fontId="10" fillId="0" borderId="19" xfId="2" applyFont="1" applyBorder="1" applyAlignment="1">
      <alignment vertical="center"/>
    </xf>
    <xf numFmtId="0" fontId="10" fillId="0" borderId="23" xfId="2" applyFont="1" applyBorder="1" applyAlignment="1">
      <alignment horizontal="center" vertical="center"/>
    </xf>
    <xf numFmtId="165" fontId="10" fillId="0" borderId="0" xfId="9" applyNumberFormat="1" applyFont="1" applyAlignment="1">
      <alignment horizontal="right" vertical="center"/>
    </xf>
    <xf numFmtId="165" fontId="15" fillId="2" borderId="10" xfId="6" applyNumberFormat="1" applyFont="1" applyFill="1" applyBorder="1" applyAlignment="1">
      <alignment horizontal="right"/>
    </xf>
    <xf numFmtId="165" fontId="15" fillId="0" borderId="0" xfId="6" applyNumberFormat="1" applyFont="1" applyAlignment="1">
      <alignment horizontal="right"/>
    </xf>
    <xf numFmtId="0" fontId="8" fillId="2" borderId="12" xfId="11" applyFont="1" applyFill="1" applyBorder="1"/>
    <xf numFmtId="0" fontId="8" fillId="2" borderId="10" xfId="11" applyFont="1" applyFill="1" applyBorder="1"/>
    <xf numFmtId="0" fontId="10" fillId="0" borderId="10" xfId="11" applyFont="1" applyBorder="1" applyAlignment="1">
      <alignment horizontal="center"/>
    </xf>
    <xf numFmtId="165" fontId="10" fillId="0" borderId="10" xfId="11" applyNumberFormat="1" applyFont="1" applyBorder="1" applyAlignment="1">
      <alignment horizontal="right"/>
    </xf>
    <xf numFmtId="165" fontId="15" fillId="0" borderId="10" xfId="6" applyNumberFormat="1" applyFont="1" applyBorder="1" applyAlignment="1">
      <alignment horizontal="right"/>
    </xf>
    <xf numFmtId="165" fontId="8" fillId="0" borderId="15" xfId="11" applyNumberFormat="1" applyFont="1" applyBorder="1"/>
    <xf numFmtId="0" fontId="8" fillId="2" borderId="19" xfId="11" applyFont="1" applyFill="1" applyBorder="1"/>
    <xf numFmtId="0" fontId="8" fillId="2" borderId="18" xfId="11" applyFont="1" applyFill="1" applyBorder="1"/>
    <xf numFmtId="0" fontId="10" fillId="2" borderId="23" xfId="11" applyFont="1" applyFill="1" applyBorder="1" applyAlignment="1">
      <alignment horizontal="center"/>
    </xf>
    <xf numFmtId="165" fontId="10" fillId="2" borderId="10" xfId="11" applyNumberFormat="1" applyFont="1" applyFill="1" applyBorder="1" applyAlignment="1">
      <alignment horizontal="right"/>
    </xf>
    <xf numFmtId="165" fontId="8" fillId="2" borderId="9" xfId="11" applyNumberFormat="1" applyFont="1" applyFill="1" applyBorder="1" applyAlignment="1">
      <alignment horizontal="right"/>
    </xf>
    <xf numFmtId="165" fontId="15" fillId="2" borderId="9" xfId="6" applyNumberFormat="1" applyFont="1" applyFill="1" applyBorder="1" applyAlignment="1">
      <alignment horizontal="right"/>
    </xf>
    <xf numFmtId="165" fontId="8" fillId="2" borderId="13" xfId="11" applyNumberFormat="1" applyFont="1" applyFill="1" applyBorder="1" applyAlignment="1">
      <alignment horizontal="right"/>
    </xf>
    <xf numFmtId="0" fontId="8" fillId="0" borderId="19" xfId="11" applyFont="1" applyBorder="1"/>
    <xf numFmtId="0" fontId="8" fillId="0" borderId="18" xfId="11" applyFont="1" applyBorder="1"/>
    <xf numFmtId="0" fontId="10" fillId="0" borderId="23" xfId="11" applyFont="1" applyBorder="1" applyAlignment="1">
      <alignment horizontal="center"/>
    </xf>
    <xf numFmtId="0" fontId="10" fillId="0" borderId="9" xfId="11" applyFont="1" applyBorder="1" applyAlignment="1">
      <alignment horizontal="center"/>
    </xf>
    <xf numFmtId="165" fontId="15" fillId="0" borderId="9" xfId="6" applyNumberFormat="1" applyFont="1" applyBorder="1" applyAlignment="1">
      <alignment horizontal="right"/>
    </xf>
    <xf numFmtId="165" fontId="8" fillId="0" borderId="11" xfId="11" applyNumberFormat="1" applyFont="1" applyBorder="1"/>
    <xf numFmtId="164" fontId="15" fillId="0" borderId="9" xfId="12" applyNumberFormat="1" applyFont="1" applyBorder="1" applyAlignment="1">
      <alignment horizontal="right"/>
    </xf>
    <xf numFmtId="164" fontId="15" fillId="0" borderId="0" xfId="12" applyNumberFormat="1" applyFont="1" applyAlignment="1">
      <alignment horizontal="right"/>
    </xf>
    <xf numFmtId="0" fontId="10" fillId="2" borderId="10" xfId="11" applyFont="1" applyFill="1" applyBorder="1" applyAlignment="1">
      <alignment horizontal="center"/>
    </xf>
    <xf numFmtId="165" fontId="8" fillId="2" borderId="10" xfId="11" applyNumberFormat="1" applyFont="1" applyFill="1" applyBorder="1" applyAlignment="1">
      <alignment horizontal="right"/>
    </xf>
    <xf numFmtId="165" fontId="8" fillId="2" borderId="22" xfId="11" applyNumberFormat="1" applyFont="1" applyFill="1" applyBorder="1"/>
    <xf numFmtId="0" fontId="8" fillId="2" borderId="19" xfId="2" applyFont="1" applyFill="1" applyBorder="1" applyAlignment="1">
      <alignment vertical="center"/>
    </xf>
    <xf numFmtId="0" fontId="10" fillId="2" borderId="18" xfId="2" applyFont="1" applyFill="1" applyBorder="1" applyAlignment="1">
      <alignment vertical="center" wrapText="1"/>
    </xf>
    <xf numFmtId="165" fontId="10" fillId="0" borderId="0" xfId="2" applyNumberFormat="1" applyFont="1" applyAlignment="1">
      <alignment vertical="center"/>
    </xf>
    <xf numFmtId="0" fontId="10" fillId="2" borderId="23" xfId="2" applyFont="1" applyFill="1" applyBorder="1" applyAlignment="1">
      <alignment horizontal="center" vertical="center"/>
    </xf>
    <xf numFmtId="165" fontId="10" fillId="2" borderId="10" xfId="2" applyNumberFormat="1" applyFont="1" applyFill="1" applyBorder="1" applyAlignment="1">
      <alignment horizontal="right" vertical="center"/>
    </xf>
    <xf numFmtId="0" fontId="2" fillId="2" borderId="0" xfId="2" applyFont="1" applyFill="1"/>
    <xf numFmtId="165" fontId="8" fillId="2" borderId="9" xfId="2" applyNumberFormat="1" applyFont="1" applyFill="1" applyBorder="1" applyAlignment="1">
      <alignment horizontal="right" vertical="center"/>
    </xf>
    <xf numFmtId="165" fontId="10" fillId="0" borderId="10" xfId="5" applyNumberFormat="1" applyFont="1" applyBorder="1"/>
    <xf numFmtId="165" fontId="8" fillId="0" borderId="15" xfId="5" applyNumberFormat="1" applyFont="1" applyBorder="1"/>
    <xf numFmtId="165" fontId="10" fillId="0" borderId="0" xfId="14" applyNumberFormat="1" applyFont="1"/>
    <xf numFmtId="165" fontId="10" fillId="0" borderId="0" xfId="5" applyNumberFormat="1" applyFont="1"/>
    <xf numFmtId="165" fontId="10" fillId="0" borderId="0" xfId="14" applyNumberFormat="1" applyFont="1" applyAlignment="1">
      <alignment vertical="center"/>
    </xf>
    <xf numFmtId="0" fontId="8" fillId="2" borderId="24" xfId="5" applyFont="1" applyFill="1" applyBorder="1" applyAlignment="1">
      <alignment horizontal="left" vertical="center" wrapText="1"/>
    </xf>
    <xf numFmtId="0" fontId="8" fillId="2" borderId="25" xfId="5" applyFont="1" applyFill="1" applyBorder="1" applyAlignment="1">
      <alignment horizontal="left" vertical="center" wrapText="1"/>
    </xf>
    <xf numFmtId="0" fontId="10" fillId="2" borderId="25" xfId="5" applyFont="1" applyFill="1" applyBorder="1" applyAlignment="1">
      <alignment horizontal="center"/>
    </xf>
    <xf numFmtId="165" fontId="8" fillId="2" borderId="25" xfId="5" applyNumberFormat="1" applyFont="1" applyFill="1" applyBorder="1" applyAlignment="1">
      <alignment horizontal="right"/>
    </xf>
    <xf numFmtId="164" fontId="15" fillId="2" borderId="25" xfId="4" applyNumberFormat="1" applyFont="1" applyFill="1" applyBorder="1"/>
    <xf numFmtId="165" fontId="8" fillId="2" borderId="26" xfId="5" applyNumberFormat="1" applyFont="1" applyFill="1" applyBorder="1"/>
    <xf numFmtId="0" fontId="17" fillId="0" borderId="0" xfId="5" applyFont="1" applyAlignment="1">
      <alignment vertical="center" wrapText="1"/>
    </xf>
    <xf numFmtId="164" fontId="15" fillId="0" borderId="0" xfId="4" applyNumberFormat="1" applyFont="1" applyAlignment="1">
      <alignment horizontal="center"/>
    </xf>
    <xf numFmtId="0" fontId="17" fillId="0" borderId="0" xfId="5" applyFont="1"/>
    <xf numFmtId="164" fontId="17" fillId="0" borderId="0" xfId="5" applyNumberFormat="1" applyFont="1"/>
    <xf numFmtId="0" fontId="10" fillId="2" borderId="2" xfId="5" applyFont="1" applyFill="1" applyBorder="1" applyAlignment="1">
      <alignment horizontal="center"/>
    </xf>
    <xf numFmtId="165" fontId="18" fillId="2" borderId="2" xfId="4" applyNumberFormat="1" applyFont="1" applyFill="1" applyBorder="1"/>
    <xf numFmtId="165" fontId="3" fillId="2" borderId="3" xfId="5" applyNumberFormat="1" applyFont="1" applyFill="1" applyBorder="1"/>
    <xf numFmtId="165" fontId="21" fillId="2" borderId="3" xfId="2" applyNumberFormat="1" applyFont="1" applyFill="1" applyBorder="1"/>
    <xf numFmtId="0" fontId="3" fillId="2" borderId="2" xfId="5" applyFont="1" applyFill="1" applyBorder="1" applyAlignment="1">
      <alignment horizontal="center"/>
    </xf>
    <xf numFmtId="165" fontId="3" fillId="2" borderId="2" xfId="4" applyNumberFormat="1" applyFont="1" applyFill="1" applyBorder="1"/>
    <xf numFmtId="0" fontId="10" fillId="0" borderId="0" xfId="5" applyFont="1" applyAlignment="1">
      <alignment vertical="center" wrapText="1"/>
    </xf>
    <xf numFmtId="0" fontId="10" fillId="0" borderId="0" xfId="5" applyFont="1" applyAlignment="1">
      <alignment horizontal="center"/>
    </xf>
    <xf numFmtId="165" fontId="2" fillId="0" borderId="0" xfId="2" applyNumberFormat="1" applyFont="1"/>
    <xf numFmtId="0" fontId="2" fillId="0" borderId="0" xfId="7" applyFont="1"/>
    <xf numFmtId="0" fontId="3" fillId="2" borderId="1" xfId="7" applyFont="1" applyFill="1" applyBorder="1" applyAlignment="1">
      <alignment vertical="center"/>
    </xf>
    <xf numFmtId="0" fontId="3" fillId="2" borderId="2" xfId="7" applyFont="1" applyFill="1" applyBorder="1" applyAlignment="1">
      <alignment vertical="center"/>
    </xf>
    <xf numFmtId="0" fontId="3" fillId="2" borderId="3" xfId="7" applyFont="1" applyFill="1" applyBorder="1" applyAlignment="1">
      <alignment vertical="center"/>
    </xf>
    <xf numFmtId="0" fontId="11" fillId="0" borderId="0" xfId="7" applyFont="1"/>
    <xf numFmtId="165" fontId="2" fillId="0" borderId="0" xfId="7" applyNumberFormat="1" applyFont="1" applyAlignment="1">
      <alignment vertical="center"/>
    </xf>
    <xf numFmtId="0" fontId="10" fillId="0" borderId="12" xfId="7" applyFont="1" applyBorder="1" applyAlignment="1">
      <alignment horizontal="left" vertical="center" wrapText="1"/>
    </xf>
    <xf numFmtId="0" fontId="10" fillId="0" borderId="10" xfId="7" applyFont="1" applyBorder="1" applyAlignment="1">
      <alignment horizontal="left" vertical="center" wrapText="1"/>
    </xf>
    <xf numFmtId="0" fontId="10" fillId="0" borderId="14" xfId="7" applyFont="1" applyBorder="1" applyAlignment="1">
      <alignment horizontal="center" vertical="center" wrapText="1"/>
    </xf>
    <xf numFmtId="165" fontId="10" fillId="0" borderId="9" xfId="7" applyNumberFormat="1" applyFont="1" applyBorder="1" applyAlignment="1">
      <alignment vertical="center"/>
    </xf>
    <xf numFmtId="165" fontId="12" fillId="0" borderId="9" xfId="7" applyNumberFormat="1" applyFont="1" applyBorder="1" applyAlignment="1">
      <alignment vertical="center"/>
    </xf>
    <xf numFmtId="165" fontId="10" fillId="0" borderId="9" xfId="7" applyNumberFormat="1" applyFont="1" applyBorder="1" applyAlignment="1">
      <alignment horizontal="right" vertical="center"/>
    </xf>
    <xf numFmtId="165" fontId="10" fillId="0" borderId="13" xfId="7" applyNumberFormat="1" applyFont="1" applyBorder="1" applyAlignment="1">
      <alignment horizontal="right" vertical="center"/>
    </xf>
    <xf numFmtId="0" fontId="11" fillId="0" borderId="0" xfId="7" applyFont="1" applyAlignment="1">
      <alignment vertical="center" wrapText="1"/>
    </xf>
    <xf numFmtId="0" fontId="14" fillId="0" borderId="0" xfId="7" applyFont="1"/>
    <xf numFmtId="165" fontId="10" fillId="0" borderId="0" xfId="7" applyNumberFormat="1" applyFont="1" applyAlignment="1">
      <alignment horizontal="right" vertical="center" wrapText="1"/>
    </xf>
    <xf numFmtId="0" fontId="10" fillId="0" borderId="10" xfId="7" applyFont="1" applyBorder="1" applyAlignment="1">
      <alignment vertical="center" wrapText="1"/>
    </xf>
    <xf numFmtId="0" fontId="13" fillId="0" borderId="0" xfId="7" applyFont="1"/>
    <xf numFmtId="0" fontId="16" fillId="0" borderId="12" xfId="7" applyFont="1" applyBorder="1" applyAlignment="1">
      <alignment vertical="center" wrapText="1"/>
    </xf>
    <xf numFmtId="0" fontId="13" fillId="0" borderId="0" xfId="7" applyFont="1" applyAlignment="1">
      <alignment horizontal="left"/>
    </xf>
    <xf numFmtId="165" fontId="10" fillId="0" borderId="14" xfId="7" applyNumberFormat="1" applyFont="1" applyBorder="1" applyAlignment="1">
      <alignment vertical="center"/>
    </xf>
    <xf numFmtId="165" fontId="10" fillId="0" borderId="11" xfId="7" applyNumberFormat="1" applyFont="1" applyBorder="1" applyAlignment="1">
      <alignment horizontal="right" vertical="center"/>
    </xf>
    <xf numFmtId="0" fontId="10" fillId="0" borderId="12" xfId="7" applyFont="1" applyBorder="1" applyAlignment="1">
      <alignment vertical="center" wrapText="1"/>
    </xf>
    <xf numFmtId="0" fontId="10" fillId="0" borderId="12" xfId="7" applyFont="1" applyBorder="1" applyAlignment="1">
      <alignment vertical="center"/>
    </xf>
    <xf numFmtId="165" fontId="8" fillId="2" borderId="15" xfId="7" applyNumberFormat="1" applyFont="1" applyFill="1" applyBorder="1" applyAlignment="1">
      <alignment horizontal="right"/>
    </xf>
    <xf numFmtId="0" fontId="10" fillId="0" borderId="19" xfId="7" applyFont="1" applyBorder="1" applyAlignment="1">
      <alignment vertical="center"/>
    </xf>
    <xf numFmtId="0" fontId="10" fillId="0" borderId="18" xfId="7" applyFont="1" applyBorder="1" applyAlignment="1">
      <alignment vertical="center" wrapText="1"/>
    </xf>
    <xf numFmtId="0" fontId="10" fillId="0" borderId="23" xfId="7" applyFont="1" applyBorder="1" applyAlignment="1">
      <alignment horizontal="center" vertical="center"/>
    </xf>
    <xf numFmtId="165" fontId="10" fillId="0" borderId="10" xfId="7" applyNumberFormat="1" applyFont="1" applyBorder="1" applyAlignment="1">
      <alignment horizontal="right" vertical="center"/>
    </xf>
    <xf numFmtId="0" fontId="23" fillId="0" borderId="0" xfId="7" applyFont="1"/>
    <xf numFmtId="0" fontId="1" fillId="0" borderId="0" xfId="7"/>
    <xf numFmtId="0" fontId="10" fillId="0" borderId="20" xfId="7" applyFont="1" applyBorder="1" applyAlignment="1">
      <alignment vertical="center" wrapText="1"/>
    </xf>
    <xf numFmtId="165" fontId="10" fillId="0" borderId="16" xfId="7" applyNumberFormat="1" applyFont="1" applyBorder="1" applyAlignment="1">
      <alignment horizontal="right" vertical="center"/>
    </xf>
    <xf numFmtId="0" fontId="10" fillId="0" borderId="16" xfId="7" applyFont="1" applyBorder="1" applyAlignment="1">
      <alignment horizontal="center"/>
    </xf>
    <xf numFmtId="165" fontId="10" fillId="0" borderId="16" xfId="7" applyNumberFormat="1" applyFont="1" applyBorder="1" applyAlignment="1">
      <alignment horizontal="right"/>
    </xf>
    <xf numFmtId="0" fontId="10" fillId="0" borderId="9" xfId="7" applyFont="1" applyBorder="1" applyAlignment="1">
      <alignment horizontal="center"/>
    </xf>
    <xf numFmtId="165" fontId="8" fillId="0" borderId="13" xfId="7" applyNumberFormat="1" applyFont="1" applyBorder="1"/>
    <xf numFmtId="165" fontId="10" fillId="0" borderId="10" xfId="7" applyNumberFormat="1" applyFont="1" applyBorder="1" applyAlignment="1">
      <alignment vertical="center"/>
    </xf>
    <xf numFmtId="0" fontId="8" fillId="2" borderId="19" xfId="7" applyFont="1" applyFill="1" applyBorder="1" applyAlignment="1">
      <alignment vertical="center"/>
    </xf>
    <xf numFmtId="0" fontId="10" fillId="2" borderId="18" xfId="7" applyFont="1" applyFill="1" applyBorder="1" applyAlignment="1">
      <alignment vertical="center" wrapText="1"/>
    </xf>
    <xf numFmtId="165" fontId="10" fillId="0" borderId="0" xfId="7" applyNumberFormat="1" applyFont="1" applyAlignment="1">
      <alignment vertical="center"/>
    </xf>
    <xf numFmtId="0" fontId="10" fillId="2" borderId="23" xfId="7" applyFont="1" applyFill="1" applyBorder="1" applyAlignment="1">
      <alignment horizontal="center" vertical="center"/>
    </xf>
    <xf numFmtId="165" fontId="10" fillId="2" borderId="10" xfId="7" applyNumberFormat="1" applyFont="1" applyFill="1" applyBorder="1" applyAlignment="1">
      <alignment horizontal="right" vertical="center"/>
    </xf>
    <xf numFmtId="165" fontId="9" fillId="2" borderId="9" xfId="7" applyNumberFormat="1" applyFont="1" applyFill="1" applyBorder="1" applyAlignment="1">
      <alignment vertical="center"/>
    </xf>
    <xf numFmtId="165" fontId="10" fillId="2" borderId="9" xfId="7" applyNumberFormat="1" applyFont="1" applyFill="1" applyBorder="1" applyAlignment="1">
      <alignment horizontal="right" vertical="center"/>
    </xf>
    <xf numFmtId="165" fontId="9" fillId="2" borderId="13" xfId="7" applyNumberFormat="1" applyFont="1" applyFill="1" applyBorder="1" applyAlignment="1">
      <alignment vertical="center"/>
    </xf>
    <xf numFmtId="0" fontId="10" fillId="0" borderId="17" xfId="7" applyFont="1" applyBorder="1" applyAlignment="1">
      <alignment horizontal="center" vertical="center"/>
    </xf>
    <xf numFmtId="0" fontId="2" fillId="2" borderId="0" xfId="7" applyFont="1" applyFill="1"/>
    <xf numFmtId="165" fontId="8" fillId="2" borderId="9" xfId="7" applyNumberFormat="1" applyFont="1" applyFill="1" applyBorder="1" applyAlignment="1">
      <alignment horizontal="right" vertical="center"/>
    </xf>
    <xf numFmtId="6" fontId="19" fillId="0" borderId="0" xfId="7" applyNumberFormat="1" applyFont="1"/>
    <xf numFmtId="165" fontId="21" fillId="2" borderId="3" xfId="7" applyNumberFormat="1" applyFont="1" applyFill="1" applyBorder="1"/>
    <xf numFmtId="165" fontId="2" fillId="0" borderId="0" xfId="7" applyNumberFormat="1" applyFont="1"/>
    <xf numFmtId="0" fontId="22" fillId="0" borderId="0" xfId="7" applyFont="1"/>
    <xf numFmtId="0" fontId="10" fillId="0" borderId="10" xfId="7" applyFont="1" applyBorder="1" applyAlignment="1">
      <alignment horizontal="center" vertical="center" wrapText="1"/>
    </xf>
    <xf numFmtId="0" fontId="13" fillId="0" borderId="0" xfId="7" applyFont="1" applyAlignment="1">
      <alignment vertical="center" wrapText="1"/>
    </xf>
    <xf numFmtId="0" fontId="10" fillId="0" borderId="9" xfId="7" applyFont="1" applyBorder="1" applyAlignment="1">
      <alignment horizontal="center" vertical="center" wrapText="1"/>
    </xf>
    <xf numFmtId="0" fontId="10" fillId="0" borderId="8" xfId="7" applyFont="1" applyBorder="1" applyAlignment="1">
      <alignment horizontal="left" vertical="center" wrapText="1"/>
    </xf>
    <xf numFmtId="0" fontId="10" fillId="0" borderId="0" xfId="7" applyFont="1" applyAlignment="1">
      <alignment vertical="center" wrapText="1"/>
    </xf>
    <xf numFmtId="0" fontId="8" fillId="0" borderId="9" xfId="7" applyFont="1" applyBorder="1" applyAlignment="1">
      <alignment horizontal="left" vertical="center" wrapText="1"/>
    </xf>
    <xf numFmtId="0" fontId="10" fillId="0" borderId="21" xfId="7" applyFont="1" applyBorder="1" applyAlignment="1">
      <alignment horizontal="center" vertical="center" wrapText="1"/>
    </xf>
    <xf numFmtId="0" fontId="10" fillId="0" borderId="12" xfId="7" applyFont="1" applyBorder="1" applyAlignment="1">
      <alignment horizontal="left" wrapText="1"/>
    </xf>
    <xf numFmtId="0" fontId="10" fillId="0" borderId="16" xfId="7" applyFont="1" applyBorder="1" applyAlignment="1">
      <alignment vertical="center" wrapText="1"/>
    </xf>
    <xf numFmtId="0" fontId="10" fillId="0" borderId="19" xfId="7" applyFont="1" applyBorder="1" applyAlignment="1">
      <alignment vertical="center" wrapText="1"/>
    </xf>
    <xf numFmtId="0" fontId="3" fillId="2" borderId="1" xfId="7" applyFont="1" applyFill="1" applyBorder="1" applyAlignment="1">
      <alignment horizontal="left" vertical="center"/>
    </xf>
    <xf numFmtId="0" fontId="24" fillId="2" borderId="2" xfId="7" applyFont="1" applyFill="1" applyBorder="1" applyAlignment="1">
      <alignment horizontal="center"/>
    </xf>
    <xf numFmtId="0" fontId="3" fillId="2" borderId="2" xfId="7" applyFont="1" applyFill="1" applyBorder="1" applyAlignment="1">
      <alignment horizontal="center"/>
    </xf>
    <xf numFmtId="0" fontId="3" fillId="2" borderId="3" xfId="7" applyFont="1" applyFill="1" applyBorder="1" applyAlignment="1">
      <alignment horizontal="center"/>
    </xf>
    <xf numFmtId="0" fontId="5" fillId="0" borderId="0" xfId="3" applyFont="1" applyAlignment="1">
      <alignment horizontal="left" vertical="center" wrapText="1"/>
    </xf>
    <xf numFmtId="0" fontId="10" fillId="3" borderId="10" xfId="7" applyFont="1" applyFill="1" applyBorder="1" applyAlignment="1">
      <alignment horizontal="center" vertical="center"/>
    </xf>
    <xf numFmtId="0" fontId="10" fillId="3" borderId="14" xfId="7" applyFont="1" applyFill="1" applyBorder="1" applyAlignment="1">
      <alignment horizontal="center" vertical="center"/>
    </xf>
    <xf numFmtId="0" fontId="10" fillId="0" borderId="10" xfId="7" applyFont="1" applyBorder="1" applyAlignment="1">
      <alignment horizontal="center" vertical="center"/>
    </xf>
    <xf numFmtId="0" fontId="8" fillId="0" borderId="19" xfId="7" applyFont="1" applyBorder="1" applyAlignment="1">
      <alignment horizontal="left"/>
    </xf>
    <xf numFmtId="0" fontId="8" fillId="0" borderId="10" xfId="7" applyFont="1" applyBorder="1" applyAlignment="1">
      <alignment horizontal="left"/>
    </xf>
    <xf numFmtId="165" fontId="10" fillId="0" borderId="21" xfId="7" applyNumberFormat="1" applyFont="1" applyBorder="1" applyAlignment="1">
      <alignment vertical="center"/>
    </xf>
    <xf numFmtId="0" fontId="10" fillId="2" borderId="16" xfId="11" applyFont="1" applyFill="1" applyBorder="1" applyAlignment="1">
      <alignment horizontal="center"/>
    </xf>
    <xf numFmtId="165" fontId="8" fillId="2" borderId="16" xfId="11" applyNumberFormat="1" applyFont="1" applyFill="1" applyBorder="1" applyAlignment="1">
      <alignment horizontal="right"/>
    </xf>
    <xf numFmtId="165" fontId="8" fillId="2" borderId="11" xfId="11" applyNumberFormat="1" applyFont="1" applyFill="1" applyBorder="1"/>
    <xf numFmtId="165" fontId="8" fillId="0" borderId="11" xfId="7" applyNumberFormat="1" applyFont="1" applyBorder="1"/>
    <xf numFmtId="165" fontId="10" fillId="0" borderId="0" xfId="15" applyNumberFormat="1" applyFont="1"/>
    <xf numFmtId="165" fontId="10" fillId="0" borderId="0" xfId="15" applyNumberFormat="1" applyFont="1" applyAlignment="1">
      <alignment vertical="center"/>
    </xf>
    <xf numFmtId="0" fontId="20" fillId="2" borderId="1" xfId="5" applyFont="1" applyFill="1" applyBorder="1" applyAlignment="1">
      <alignment vertical="center" wrapText="1"/>
    </xf>
    <xf numFmtId="0" fontId="18" fillId="2" borderId="2" xfId="5" applyFont="1" applyFill="1" applyBorder="1" applyAlignment="1">
      <alignment vertical="center" wrapText="1"/>
    </xf>
    <xf numFmtId="0" fontId="3" fillId="2" borderId="1" xfId="5" applyFont="1" applyFill="1" applyBorder="1" applyAlignment="1">
      <alignment horizontal="left" vertical="center"/>
    </xf>
    <xf numFmtId="0" fontId="3" fillId="2" borderId="2" xfId="5" applyFont="1" applyFill="1" applyBorder="1" applyAlignment="1">
      <alignment horizontal="left" vertical="center"/>
    </xf>
    <xf numFmtId="0" fontId="10" fillId="0" borderId="9" xfId="7" applyFont="1" applyBorder="1" applyAlignment="1">
      <alignment horizontal="left" vertical="center" wrapText="1"/>
    </xf>
    <xf numFmtId="0" fontId="26" fillId="0" borderId="0" xfId="0" applyFont="1"/>
    <xf numFmtId="0" fontId="26" fillId="0" borderId="0" xfId="0" applyFont="1" applyAlignment="1">
      <alignment horizontal="center"/>
    </xf>
    <xf numFmtId="164" fontId="26" fillId="0" borderId="0" xfId="8" applyNumberFormat="1" applyFont="1"/>
    <xf numFmtId="165" fontId="26" fillId="0" borderId="0" xfId="0" applyNumberFormat="1" applyFont="1"/>
    <xf numFmtId="0" fontId="5" fillId="0" borderId="0" xfId="0" applyFont="1" applyAlignment="1">
      <alignment horizontal="left"/>
    </xf>
    <xf numFmtId="0" fontId="7" fillId="0" borderId="0" xfId="0" applyFont="1" applyAlignment="1">
      <alignment horizontal="center"/>
    </xf>
    <xf numFmtId="0" fontId="8" fillId="0" borderId="33" xfId="0" applyFont="1" applyBorder="1"/>
    <xf numFmtId="0" fontId="8" fillId="0" borderId="34" xfId="0" applyFont="1" applyBorder="1" applyAlignment="1">
      <alignment horizontal="center"/>
    </xf>
    <xf numFmtId="164" fontId="8" fillId="0" borderId="35" xfId="8" applyNumberFormat="1" applyFont="1" applyBorder="1" applyAlignment="1">
      <alignment horizontal="center"/>
    </xf>
    <xf numFmtId="0" fontId="8" fillId="0" borderId="0" xfId="0" applyFont="1"/>
    <xf numFmtId="0" fontId="25" fillId="0" borderId="0" xfId="0" applyFont="1"/>
    <xf numFmtId="0" fontId="10" fillId="0" borderId="8" xfId="0" applyFont="1" applyBorder="1"/>
    <xf numFmtId="165" fontId="10" fillId="0" borderId="10" xfId="0" applyNumberFormat="1" applyFont="1" applyBorder="1"/>
    <xf numFmtId="165" fontId="10" fillId="0" borderId="22" xfId="0" applyNumberFormat="1" applyFont="1" applyBorder="1"/>
    <xf numFmtId="0" fontId="8" fillId="2" borderId="1" xfId="0" applyFont="1" applyFill="1" applyBorder="1" applyAlignment="1">
      <alignment horizontal="left"/>
    </xf>
    <xf numFmtId="165" fontId="8" fillId="2" borderId="34" xfId="0" applyNumberFormat="1" applyFont="1" applyFill="1" applyBorder="1" applyAlignment="1">
      <alignment horizontal="right"/>
    </xf>
    <xf numFmtId="165" fontId="8" fillId="2" borderId="35" xfId="0" applyNumberFormat="1" applyFont="1" applyFill="1" applyBorder="1" applyAlignment="1">
      <alignment horizontal="right"/>
    </xf>
    <xf numFmtId="0" fontId="17" fillId="0" borderId="0" xfId="0" applyFont="1"/>
    <xf numFmtId="164" fontId="5" fillId="0" borderId="0" xfId="8" applyNumberFormat="1" applyFont="1" applyAlignment="1">
      <alignment horizontal="center"/>
    </xf>
    <xf numFmtId="0" fontId="21" fillId="2" borderId="1" xfId="0" applyFont="1" applyFill="1" applyBorder="1"/>
    <xf numFmtId="164" fontId="27" fillId="2" borderId="2" xfId="8" applyNumberFormat="1" applyFont="1" applyFill="1" applyBorder="1" applyAlignment="1">
      <alignment horizontal="center"/>
    </xf>
    <xf numFmtId="165" fontId="21" fillId="2" borderId="3" xfId="0" applyNumberFormat="1" applyFont="1" applyFill="1" applyBorder="1"/>
    <xf numFmtId="0" fontId="22" fillId="0" borderId="0" xfId="0" applyFont="1"/>
    <xf numFmtId="164" fontId="17" fillId="0" borderId="0" xfId="0" applyNumberFormat="1" applyFont="1"/>
    <xf numFmtId="0" fontId="3" fillId="2" borderId="1" xfId="0" applyFont="1" applyFill="1" applyBorder="1"/>
    <xf numFmtId="0" fontId="18" fillId="0" borderId="0" xfId="0" applyFont="1"/>
    <xf numFmtId="0" fontId="17" fillId="0" borderId="0" xfId="0" applyFont="1" applyAlignment="1">
      <alignment horizontal="center"/>
    </xf>
    <xf numFmtId="165" fontId="5" fillId="0" borderId="0" xfId="8" applyNumberFormat="1" applyFont="1" applyAlignment="1">
      <alignment horizontal="right"/>
    </xf>
    <xf numFmtId="0" fontId="28" fillId="0" borderId="0" xfId="0" applyFont="1"/>
    <xf numFmtId="164" fontId="26" fillId="0" borderId="0" xfId="8" applyNumberFormat="1" applyFont="1" applyAlignment="1">
      <alignment horizontal="right"/>
    </xf>
    <xf numFmtId="164" fontId="28" fillId="0" borderId="0" xfId="8" applyNumberFormat="1" applyFont="1" applyAlignment="1">
      <alignment horizontal="right"/>
    </xf>
    <xf numFmtId="164" fontId="17" fillId="0" borderId="0" xfId="8" applyNumberFormat="1" applyFont="1"/>
    <xf numFmtId="0" fontId="10" fillId="0" borderId="10" xfId="0" applyFont="1" applyBorder="1" applyAlignment="1">
      <alignment vertical="center" wrapText="1"/>
    </xf>
    <xf numFmtId="0" fontId="10" fillId="0" borderId="9" xfId="0" applyFont="1" applyBorder="1" applyAlignment="1">
      <alignment vertical="center" wrapText="1"/>
    </xf>
    <xf numFmtId="0" fontId="10" fillId="0" borderId="12" xfId="0" applyFont="1" applyBorder="1" applyAlignment="1">
      <alignment vertical="center" wrapText="1"/>
    </xf>
    <xf numFmtId="0" fontId="5" fillId="0" borderId="28" xfId="3" applyFont="1" applyBorder="1" applyAlignment="1">
      <alignment horizontal="left" vertical="center" wrapText="1"/>
    </xf>
    <xf numFmtId="0" fontId="13" fillId="0" borderId="0" xfId="7" applyFont="1" applyAlignment="1">
      <alignment horizontal="left" vertical="center"/>
    </xf>
    <xf numFmtId="0" fontId="10" fillId="0" borderId="19" xfId="0" applyFont="1" applyBorder="1" applyAlignment="1">
      <alignment vertical="center"/>
    </xf>
    <xf numFmtId="0" fontId="10" fillId="0" borderId="18" xfId="0" applyFont="1" applyBorder="1" applyAlignment="1">
      <alignment vertical="center" wrapText="1"/>
    </xf>
    <xf numFmtId="0" fontId="10" fillId="0" borderId="36" xfId="7" applyFont="1" applyBorder="1" applyAlignment="1">
      <alignment horizontal="left" vertical="center" wrapText="1"/>
    </xf>
    <xf numFmtId="0" fontId="17" fillId="0" borderId="0" xfId="3" applyFont="1" applyAlignment="1">
      <alignment horizontal="left" vertical="center" wrapText="1"/>
    </xf>
    <xf numFmtId="0" fontId="8" fillId="0" borderId="6" xfId="3" applyFont="1" applyBorder="1" applyAlignment="1">
      <alignment vertical="center" wrapText="1"/>
    </xf>
    <xf numFmtId="0" fontId="20" fillId="0" borderId="0" xfId="7" applyFont="1"/>
    <xf numFmtId="0" fontId="2" fillId="0" borderId="0" xfId="7" applyFont="1" applyAlignment="1">
      <alignment vertical="center" wrapText="1"/>
    </xf>
    <xf numFmtId="0" fontId="21" fillId="0" borderId="0" xfId="7" applyFont="1"/>
    <xf numFmtId="0" fontId="2" fillId="0" borderId="0" xfId="7" applyFont="1" applyAlignment="1">
      <alignment horizontal="left"/>
    </xf>
    <xf numFmtId="0" fontId="2" fillId="0" borderId="0" xfId="7" applyFont="1" applyAlignment="1">
      <alignment horizontal="center"/>
    </xf>
    <xf numFmtId="165" fontId="8" fillId="2" borderId="9" xfId="7" applyNumberFormat="1" applyFont="1" applyFill="1" applyBorder="1" applyAlignment="1">
      <alignment vertical="center"/>
    </xf>
    <xf numFmtId="165" fontId="8" fillId="2" borderId="13" xfId="7" applyNumberFormat="1" applyFont="1" applyFill="1" applyBorder="1" applyAlignment="1">
      <alignment vertical="center"/>
    </xf>
    <xf numFmtId="6" fontId="20" fillId="0" borderId="0" xfId="7" applyNumberFormat="1" applyFont="1"/>
    <xf numFmtId="0" fontId="18" fillId="0" borderId="0" xfId="7" applyFont="1"/>
    <xf numFmtId="0" fontId="20" fillId="0" borderId="0" xfId="7" applyFont="1" applyAlignment="1">
      <alignment vertical="center" wrapText="1"/>
    </xf>
    <xf numFmtId="0" fontId="10" fillId="4" borderId="12" xfId="7" applyFont="1" applyFill="1" applyBorder="1" applyAlignment="1">
      <alignment vertical="center" wrapText="1"/>
    </xf>
    <xf numFmtId="0" fontId="20" fillId="0" borderId="0" xfId="2" applyFont="1"/>
    <xf numFmtId="0" fontId="2" fillId="0" borderId="0" xfId="2" applyFont="1" applyAlignment="1">
      <alignment vertical="center" wrapText="1"/>
    </xf>
    <xf numFmtId="0" fontId="21" fillId="0" borderId="0" xfId="2" applyFont="1"/>
    <xf numFmtId="0" fontId="2" fillId="0" borderId="0" xfId="2" applyFont="1" applyAlignment="1">
      <alignment horizontal="left"/>
    </xf>
    <xf numFmtId="0" fontId="10" fillId="0" borderId="16" xfId="2" applyFont="1" applyBorder="1" applyAlignment="1">
      <alignment vertical="center" wrapText="1"/>
    </xf>
    <xf numFmtId="165" fontId="8" fillId="2" borderId="9" xfId="2" applyNumberFormat="1" applyFont="1" applyFill="1" applyBorder="1" applyAlignment="1">
      <alignment vertical="center"/>
    </xf>
    <xf numFmtId="165" fontId="8" fillId="2" borderId="13" xfId="2" applyNumberFormat="1" applyFont="1" applyFill="1" applyBorder="1" applyAlignment="1">
      <alignment vertical="center"/>
    </xf>
    <xf numFmtId="6" fontId="20" fillId="0" borderId="0" xfId="2" applyNumberFormat="1" applyFont="1"/>
    <xf numFmtId="0" fontId="18" fillId="0" borderId="0" xfId="2" applyFont="1"/>
    <xf numFmtId="165" fontId="12" fillId="0" borderId="10" xfId="7" applyNumberFormat="1" applyFont="1" applyBorder="1" applyAlignment="1">
      <alignment vertical="center"/>
    </xf>
    <xf numFmtId="165" fontId="12" fillId="0" borderId="14" xfId="7" applyNumberFormat="1" applyFont="1" applyBorder="1" applyAlignment="1">
      <alignment vertical="center"/>
    </xf>
    <xf numFmtId="165" fontId="12" fillId="0" borderId="10" xfId="2" applyNumberFormat="1" applyFont="1" applyBorder="1" applyAlignment="1">
      <alignment vertical="center"/>
    </xf>
    <xf numFmtId="165" fontId="12" fillId="0" borderId="9" xfId="2" applyNumberFormat="1" applyFont="1" applyBorder="1" applyAlignment="1">
      <alignment vertical="center"/>
    </xf>
    <xf numFmtId="165" fontId="12" fillId="0" borderId="14" xfId="2" applyNumberFormat="1" applyFont="1" applyBorder="1" applyAlignment="1">
      <alignment vertical="center"/>
    </xf>
    <xf numFmtId="0" fontId="21" fillId="2" borderId="27" xfId="0" applyFont="1" applyFill="1" applyBorder="1" applyAlignment="1">
      <alignment horizontal="center" vertical="center" wrapText="1"/>
    </xf>
    <xf numFmtId="0" fontId="21" fillId="2" borderId="28" xfId="0" applyFont="1" applyFill="1" applyBorder="1" applyAlignment="1">
      <alignment horizontal="center" vertical="center" wrapText="1"/>
    </xf>
    <xf numFmtId="0" fontId="21" fillId="2" borderId="29" xfId="0" applyFont="1" applyFill="1" applyBorder="1" applyAlignment="1">
      <alignment horizontal="center" vertical="center" wrapText="1"/>
    </xf>
    <xf numFmtId="0" fontId="21" fillId="2" borderId="30" xfId="0" applyFont="1" applyFill="1" applyBorder="1" applyAlignment="1">
      <alignment horizontal="center" vertical="center" wrapText="1"/>
    </xf>
    <xf numFmtId="0" fontId="21" fillId="2" borderId="31" xfId="0" applyFont="1" applyFill="1" applyBorder="1" applyAlignment="1">
      <alignment horizontal="center" vertical="center" wrapText="1"/>
    </xf>
    <xf numFmtId="0" fontId="21" fillId="2" borderId="32" xfId="0" applyFont="1" applyFill="1" applyBorder="1" applyAlignment="1">
      <alignment horizontal="center" vertical="center" wrapText="1"/>
    </xf>
    <xf numFmtId="0" fontId="3" fillId="2" borderId="1" xfId="5" applyFont="1" applyFill="1" applyBorder="1" applyAlignment="1">
      <alignment horizontal="left" vertical="center" wrapText="1"/>
    </xf>
    <xf numFmtId="0" fontId="3" fillId="2" borderId="2" xfId="5" applyFont="1" applyFill="1" applyBorder="1" applyAlignment="1">
      <alignment horizontal="left" vertical="center" wrapText="1"/>
    </xf>
    <xf numFmtId="0" fontId="20" fillId="2" borderId="1" xfId="5" applyFont="1" applyFill="1" applyBorder="1" applyAlignment="1">
      <alignment horizontal="left" vertical="center" wrapText="1"/>
    </xf>
    <xf numFmtId="0" fontId="20" fillId="2" borderId="2" xfId="5" applyFont="1" applyFill="1" applyBorder="1" applyAlignment="1">
      <alignment horizontal="left" vertical="center" wrapText="1"/>
    </xf>
    <xf numFmtId="0" fontId="3" fillId="2" borderId="1" xfId="5" applyFont="1" applyFill="1" applyBorder="1" applyAlignment="1">
      <alignment horizontal="left" vertical="center"/>
    </xf>
    <xf numFmtId="0" fontId="3" fillId="2" borderId="2" xfId="5" applyFont="1" applyFill="1" applyBorder="1" applyAlignment="1">
      <alignment horizontal="left" vertical="center"/>
    </xf>
  </cellXfs>
  <cellStyles count="16">
    <cellStyle name="Měna 12 2" xfId="8" xr:uid="{C2DE0DC3-8CEF-46A5-B646-20B4D6360D77}"/>
    <cellStyle name="Měna 12 2 2" xfId="12" xr:uid="{2E2C6826-9013-4838-BDD6-255DA21B3000}"/>
    <cellStyle name="Měna 2 2 2" xfId="6" xr:uid="{1FA0BD91-B107-43EA-A660-E62E8DED34C0}"/>
    <cellStyle name="Měna 3 2" xfId="1" xr:uid="{B77593B0-2230-4977-8B0F-B3A07DF2104F}"/>
    <cellStyle name="měny 2" xfId="4" xr:uid="{88B3B5CB-A372-41D2-85D4-9CFCE3E9A3AF}"/>
    <cellStyle name="Normální" xfId="0" builtinId="0"/>
    <cellStyle name="Normální 10 2" xfId="7" xr:uid="{EA5EA1BA-44CA-48B2-9E64-88BD29A8503E}"/>
    <cellStyle name="Normální 10 2 3" xfId="13" xr:uid="{A02B6708-D211-4ECD-8531-412B996BB396}"/>
    <cellStyle name="normální 14" xfId="5" xr:uid="{43FD86E3-AB85-4D73-81FD-57A4E13FCA76}"/>
    <cellStyle name="normální 15" xfId="3" xr:uid="{91DEE8E4-6E64-46FC-BB88-251266B09D8C}"/>
    <cellStyle name="Normální 17" xfId="14" xr:uid="{C3A27346-A734-4C39-8368-C8EE13704C61}"/>
    <cellStyle name="Normální 17 10" xfId="15" xr:uid="{E897C2EA-375E-4AE0-9395-D58DF029A6BB}"/>
    <cellStyle name="Normální 2" xfId="2" xr:uid="{7130A806-F32F-43FF-A53F-A0BA7D890FD1}"/>
    <cellStyle name="Normální 2 2" xfId="10" xr:uid="{AE382DCE-C012-428E-A7CA-C29B5B9D16AA}"/>
    <cellStyle name="Normální 2 2 10" xfId="11" xr:uid="{895B3C7A-091A-4009-B553-9EE040F3C430}"/>
    <cellStyle name="Normální 2 42" xfId="9" xr:uid="{28180978-375F-42E0-A3AC-025AC9A854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631EC-2F3B-45DF-A0BB-EC5BADB60795}">
  <sheetPr>
    <pageSetUpPr fitToPage="1"/>
  </sheetPr>
  <dimension ref="B1:H60"/>
  <sheetViews>
    <sheetView tabSelected="1" workbookViewId="0">
      <selection activeCell="G19" sqref="G19"/>
    </sheetView>
  </sheetViews>
  <sheetFormatPr defaultColWidth="9" defaultRowHeight="15" x14ac:dyDescent="0.35"/>
  <cols>
    <col min="1" max="1" width="3.375" style="208" customWidth="1"/>
    <col min="2" max="2" width="49.75" style="208" customWidth="1"/>
    <col min="3" max="3" width="14" style="209" bestFit="1" customWidth="1"/>
    <col min="4" max="4" width="15.25" style="210" bestFit="1" customWidth="1"/>
    <col min="5" max="5" width="11.125" style="208" customWidth="1"/>
    <col min="6" max="16384" width="9" style="208"/>
  </cols>
  <sheetData>
    <row r="1" spans="2:8" ht="15.75" thickBot="1" x14ac:dyDescent="0.4"/>
    <row r="2" spans="2:8" x14ac:dyDescent="0.35">
      <c r="B2" s="275" t="s">
        <v>254</v>
      </c>
      <c r="C2" s="276"/>
      <c r="D2" s="277"/>
    </row>
    <row r="3" spans="2:8" ht="22.5" customHeight="1" thickBot="1" x14ac:dyDescent="0.4">
      <c r="B3" s="278"/>
      <c r="C3" s="279"/>
      <c r="D3" s="280"/>
      <c r="E3" s="211"/>
      <c r="F3" s="211"/>
      <c r="G3" s="211"/>
      <c r="H3" s="211"/>
    </row>
    <row r="4" spans="2:8" ht="15.75" thickBot="1" x14ac:dyDescent="0.4">
      <c r="B4" s="212"/>
      <c r="C4" s="213"/>
      <c r="D4" s="213"/>
    </row>
    <row r="5" spans="2:8" s="217" customFormat="1" ht="14.25" thickBot="1" x14ac:dyDescent="0.35">
      <c r="B5" s="214" t="s">
        <v>0</v>
      </c>
      <c r="C5" s="215" t="s">
        <v>4</v>
      </c>
      <c r="D5" s="216" t="s">
        <v>6</v>
      </c>
      <c r="F5" s="218"/>
    </row>
    <row r="6" spans="2:8" s="217" customFormat="1" ht="13.5" x14ac:dyDescent="0.3">
      <c r="B6" s="219" t="str">
        <f>'124'!B2</f>
        <v>Školní družina (přízemí 1) - místnost č. 124</v>
      </c>
      <c r="C6" s="220">
        <f>'124'!H45</f>
        <v>0</v>
      </c>
      <c r="D6" s="221">
        <f>'124'!H49</f>
        <v>0</v>
      </c>
      <c r="E6" s="218"/>
    </row>
    <row r="7" spans="2:8" s="217" customFormat="1" ht="13.5" x14ac:dyDescent="0.3">
      <c r="B7" s="219" t="str">
        <f>'122,123'!B2</f>
        <v>Zázemí družiny (přízemí 1) - místnost 122, 123</v>
      </c>
      <c r="C7" s="220">
        <f>'122,123'!H53</f>
        <v>0</v>
      </c>
      <c r="D7" s="221">
        <f>'122,123'!H57</f>
        <v>0</v>
      </c>
    </row>
    <row r="8" spans="2:8" s="217" customFormat="1" ht="13.5" x14ac:dyDescent="0.3">
      <c r="B8" s="219" t="str">
        <f>'125'!B2</f>
        <v>Školní družina (přízemí 2) - místnost č. 125</v>
      </c>
      <c r="C8" s="220">
        <f>'125'!H26</f>
        <v>0</v>
      </c>
      <c r="D8" s="221">
        <f>'125'!H30</f>
        <v>0</v>
      </c>
      <c r="E8" s="218"/>
    </row>
    <row r="9" spans="2:8" s="217" customFormat="1" ht="13.5" x14ac:dyDescent="0.3">
      <c r="B9" s="219" t="str">
        <f>'126, 138'!B2</f>
        <v>Zázemí školní družiny (přízemí 2 a 3) - místnosti č. 126, 138</v>
      </c>
      <c r="C9" s="220">
        <f>'126, 138'!H55</f>
        <v>0</v>
      </c>
      <c r="D9" s="221">
        <f>'126, 138'!H59</f>
        <v>0</v>
      </c>
    </row>
    <row r="10" spans="2:8" s="217" customFormat="1" ht="13.5" x14ac:dyDescent="0.3">
      <c r="B10" s="219" t="str">
        <f>'127'!B2</f>
        <v>Školní družina (přízemí 3) - místnost č. 127</v>
      </c>
      <c r="C10" s="220">
        <f>'127'!H46</f>
        <v>0</v>
      </c>
      <c r="D10" s="221">
        <f>'127'!H50</f>
        <v>0</v>
      </c>
    </row>
    <row r="11" spans="2:8" s="217" customFormat="1" ht="13.5" x14ac:dyDescent="0.3">
      <c r="B11" s="219" t="str">
        <f>'128'!B2</f>
        <v>Kabinet školní družiny (přízemí 1) - místnost č. 128</v>
      </c>
      <c r="C11" s="220">
        <f>'128'!H31</f>
        <v>0</v>
      </c>
      <c r="D11" s="221">
        <f>'128'!H35</f>
        <v>0</v>
      </c>
      <c r="E11" s="218"/>
    </row>
    <row r="12" spans="2:8" s="217" customFormat="1" ht="13.5" x14ac:dyDescent="0.3">
      <c r="B12" s="219" t="str">
        <f>'225'!B2</f>
        <v>Školní družina (druhé patro 1) - místnost č. 225</v>
      </c>
      <c r="C12" s="220">
        <f>'225'!H50</f>
        <v>0</v>
      </c>
      <c r="D12" s="221">
        <f>'225'!H54</f>
        <v>0</v>
      </c>
    </row>
    <row r="13" spans="2:8" s="217" customFormat="1" ht="13.5" x14ac:dyDescent="0.3">
      <c r="B13" s="219" t="str">
        <f>'223'!B2</f>
        <v>Kabinet školní družiny (druhé patro 1) - místnost č. 223</v>
      </c>
      <c r="C13" s="220">
        <f>'223'!H35</f>
        <v>0</v>
      </c>
      <c r="D13" s="221">
        <f>'223'!H39</f>
        <v>0</v>
      </c>
    </row>
    <row r="14" spans="2:8" s="217" customFormat="1" ht="13.5" x14ac:dyDescent="0.3">
      <c r="B14" s="219" t="str">
        <f>'226'!B2</f>
        <v>Školní družina (druhé patro 2) - místnost č. 226</v>
      </c>
      <c r="C14" s="220">
        <f>'226'!H46</f>
        <v>0</v>
      </c>
      <c r="D14" s="221">
        <f>'226'!H50</f>
        <v>0</v>
      </c>
    </row>
    <row r="15" spans="2:8" s="217" customFormat="1" ht="13.5" x14ac:dyDescent="0.3">
      <c r="B15" s="219" t="str">
        <f>'228,229'!B2</f>
        <v>Zázemí pro družiny (druhé patro 1) - místnost č. 228, 229</v>
      </c>
      <c r="C15" s="220">
        <f>'228,229'!H62</f>
        <v>0</v>
      </c>
      <c r="D15" s="221">
        <f>'228,229'!H66</f>
        <v>0</v>
      </c>
    </row>
    <row r="16" spans="2:8" s="217" customFormat="1" ht="13.5" x14ac:dyDescent="0.3">
      <c r="B16" s="219" t="str">
        <f>'241'!B2</f>
        <v xml:space="preserve">Zázemí školní družiny (druhé patro 2) - místnost č. 241 </v>
      </c>
      <c r="C16" s="220">
        <f>'241'!H18</f>
        <v>0</v>
      </c>
      <c r="D16" s="221">
        <f>'241'!H22</f>
        <v>0</v>
      </c>
    </row>
    <row r="17" spans="2:6" s="217" customFormat="1" ht="13.5" x14ac:dyDescent="0.3">
      <c r="B17" s="219" t="str">
        <f>'107 Cvičná kuchyně'!B2</f>
        <v>Cvičná kuchyňka - místnost č.107</v>
      </c>
      <c r="C17" s="220">
        <f>'107 Cvičná kuchyně'!H65</f>
        <v>0</v>
      </c>
      <c r="D17" s="221">
        <f>'107 Cvičná kuchyně'!H69</f>
        <v>0</v>
      </c>
    </row>
    <row r="18" spans="2:6" s="217" customFormat="1" ht="13.5" x14ac:dyDescent="0.3">
      <c r="B18" s="219" t="str">
        <f>'106 Kabinet ke kuchyni'!B2</f>
        <v xml:space="preserve">Kabinet k cvičné kuchyňce - místnost č. 106  </v>
      </c>
      <c r="C18" s="220">
        <f>'106 Kabinet ke kuchyni'!H28</f>
        <v>0</v>
      </c>
      <c r="D18" s="221">
        <f>'106 Kabinet ke kuchyni'!H32</f>
        <v>0</v>
      </c>
      <c r="E18" s="218"/>
    </row>
    <row r="19" spans="2:6" s="217" customFormat="1" ht="13.5" x14ac:dyDescent="0.3">
      <c r="B19" s="219" t="str">
        <f>'Matematická učebna'!B2</f>
        <v xml:space="preserve">Matematická učebna 5.B </v>
      </c>
      <c r="C19" s="220">
        <f>'Matematická učebna'!H43</f>
        <v>0</v>
      </c>
      <c r="D19" s="221">
        <f>'Matematická učebna'!H47</f>
        <v>0</v>
      </c>
    </row>
    <row r="20" spans="2:6" s="217" customFormat="1" ht="13.5" x14ac:dyDescent="0.3">
      <c r="B20" s="219" t="str">
        <f>'Kabinet matematiky'!B2</f>
        <v>Kabinet matematiky 5.B</v>
      </c>
      <c r="C20" s="220">
        <f>'Kabinet matematiky'!H31</f>
        <v>0</v>
      </c>
      <c r="D20" s="221">
        <f>'Kabinet matematiky'!H35</f>
        <v>0</v>
      </c>
    </row>
    <row r="21" spans="2:6" s="217" customFormat="1" ht="13.5" x14ac:dyDescent="0.3">
      <c r="B21" s="219" t="str">
        <f>'Přírodovědná učebna'!B2</f>
        <v>Přírodovědná učebna 5.A</v>
      </c>
      <c r="C21" s="220">
        <f>'Přírodovědná učebna'!H43</f>
        <v>0</v>
      </c>
      <c r="D21" s="221">
        <f>'Přírodovědná učebna'!H47</f>
        <v>0</v>
      </c>
    </row>
    <row r="22" spans="2:6" s="217" customFormat="1" ht="14.25" thickBot="1" x14ac:dyDescent="0.35">
      <c r="B22" s="219" t="str">
        <f>'Kabinet přírodovědy'!B2</f>
        <v>Kabinet přírodovědy 5.A</v>
      </c>
      <c r="C22" s="220">
        <f>'Kabinet přírodovědy'!H32</f>
        <v>0</v>
      </c>
      <c r="D22" s="221">
        <f>'Kabinet přírodovědy'!H36</f>
        <v>0</v>
      </c>
    </row>
    <row r="23" spans="2:6" ht="15.75" thickBot="1" x14ac:dyDescent="0.4">
      <c r="B23" s="222" t="s">
        <v>11</v>
      </c>
      <c r="C23" s="223">
        <f>SUM(C6:C22)</f>
        <v>0</v>
      </c>
      <c r="D23" s="224">
        <f>SUM(D6:D22)</f>
        <v>0</v>
      </c>
    </row>
    <row r="24" spans="2:6" ht="15.75" thickBot="1" x14ac:dyDescent="0.4">
      <c r="B24" s="225"/>
      <c r="C24" s="226"/>
      <c r="D24" s="208"/>
    </row>
    <row r="25" spans="2:6" ht="18" thickBot="1" x14ac:dyDescent="0.4">
      <c r="B25" s="227" t="s">
        <v>167</v>
      </c>
      <c r="C25" s="228"/>
      <c r="D25" s="229">
        <f>C23</f>
        <v>0</v>
      </c>
      <c r="F25" s="230"/>
    </row>
    <row r="26" spans="2:6" ht="15.75" thickBot="1" x14ac:dyDescent="0.4">
      <c r="B26" s="225"/>
      <c r="C26" s="226"/>
      <c r="D26" s="231"/>
    </row>
    <row r="27" spans="2:6" ht="18" thickBot="1" x14ac:dyDescent="0.4">
      <c r="B27" s="227" t="s">
        <v>168</v>
      </c>
      <c r="C27" s="228"/>
      <c r="D27" s="229">
        <f>D29-D25</f>
        <v>0</v>
      </c>
    </row>
    <row r="28" spans="2:6" ht="15.75" thickBot="1" x14ac:dyDescent="0.4">
      <c r="B28" s="225"/>
      <c r="C28" s="226"/>
      <c r="D28" s="231"/>
    </row>
    <row r="29" spans="2:6" s="233" customFormat="1" ht="18.75" thickBot="1" x14ac:dyDescent="0.4">
      <c r="B29" s="232" t="s">
        <v>169</v>
      </c>
      <c r="C29" s="228"/>
      <c r="D29" s="229">
        <f>D23</f>
        <v>0</v>
      </c>
    </row>
    <row r="30" spans="2:6" x14ac:dyDescent="0.35">
      <c r="B30" s="225"/>
      <c r="C30" s="234"/>
      <c r="D30" s="235"/>
    </row>
    <row r="31" spans="2:6" x14ac:dyDescent="0.35">
      <c r="B31" s="225"/>
      <c r="C31" s="226"/>
      <c r="D31" s="225"/>
    </row>
    <row r="32" spans="2:6" x14ac:dyDescent="0.35">
      <c r="D32" s="237"/>
    </row>
    <row r="33" spans="2:4" x14ac:dyDescent="0.35">
      <c r="D33" s="237"/>
    </row>
    <row r="34" spans="2:4" x14ac:dyDescent="0.35">
      <c r="D34" s="237"/>
    </row>
    <row r="35" spans="2:4" x14ac:dyDescent="0.35">
      <c r="D35" s="237"/>
    </row>
    <row r="36" spans="2:4" x14ac:dyDescent="0.35">
      <c r="D36" s="237"/>
    </row>
    <row r="37" spans="2:4" x14ac:dyDescent="0.35">
      <c r="D37" s="237"/>
    </row>
    <row r="38" spans="2:4" x14ac:dyDescent="0.35">
      <c r="D38" s="237"/>
    </row>
    <row r="39" spans="2:4" x14ac:dyDescent="0.35">
      <c r="D39" s="237"/>
    </row>
    <row r="40" spans="2:4" x14ac:dyDescent="0.35">
      <c r="D40" s="237"/>
    </row>
    <row r="41" spans="2:4" x14ac:dyDescent="0.35">
      <c r="D41" s="238"/>
    </row>
    <row r="42" spans="2:4" x14ac:dyDescent="0.35">
      <c r="D42" s="237"/>
    </row>
    <row r="43" spans="2:4" x14ac:dyDescent="0.35">
      <c r="B43" s="236"/>
    </row>
    <row r="45" spans="2:4" x14ac:dyDescent="0.35">
      <c r="D45" s="237"/>
    </row>
    <row r="47" spans="2:4" x14ac:dyDescent="0.35">
      <c r="D47" s="237"/>
    </row>
    <row r="48" spans="2:4" x14ac:dyDescent="0.35">
      <c r="D48" s="238"/>
    </row>
    <row r="49" spans="2:4" x14ac:dyDescent="0.35">
      <c r="B49" s="225"/>
    </row>
    <row r="50" spans="2:4" x14ac:dyDescent="0.35">
      <c r="B50" s="225"/>
    </row>
    <row r="59" spans="2:4" x14ac:dyDescent="0.35">
      <c r="B59" s="225"/>
    </row>
    <row r="60" spans="2:4" x14ac:dyDescent="0.35">
      <c r="C60" s="234"/>
      <c r="D60" s="239"/>
    </row>
  </sheetData>
  <mergeCells count="1">
    <mergeCell ref="B2:D3"/>
  </mergeCells>
  <pageMargins left="0.7" right="0.7" top="0.78740157499999996" bottom="0.78740157499999996" header="0.3" footer="0.3"/>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C70F5-E3BE-4DC2-A247-959EF453EA72}">
  <sheetPr>
    <pageSetUpPr fitToPage="1"/>
  </sheetPr>
  <dimension ref="B1:M59"/>
  <sheetViews>
    <sheetView topLeftCell="A22" zoomScale="80" zoomScaleNormal="80" workbookViewId="0">
      <selection activeCell="E41" sqref="E41:E42"/>
    </sheetView>
  </sheetViews>
  <sheetFormatPr defaultColWidth="9" defaultRowHeight="15" x14ac:dyDescent="0.3"/>
  <cols>
    <col min="1" max="1" width="3.375" style="123" customWidth="1"/>
    <col min="2" max="2" width="34.75" style="123" customWidth="1"/>
    <col min="3" max="3" width="49.875" style="123" customWidth="1"/>
    <col min="4" max="4" width="4" style="123" bestFit="1" customWidth="1"/>
    <col min="5" max="5" width="15.625" style="123" bestFit="1" customWidth="1"/>
    <col min="6" max="6" width="14" style="123" bestFit="1" customWidth="1"/>
    <col min="7" max="7" width="13.625" style="123" bestFit="1" customWidth="1"/>
    <col min="8" max="8" width="15.375" style="123" bestFit="1" customWidth="1"/>
    <col min="9" max="9" width="12.625" style="123" customWidth="1"/>
    <col min="10" max="10" width="11" style="123" bestFit="1" customWidth="1"/>
    <col min="11" max="12" width="9" style="123"/>
    <col min="13" max="13" width="10.125" style="123" bestFit="1" customWidth="1"/>
    <col min="14" max="16384" width="9" style="123"/>
  </cols>
  <sheetData>
    <row r="1" spans="2:13" ht="15.75" thickBot="1" x14ac:dyDescent="0.35"/>
    <row r="2" spans="2:13" ht="30" customHeight="1" thickBot="1" x14ac:dyDescent="0.35">
      <c r="B2" s="124" t="s">
        <v>183</v>
      </c>
      <c r="C2" s="125"/>
      <c r="D2" s="125"/>
      <c r="E2" s="125"/>
      <c r="F2" s="125"/>
      <c r="G2" s="125"/>
      <c r="H2" s="126"/>
    </row>
    <row r="3" spans="2:13" ht="15.75" thickBot="1" x14ac:dyDescent="0.35">
      <c r="B3" s="5"/>
      <c r="C3" s="248"/>
      <c r="D3" s="7"/>
      <c r="E3" s="7"/>
      <c r="F3" s="7"/>
      <c r="G3" s="8"/>
      <c r="H3" s="9"/>
    </row>
    <row r="4" spans="2:13" x14ac:dyDescent="0.3">
      <c r="B4" s="10" t="s">
        <v>0</v>
      </c>
      <c r="C4" s="249" t="s">
        <v>1</v>
      </c>
      <c r="D4" s="12" t="s">
        <v>2</v>
      </c>
      <c r="E4" s="12" t="s">
        <v>3</v>
      </c>
      <c r="F4" s="12" t="s">
        <v>4</v>
      </c>
      <c r="G4" s="13" t="s">
        <v>5</v>
      </c>
      <c r="H4" s="14" t="s">
        <v>6</v>
      </c>
    </row>
    <row r="5" spans="2:13" x14ac:dyDescent="0.3">
      <c r="B5" s="15" t="s">
        <v>7</v>
      </c>
      <c r="C5" s="16"/>
      <c r="D5" s="17"/>
      <c r="E5" s="18"/>
      <c r="F5" s="17"/>
      <c r="G5" s="19"/>
      <c r="H5" s="20"/>
      <c r="J5" s="250"/>
      <c r="L5" s="21"/>
      <c r="M5" s="128"/>
    </row>
    <row r="6" spans="2:13" ht="173.25" customHeight="1" x14ac:dyDescent="0.3">
      <c r="B6" s="129" t="s">
        <v>8</v>
      </c>
      <c r="C6" s="130" t="s">
        <v>235</v>
      </c>
      <c r="D6" s="176">
        <v>1</v>
      </c>
      <c r="E6" s="160"/>
      <c r="F6" s="132">
        <f t="shared" ref="F6:F7" si="0">SUM(D6*E6)</f>
        <v>0</v>
      </c>
      <c r="G6" s="134">
        <f>SUM(E6*1.21)</f>
        <v>0</v>
      </c>
      <c r="H6" s="135">
        <f t="shared" ref="H6:H7" si="1">SUM(D6*G6)</f>
        <v>0</v>
      </c>
      <c r="I6" s="251"/>
      <c r="J6" s="252"/>
      <c r="K6" s="138"/>
      <c r="L6" s="138"/>
      <c r="M6" s="128"/>
    </row>
    <row r="7" spans="2:13" ht="67.5" x14ac:dyDescent="0.3">
      <c r="B7" s="129" t="s">
        <v>9</v>
      </c>
      <c r="C7" s="130" t="s">
        <v>10</v>
      </c>
      <c r="D7" s="178">
        <v>1</v>
      </c>
      <c r="E7" s="132"/>
      <c r="F7" s="132">
        <f t="shared" si="0"/>
        <v>0</v>
      </c>
      <c r="G7" s="134">
        <f t="shared" ref="G7" si="2">SUM(E7*1.21)</f>
        <v>0</v>
      </c>
      <c r="H7" s="135">
        <f t="shared" si="1"/>
        <v>0</v>
      </c>
      <c r="J7" s="250"/>
      <c r="K7" s="138"/>
      <c r="L7" s="138"/>
      <c r="M7" s="128"/>
    </row>
    <row r="8" spans="2:13" x14ac:dyDescent="0.3">
      <c r="B8" s="15" t="s">
        <v>11</v>
      </c>
      <c r="C8" s="16"/>
      <c r="D8" s="32"/>
      <c r="E8" s="33"/>
      <c r="F8" s="34">
        <f>SUM(F6:F7)</f>
        <v>0</v>
      </c>
      <c r="G8" s="35"/>
      <c r="H8" s="147">
        <f>SUM(H6:H7)</f>
        <v>0</v>
      </c>
      <c r="L8" s="37"/>
      <c r="M8" s="128"/>
    </row>
    <row r="9" spans="2:13" ht="6" customHeight="1" x14ac:dyDescent="0.3">
      <c r="B9" s="38"/>
      <c r="C9" s="39"/>
      <c r="D9" s="17"/>
      <c r="E9" s="18"/>
      <c r="F9" s="17"/>
      <c r="G9" s="40"/>
      <c r="H9" s="41"/>
      <c r="L9" s="42"/>
      <c r="M9" s="128"/>
    </row>
    <row r="10" spans="2:13" x14ac:dyDescent="0.3">
      <c r="B10" s="43" t="s">
        <v>12</v>
      </c>
      <c r="C10" s="35"/>
      <c r="D10" s="17"/>
      <c r="E10" s="18"/>
      <c r="F10" s="17"/>
      <c r="G10" s="19"/>
      <c r="H10" s="44"/>
      <c r="L10" s="21"/>
      <c r="M10" s="128"/>
    </row>
    <row r="11" spans="2:13" ht="54" x14ac:dyDescent="0.3">
      <c r="B11" s="183" t="s">
        <v>71</v>
      </c>
      <c r="C11" s="130" t="s">
        <v>72</v>
      </c>
      <c r="D11" s="176">
        <v>2</v>
      </c>
      <c r="E11" s="270"/>
      <c r="F11" s="132">
        <f t="shared" ref="F11" si="3">SUM(D11*E11)</f>
        <v>0</v>
      </c>
      <c r="G11" s="134">
        <f t="shared" ref="G11:G13" si="4">SUM(E11*1.21)</f>
        <v>0</v>
      </c>
      <c r="H11" s="135">
        <f t="shared" ref="H11:H13" si="5">SUM(D11*G11)</f>
        <v>0</v>
      </c>
      <c r="L11" s="45"/>
      <c r="M11" s="128"/>
    </row>
    <row r="12" spans="2:13" ht="54" x14ac:dyDescent="0.3">
      <c r="B12" s="183" t="s">
        <v>73</v>
      </c>
      <c r="C12" s="130" t="s">
        <v>74</v>
      </c>
      <c r="D12" s="176">
        <v>2</v>
      </c>
      <c r="E12" s="133"/>
      <c r="F12" s="132">
        <f t="shared" ref="F12:F13" si="6">SUM(D12*E12)</f>
        <v>0</v>
      </c>
      <c r="G12" s="134">
        <f t="shared" si="4"/>
        <v>0</v>
      </c>
      <c r="H12" s="135">
        <f t="shared" si="5"/>
        <v>0</v>
      </c>
      <c r="L12" s="45"/>
      <c r="M12" s="128"/>
    </row>
    <row r="13" spans="2:13" x14ac:dyDescent="0.3">
      <c r="B13" s="129" t="s">
        <v>75</v>
      </c>
      <c r="C13" s="130" t="s">
        <v>76</v>
      </c>
      <c r="D13" s="131">
        <v>16</v>
      </c>
      <c r="E13" s="133"/>
      <c r="F13" s="132">
        <f t="shared" si="6"/>
        <v>0</v>
      </c>
      <c r="G13" s="134">
        <f t="shared" si="4"/>
        <v>0</v>
      </c>
      <c r="H13" s="135">
        <f t="shared" si="5"/>
        <v>0</v>
      </c>
      <c r="L13" s="45"/>
      <c r="M13" s="128"/>
    </row>
    <row r="14" spans="2:13" x14ac:dyDescent="0.3">
      <c r="B14" s="47" t="s">
        <v>11</v>
      </c>
      <c r="C14" s="48"/>
      <c r="D14" s="49"/>
      <c r="E14" s="50"/>
      <c r="F14" s="50">
        <f>SUM(F11:F13)</f>
        <v>0</v>
      </c>
      <c r="G14" s="51"/>
      <c r="H14" s="147">
        <f>SUM(H11:H13)</f>
        <v>0</v>
      </c>
      <c r="L14" s="52"/>
      <c r="M14" s="128"/>
    </row>
    <row r="15" spans="2:13" ht="6" customHeight="1" x14ac:dyDescent="0.3">
      <c r="B15" s="38"/>
      <c r="C15" s="39"/>
      <c r="D15" s="17"/>
      <c r="E15" s="18"/>
      <c r="F15" s="17"/>
      <c r="G15" s="40"/>
      <c r="H15" s="41"/>
      <c r="L15" s="42"/>
      <c r="M15" s="128"/>
    </row>
    <row r="16" spans="2:13" x14ac:dyDescent="0.3">
      <c r="B16" s="15" t="s">
        <v>21</v>
      </c>
      <c r="C16" s="16"/>
      <c r="D16" s="17"/>
      <c r="E16" s="18"/>
      <c r="F16" s="17"/>
      <c r="G16" s="19"/>
      <c r="H16" s="20"/>
      <c r="J16" s="250"/>
      <c r="L16" s="21"/>
      <c r="M16" s="128"/>
    </row>
    <row r="17" spans="2:13" ht="54" x14ac:dyDescent="0.3">
      <c r="B17" s="129" t="s">
        <v>77</v>
      </c>
      <c r="C17" s="181" t="s">
        <v>78</v>
      </c>
      <c r="D17" s="131">
        <v>4</v>
      </c>
      <c r="E17" s="133"/>
      <c r="F17" s="132">
        <f t="shared" ref="F17:F25" si="7">SUM(D17*E17)</f>
        <v>0</v>
      </c>
      <c r="G17" s="134">
        <f t="shared" ref="G17:G25" si="8">SUM(E17*1.21)</f>
        <v>0</v>
      </c>
      <c r="H17" s="135">
        <f t="shared" ref="H17:H25" si="9">SUM(D17*G17)</f>
        <v>0</v>
      </c>
      <c r="I17" s="253"/>
      <c r="L17" s="42"/>
      <c r="M17" s="128"/>
    </row>
    <row r="18" spans="2:13" ht="63.75" customHeight="1" x14ac:dyDescent="0.3">
      <c r="B18" s="145" t="s">
        <v>62</v>
      </c>
      <c r="C18" s="181" t="s">
        <v>184</v>
      </c>
      <c r="D18" s="131">
        <v>3</v>
      </c>
      <c r="E18" s="132"/>
      <c r="F18" s="132">
        <f t="shared" si="7"/>
        <v>0</v>
      </c>
      <c r="G18" s="134">
        <f t="shared" si="8"/>
        <v>0</v>
      </c>
      <c r="H18" s="135">
        <f t="shared" si="9"/>
        <v>0</v>
      </c>
      <c r="I18" s="253"/>
      <c r="L18" s="42"/>
      <c r="M18" s="128"/>
    </row>
    <row r="19" spans="2:13" ht="67.5" x14ac:dyDescent="0.3">
      <c r="B19" s="145" t="s">
        <v>180</v>
      </c>
      <c r="C19" s="241" t="s">
        <v>181</v>
      </c>
      <c r="D19" s="131">
        <v>1</v>
      </c>
      <c r="E19" s="271"/>
      <c r="F19" s="132">
        <f t="shared" si="7"/>
        <v>0</v>
      </c>
      <c r="G19" s="134">
        <f t="shared" si="8"/>
        <v>0</v>
      </c>
      <c r="H19" s="135">
        <f t="shared" si="9"/>
        <v>0</v>
      </c>
      <c r="L19" s="42"/>
      <c r="M19" s="128"/>
    </row>
    <row r="20" spans="2:13" ht="81" x14ac:dyDescent="0.3">
      <c r="B20" s="145" t="s">
        <v>177</v>
      </c>
      <c r="C20" s="240" t="s">
        <v>53</v>
      </c>
      <c r="D20" s="131">
        <v>2</v>
      </c>
      <c r="E20" s="143"/>
      <c r="F20" s="132">
        <f t="shared" si="7"/>
        <v>0</v>
      </c>
      <c r="G20" s="134">
        <f t="shared" si="8"/>
        <v>0</v>
      </c>
      <c r="H20" s="135">
        <f t="shared" si="9"/>
        <v>0</v>
      </c>
      <c r="I20" s="253"/>
      <c r="L20" s="138"/>
      <c r="M20" s="128"/>
    </row>
    <row r="21" spans="2:13" ht="81" x14ac:dyDescent="0.3">
      <c r="B21" s="145" t="s">
        <v>69</v>
      </c>
      <c r="C21" s="240" t="s">
        <v>70</v>
      </c>
      <c r="D21" s="131">
        <v>2</v>
      </c>
      <c r="E21" s="143"/>
      <c r="F21" s="132">
        <f t="shared" ref="F21" si="10">SUM(D21*E21)</f>
        <v>0</v>
      </c>
      <c r="G21" s="134">
        <f t="shared" ref="G21" si="11">SUM(E21*1.21)</f>
        <v>0</v>
      </c>
      <c r="H21" s="135">
        <f t="shared" ref="H21:H22" si="12">SUM(D21*G21)</f>
        <v>0</v>
      </c>
      <c r="I21" s="253"/>
      <c r="L21" s="138"/>
      <c r="M21" s="128"/>
    </row>
    <row r="22" spans="2:13" ht="54" x14ac:dyDescent="0.3">
      <c r="B22" s="145" t="s">
        <v>26</v>
      </c>
      <c r="C22" s="139" t="s">
        <v>27</v>
      </c>
      <c r="D22" s="131">
        <v>4</v>
      </c>
      <c r="E22" s="133"/>
      <c r="F22" s="132">
        <f t="shared" si="7"/>
        <v>0</v>
      </c>
      <c r="G22" s="134">
        <f t="shared" si="8"/>
        <v>0</v>
      </c>
      <c r="H22" s="135">
        <f t="shared" si="12"/>
        <v>0</v>
      </c>
      <c r="I22" s="253"/>
      <c r="L22" s="42"/>
      <c r="M22" s="128"/>
    </row>
    <row r="23" spans="2:13" ht="135" x14ac:dyDescent="0.3">
      <c r="B23" s="145" t="s">
        <v>209</v>
      </c>
      <c r="C23" s="181" t="s">
        <v>221</v>
      </c>
      <c r="D23" s="176">
        <v>1</v>
      </c>
      <c r="E23" s="151"/>
      <c r="F23" s="132">
        <f t="shared" ref="F23" si="13">SUM(D23*E23)</f>
        <v>0</v>
      </c>
      <c r="G23" s="134">
        <f t="shared" ref="G23" si="14">SUM(E23*1.21)</f>
        <v>0</v>
      </c>
      <c r="H23" s="135">
        <f t="shared" ref="H23" si="15">SUM(D23*G23)</f>
        <v>0</v>
      </c>
      <c r="I23" s="253"/>
      <c r="L23" s="42"/>
      <c r="M23" s="128"/>
    </row>
    <row r="24" spans="2:13" ht="27" x14ac:dyDescent="0.3">
      <c r="B24" s="145" t="s">
        <v>29</v>
      </c>
      <c r="C24" s="139" t="s">
        <v>178</v>
      </c>
      <c r="D24" s="131">
        <v>3</v>
      </c>
      <c r="E24" s="143"/>
      <c r="F24" s="132">
        <f t="shared" si="7"/>
        <v>0</v>
      </c>
      <c r="G24" s="134">
        <f t="shared" si="8"/>
        <v>0</v>
      </c>
      <c r="H24" s="135">
        <f t="shared" si="9"/>
        <v>0</v>
      </c>
      <c r="L24" s="138"/>
      <c r="M24" s="128"/>
    </row>
    <row r="25" spans="2:13" ht="40.5" x14ac:dyDescent="0.3">
      <c r="B25" s="146" t="s">
        <v>30</v>
      </c>
      <c r="C25" s="139" t="s">
        <v>179</v>
      </c>
      <c r="D25" s="131">
        <v>3</v>
      </c>
      <c r="E25" s="143"/>
      <c r="F25" s="132">
        <f t="shared" si="7"/>
        <v>0</v>
      </c>
      <c r="G25" s="134">
        <f t="shared" si="8"/>
        <v>0</v>
      </c>
      <c r="H25" s="135">
        <f t="shared" si="9"/>
        <v>0</v>
      </c>
      <c r="L25" s="138"/>
      <c r="M25" s="128"/>
    </row>
    <row r="26" spans="2:13" x14ac:dyDescent="0.3">
      <c r="B26" s="47" t="s">
        <v>11</v>
      </c>
      <c r="C26" s="48"/>
      <c r="D26" s="49"/>
      <c r="E26" s="50"/>
      <c r="F26" s="50">
        <f>SUM(F17:F25)</f>
        <v>0</v>
      </c>
      <c r="G26" s="51"/>
      <c r="H26" s="147">
        <f>SUM(H17:H25)</f>
        <v>0</v>
      </c>
      <c r="L26" s="52"/>
      <c r="M26" s="128"/>
    </row>
    <row r="27" spans="2:13" ht="6" customHeight="1" x14ac:dyDescent="0.3">
      <c r="B27" s="38"/>
      <c r="C27" s="39"/>
      <c r="D27" s="17"/>
      <c r="E27" s="18"/>
      <c r="F27" s="17"/>
      <c r="G27" s="40"/>
      <c r="H27" s="41"/>
      <c r="L27" s="42"/>
      <c r="M27" s="128"/>
    </row>
    <row r="28" spans="2:13" x14ac:dyDescent="0.3">
      <c r="B28" s="68" t="s">
        <v>194</v>
      </c>
      <c r="C28" s="69"/>
      <c r="D28" s="70"/>
      <c r="E28" s="71"/>
      <c r="F28" s="70"/>
      <c r="G28" s="72"/>
      <c r="H28" s="73"/>
      <c r="L28" s="67"/>
      <c r="M28" s="128"/>
    </row>
    <row r="29" spans="2:13" ht="90.75" customHeight="1" x14ac:dyDescent="0.3">
      <c r="B29" s="185" t="s">
        <v>84</v>
      </c>
      <c r="C29" s="149" t="s">
        <v>185</v>
      </c>
      <c r="D29" s="150">
        <v>3</v>
      </c>
      <c r="E29" s="151"/>
      <c r="F29" s="132">
        <f t="shared" ref="F29:F31" si="16">SUM(D29*E29)</f>
        <v>0</v>
      </c>
      <c r="G29" s="134">
        <f t="shared" ref="G29:G31" si="17">SUM(E29*1.21)</f>
        <v>0</v>
      </c>
      <c r="H29" s="135">
        <f t="shared" ref="H29:H31" si="18">SUM(D29*G29)</f>
        <v>0</v>
      </c>
      <c r="L29" s="65"/>
      <c r="M29" s="128"/>
    </row>
    <row r="30" spans="2:13" ht="27" x14ac:dyDescent="0.3">
      <c r="B30" s="148" t="s">
        <v>92</v>
      </c>
      <c r="C30" s="149" t="s">
        <v>67</v>
      </c>
      <c r="D30" s="150">
        <v>1</v>
      </c>
      <c r="E30" s="151"/>
      <c r="F30" s="132">
        <f t="shared" si="16"/>
        <v>0</v>
      </c>
      <c r="G30" s="134">
        <f t="shared" si="17"/>
        <v>0</v>
      </c>
      <c r="H30" s="135">
        <f t="shared" si="18"/>
        <v>0</v>
      </c>
      <c r="L30" s="65"/>
      <c r="M30" s="128"/>
    </row>
    <row r="31" spans="2:13" x14ac:dyDescent="0.3">
      <c r="B31" s="148" t="s">
        <v>176</v>
      </c>
      <c r="C31" s="149" t="s">
        <v>32</v>
      </c>
      <c r="D31" s="150">
        <v>3</v>
      </c>
      <c r="E31" s="151"/>
      <c r="F31" s="132">
        <f t="shared" si="16"/>
        <v>0</v>
      </c>
      <c r="G31" s="134">
        <f t="shared" si="17"/>
        <v>0</v>
      </c>
      <c r="H31" s="135">
        <f t="shared" si="18"/>
        <v>0</v>
      </c>
      <c r="L31" s="65"/>
      <c r="M31" s="128"/>
    </row>
    <row r="32" spans="2:13" x14ac:dyDescent="0.3">
      <c r="B32" s="74" t="s">
        <v>11</v>
      </c>
      <c r="C32" s="75"/>
      <c r="D32" s="76"/>
      <c r="E32" s="77"/>
      <c r="F32" s="78">
        <f>SUM(F29:F31)</f>
        <v>0</v>
      </c>
      <c r="G32" s="79"/>
      <c r="H32" s="80">
        <f>SUM(H29:H31)</f>
        <v>0</v>
      </c>
      <c r="L32" s="67"/>
      <c r="M32" s="128"/>
    </row>
    <row r="33" spans="2:13" ht="6" customHeight="1" x14ac:dyDescent="0.3">
      <c r="B33" s="81"/>
      <c r="C33" s="82"/>
      <c r="D33" s="83"/>
      <c r="E33" s="71"/>
      <c r="F33" s="84"/>
      <c r="G33" s="85"/>
      <c r="H33" s="86"/>
      <c r="L33" s="67"/>
      <c r="M33" s="128"/>
    </row>
    <row r="34" spans="2:13" x14ac:dyDescent="0.3">
      <c r="B34" s="161" t="s">
        <v>227</v>
      </c>
      <c r="C34" s="170"/>
      <c r="D34" s="150"/>
      <c r="E34" s="151"/>
      <c r="F34" s="132"/>
      <c r="G34" s="134"/>
      <c r="H34" s="135"/>
      <c r="L34" s="163"/>
      <c r="M34" s="128"/>
    </row>
    <row r="35" spans="2:13" ht="27" x14ac:dyDescent="0.3">
      <c r="B35" s="129" t="s">
        <v>236</v>
      </c>
      <c r="C35" s="149" t="s">
        <v>34</v>
      </c>
      <c r="D35" s="169">
        <v>1</v>
      </c>
      <c r="E35" s="151"/>
      <c r="F35" s="132">
        <f t="shared" ref="F35:F37" si="19">SUM(D35*E35)</f>
        <v>0</v>
      </c>
      <c r="G35" s="134">
        <f t="shared" ref="G35:G37" si="20">SUM(E35*1.21)</f>
        <v>0</v>
      </c>
      <c r="H35" s="135">
        <f t="shared" ref="H35:H37" si="21">SUM(D35*G35)</f>
        <v>0</v>
      </c>
      <c r="I35" s="254"/>
      <c r="L35" s="163"/>
      <c r="M35" s="128"/>
    </row>
    <row r="36" spans="2:13" x14ac:dyDescent="0.3">
      <c r="B36" s="146" t="s">
        <v>35</v>
      </c>
      <c r="C36" s="149" t="s">
        <v>36</v>
      </c>
      <c r="D36" s="169">
        <v>1</v>
      </c>
      <c r="E36" s="151"/>
      <c r="F36" s="132">
        <f t="shared" si="19"/>
        <v>0</v>
      </c>
      <c r="G36" s="134">
        <f t="shared" si="20"/>
        <v>0</v>
      </c>
      <c r="H36" s="135">
        <f t="shared" si="21"/>
        <v>0</v>
      </c>
      <c r="I36" s="254"/>
      <c r="L36" s="163"/>
      <c r="M36" s="128"/>
    </row>
    <row r="37" spans="2:13" x14ac:dyDescent="0.3">
      <c r="B37" s="146" t="s">
        <v>233</v>
      </c>
      <c r="C37" s="149" t="s">
        <v>234</v>
      </c>
      <c r="D37" s="169">
        <v>1</v>
      </c>
      <c r="E37" s="160"/>
      <c r="F37" s="132">
        <f t="shared" si="19"/>
        <v>0</v>
      </c>
      <c r="G37" s="134">
        <f t="shared" si="20"/>
        <v>0</v>
      </c>
      <c r="H37" s="135">
        <f t="shared" si="21"/>
        <v>0</v>
      </c>
      <c r="L37" s="163"/>
      <c r="M37" s="128"/>
    </row>
    <row r="38" spans="2:13" x14ac:dyDescent="0.3">
      <c r="B38" s="161" t="s">
        <v>11</v>
      </c>
      <c r="C38" s="162"/>
      <c r="D38" s="164"/>
      <c r="E38" s="165"/>
      <c r="F38" s="255">
        <f>SUM(F35:F37)</f>
        <v>0</v>
      </c>
      <c r="G38" s="171"/>
      <c r="H38" s="256">
        <f>SUM(H35:H37)</f>
        <v>0</v>
      </c>
      <c r="L38" s="163"/>
      <c r="M38" s="128"/>
    </row>
    <row r="39" spans="2:13" ht="7.5" customHeight="1" x14ac:dyDescent="0.3">
      <c r="B39" s="148"/>
      <c r="C39" s="149"/>
      <c r="D39" s="150"/>
      <c r="E39" s="151"/>
      <c r="F39" s="132"/>
      <c r="G39" s="134"/>
      <c r="H39" s="135"/>
      <c r="L39" s="163"/>
      <c r="M39" s="128"/>
    </row>
    <row r="40" spans="2:13" x14ac:dyDescent="0.3">
      <c r="B40" s="43" t="s">
        <v>37</v>
      </c>
      <c r="C40" s="35"/>
      <c r="D40" s="17"/>
      <c r="E40" s="18"/>
      <c r="F40" s="17"/>
      <c r="G40" s="99"/>
      <c r="H40" s="100"/>
      <c r="I40" s="101"/>
      <c r="L40" s="102"/>
      <c r="M40" s="128"/>
    </row>
    <row r="41" spans="2:13" x14ac:dyDescent="0.3">
      <c r="B41" s="146" t="s">
        <v>38</v>
      </c>
      <c r="C41" s="149" t="s">
        <v>39</v>
      </c>
      <c r="D41" s="169">
        <v>1</v>
      </c>
      <c r="E41" s="151"/>
      <c r="F41" s="132">
        <f t="shared" ref="F41:F42" si="22">SUM(D41*E41)</f>
        <v>0</v>
      </c>
      <c r="G41" s="134">
        <f t="shared" ref="G41:G42" si="23">SUM(E41*1.21)</f>
        <v>0</v>
      </c>
      <c r="H41" s="135">
        <f t="shared" ref="H41:H42" si="24">SUM(D41*G41)</f>
        <v>0</v>
      </c>
      <c r="I41" s="101"/>
      <c r="L41" s="103"/>
      <c r="M41" s="128"/>
    </row>
    <row r="42" spans="2:13" x14ac:dyDescent="0.3">
      <c r="B42" s="146" t="s">
        <v>40</v>
      </c>
      <c r="C42" s="139" t="s">
        <v>41</v>
      </c>
      <c r="D42" s="169">
        <v>1</v>
      </c>
      <c r="E42" s="160"/>
      <c r="F42" s="132">
        <f t="shared" si="22"/>
        <v>0</v>
      </c>
      <c r="G42" s="134">
        <f t="shared" si="23"/>
        <v>0</v>
      </c>
      <c r="H42" s="135">
        <f t="shared" si="24"/>
        <v>0</v>
      </c>
      <c r="I42" s="101"/>
      <c r="L42" s="103"/>
      <c r="M42" s="128"/>
    </row>
    <row r="43" spans="2:13" ht="15.75" thickBot="1" x14ac:dyDescent="0.35">
      <c r="B43" s="104" t="s">
        <v>11</v>
      </c>
      <c r="C43" s="105"/>
      <c r="D43" s="106"/>
      <c r="E43" s="107"/>
      <c r="F43" s="107">
        <f>SUM(F41:F42)</f>
        <v>0</v>
      </c>
      <c r="G43" s="108"/>
      <c r="H43" s="109">
        <f>SUM(H41:H42)</f>
        <v>0</v>
      </c>
      <c r="L43" s="52"/>
      <c r="M43" s="128"/>
    </row>
    <row r="44" spans="2:13" ht="6" customHeight="1" thickBot="1" x14ac:dyDescent="0.4">
      <c r="B44" s="110"/>
      <c r="C44" s="110"/>
      <c r="D44" s="111"/>
      <c r="E44" s="111"/>
      <c r="F44" s="111"/>
      <c r="G44" s="112"/>
      <c r="H44" s="113"/>
    </row>
    <row r="45" spans="2:13" ht="18.75" thickBot="1" x14ac:dyDescent="0.4">
      <c r="B45" s="281" t="s">
        <v>42</v>
      </c>
      <c r="C45" s="282"/>
      <c r="D45" s="114"/>
      <c r="E45" s="114"/>
      <c r="F45" s="114"/>
      <c r="G45" s="115"/>
      <c r="H45" s="116">
        <f>SUM(F8,F14,F26,F32,F38,F43)</f>
        <v>0</v>
      </c>
      <c r="J45" s="257"/>
    </row>
    <row r="46" spans="2:13" ht="6" customHeight="1" thickBot="1" x14ac:dyDescent="0.4">
      <c r="B46" s="110"/>
      <c r="C46" s="110"/>
      <c r="D46" s="111"/>
      <c r="E46" s="111"/>
      <c r="F46" s="111"/>
      <c r="G46" s="112"/>
      <c r="H46" s="113"/>
    </row>
    <row r="47" spans="2:13" ht="17.25" thickBot="1" x14ac:dyDescent="0.35">
      <c r="B47" s="283" t="s">
        <v>43</v>
      </c>
      <c r="C47" s="284"/>
      <c r="D47" s="114"/>
      <c r="E47" s="114"/>
      <c r="F47" s="114"/>
      <c r="G47" s="115"/>
      <c r="H47" s="173">
        <f>H49-H45</f>
        <v>0</v>
      </c>
    </row>
    <row r="48" spans="2:13" ht="6" customHeight="1" thickBot="1" x14ac:dyDescent="0.4">
      <c r="B48" s="110"/>
      <c r="C48" s="110"/>
      <c r="D48" s="111"/>
      <c r="E48" s="111"/>
      <c r="F48" s="111"/>
      <c r="G48" s="112"/>
      <c r="H48" s="113"/>
    </row>
    <row r="49" spans="2:9" ht="18.75" thickBot="1" x14ac:dyDescent="0.4">
      <c r="B49" s="285" t="s">
        <v>44</v>
      </c>
      <c r="C49" s="286"/>
      <c r="D49" s="118"/>
      <c r="E49" s="118"/>
      <c r="F49" s="118"/>
      <c r="G49" s="119"/>
      <c r="H49" s="116">
        <f>SUM(H8,H14,H26,H32,H38,H43)</f>
        <v>0</v>
      </c>
      <c r="I49" s="101"/>
    </row>
    <row r="50" spans="2:9" x14ac:dyDescent="0.3">
      <c r="B50" s="120"/>
      <c r="C50" s="120"/>
      <c r="D50" s="121"/>
      <c r="E50" s="121"/>
      <c r="F50" s="121"/>
      <c r="G50" s="102"/>
      <c r="H50" s="102"/>
    </row>
    <row r="58" spans="2:9" x14ac:dyDescent="0.3">
      <c r="I58" s="174"/>
    </row>
    <row r="59" spans="2:9" ht="30.75" customHeight="1" x14ac:dyDescent="0.3">
      <c r="I59" s="258"/>
    </row>
  </sheetData>
  <mergeCells count="3">
    <mergeCell ref="B45:C45"/>
    <mergeCell ref="B47:C47"/>
    <mergeCell ref="B49:C49"/>
  </mergeCells>
  <pageMargins left="0.7" right="0.7" top="0.78740157499999996" bottom="0.78740157499999996" header="0.3" footer="0.3"/>
  <pageSetup paperSize="9" scale="5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9F7B2-D860-44EB-86B1-6CF312730F1F}">
  <sheetPr>
    <pageSetUpPr fitToPage="1"/>
  </sheetPr>
  <dimension ref="B1:M57"/>
  <sheetViews>
    <sheetView topLeftCell="A31" zoomScale="80" zoomScaleNormal="80" workbookViewId="0">
      <selection activeCell="E8" sqref="E8:E14"/>
    </sheetView>
  </sheetViews>
  <sheetFormatPr defaultColWidth="9" defaultRowHeight="15" x14ac:dyDescent="0.3"/>
  <cols>
    <col min="1" max="1" width="3.375" style="123" customWidth="1"/>
    <col min="2" max="2" width="34.75" style="123" customWidth="1"/>
    <col min="3" max="3" width="49.875" style="123" customWidth="1"/>
    <col min="4" max="4" width="4" style="123" bestFit="1" customWidth="1"/>
    <col min="5" max="5" width="15.625" style="123" bestFit="1" customWidth="1"/>
    <col min="6" max="6" width="14" style="123" bestFit="1" customWidth="1"/>
    <col min="7" max="7" width="13.625" style="123" bestFit="1" customWidth="1"/>
    <col min="8" max="8" width="15.375" style="123" bestFit="1" customWidth="1"/>
    <col min="9" max="9" width="12.625" style="123" customWidth="1"/>
    <col min="10" max="10" width="11" style="123" bestFit="1" customWidth="1"/>
    <col min="11" max="12" width="9" style="123"/>
    <col min="13" max="13" width="10.125" style="123" bestFit="1" customWidth="1"/>
    <col min="14" max="16384" width="9" style="123"/>
  </cols>
  <sheetData>
    <row r="1" spans="2:13" ht="15.75" thickBot="1" x14ac:dyDescent="0.35"/>
    <row r="2" spans="2:13" ht="30" customHeight="1" thickBot="1" x14ac:dyDescent="0.35">
      <c r="B2" s="124" t="s">
        <v>161</v>
      </c>
      <c r="C2" s="125"/>
      <c r="D2" s="125"/>
      <c r="E2" s="125"/>
      <c r="F2" s="125"/>
      <c r="G2" s="125"/>
      <c r="H2" s="126"/>
    </row>
    <row r="3" spans="2:13" ht="15.75" thickBot="1" x14ac:dyDescent="0.35">
      <c r="B3" s="5"/>
      <c r="C3" s="248"/>
      <c r="D3" s="7"/>
      <c r="E3" s="7"/>
      <c r="F3" s="7"/>
      <c r="G3" s="8"/>
      <c r="H3" s="9"/>
    </row>
    <row r="4" spans="2:13" ht="18.75" thickBot="1" x14ac:dyDescent="0.35">
      <c r="B4" s="124" t="s">
        <v>199</v>
      </c>
      <c r="C4" s="125"/>
      <c r="D4" s="125"/>
      <c r="E4" s="125"/>
      <c r="F4" s="125"/>
      <c r="G4" s="125"/>
      <c r="H4" s="126"/>
    </row>
    <row r="5" spans="2:13" ht="15.75" thickBot="1" x14ac:dyDescent="0.35">
      <c r="B5" s="243"/>
      <c r="C5" s="248"/>
      <c r="D5" s="7"/>
      <c r="E5" s="7"/>
      <c r="F5" s="7"/>
      <c r="G5" s="8"/>
      <c r="H5" s="9"/>
    </row>
    <row r="6" spans="2:13" x14ac:dyDescent="0.3">
      <c r="B6" s="10" t="s">
        <v>0</v>
      </c>
      <c r="C6" s="249" t="s">
        <v>1</v>
      </c>
      <c r="D6" s="12" t="s">
        <v>2</v>
      </c>
      <c r="E6" s="12" t="s">
        <v>3</v>
      </c>
      <c r="F6" s="12" t="s">
        <v>4</v>
      </c>
      <c r="G6" s="13" t="s">
        <v>5</v>
      </c>
      <c r="H6" s="14" t="s">
        <v>6</v>
      </c>
    </row>
    <row r="7" spans="2:13" x14ac:dyDescent="0.3">
      <c r="B7" s="15" t="s">
        <v>21</v>
      </c>
      <c r="C7" s="16"/>
      <c r="D7" s="17"/>
      <c r="E7" s="18"/>
      <c r="F7" s="17"/>
      <c r="G7" s="19"/>
      <c r="H7" s="20"/>
      <c r="J7" s="250"/>
      <c r="L7" s="21"/>
      <c r="M7" s="128"/>
    </row>
    <row r="8" spans="2:13" ht="81" x14ac:dyDescent="0.3">
      <c r="B8" s="145" t="s">
        <v>54</v>
      </c>
      <c r="C8" s="139" t="s">
        <v>55</v>
      </c>
      <c r="D8" s="131">
        <v>1</v>
      </c>
      <c r="E8" s="133"/>
      <c r="F8" s="132">
        <f t="shared" ref="F8" si="0">SUM(D8*E8)</f>
        <v>0</v>
      </c>
      <c r="G8" s="134">
        <f t="shared" ref="G8" si="1">SUM(E8*1.21)</f>
        <v>0</v>
      </c>
      <c r="H8" s="135">
        <f t="shared" ref="H8" si="2">SUM(D8*G8)</f>
        <v>0</v>
      </c>
      <c r="I8" s="253"/>
      <c r="L8" s="42"/>
      <c r="M8" s="128"/>
    </row>
    <row r="9" spans="2:13" ht="54" x14ac:dyDescent="0.3">
      <c r="B9" s="145" t="s">
        <v>26</v>
      </c>
      <c r="C9" s="139" t="s">
        <v>27</v>
      </c>
      <c r="D9" s="131">
        <v>1</v>
      </c>
      <c r="E9" s="133"/>
      <c r="F9" s="132">
        <f t="shared" ref="F9" si="3">SUM(D9*E9)</f>
        <v>0</v>
      </c>
      <c r="G9" s="134">
        <f t="shared" ref="G9" si="4">SUM(E9*1.21)</f>
        <v>0</v>
      </c>
      <c r="H9" s="135">
        <f t="shared" ref="H9" si="5">SUM(D9*G9)</f>
        <v>0</v>
      </c>
      <c r="I9" s="253"/>
      <c r="L9" s="42"/>
      <c r="M9" s="128"/>
    </row>
    <row r="10" spans="2:13" x14ac:dyDescent="0.3">
      <c r="B10" s="47" t="s">
        <v>11</v>
      </c>
      <c r="C10" s="48"/>
      <c r="D10" s="49"/>
      <c r="E10" s="50"/>
      <c r="F10" s="50">
        <f>SUM(F8:F9)</f>
        <v>0</v>
      </c>
      <c r="G10" s="51"/>
      <c r="H10" s="147">
        <f>SUM(H8:H9)</f>
        <v>0</v>
      </c>
      <c r="L10" s="52"/>
      <c r="M10" s="128"/>
    </row>
    <row r="11" spans="2:13" ht="6" customHeight="1" x14ac:dyDescent="0.3">
      <c r="B11" s="148"/>
      <c r="C11" s="149"/>
      <c r="D11" s="150"/>
      <c r="E11" s="151"/>
      <c r="F11" s="132"/>
      <c r="G11" s="134"/>
      <c r="H11" s="135"/>
      <c r="L11" s="163"/>
      <c r="M11" s="128"/>
    </row>
    <row r="12" spans="2:13" x14ac:dyDescent="0.3">
      <c r="B12" s="43" t="s">
        <v>37</v>
      </c>
      <c r="C12" s="35"/>
      <c r="D12" s="17"/>
      <c r="E12" s="18"/>
      <c r="F12" s="17"/>
      <c r="G12" s="99"/>
      <c r="H12" s="100"/>
      <c r="I12" s="101"/>
      <c r="L12" s="102"/>
      <c r="M12" s="128"/>
    </row>
    <row r="13" spans="2:13" x14ac:dyDescent="0.3">
      <c r="B13" s="146" t="s">
        <v>38</v>
      </c>
      <c r="C13" s="149" t="s">
        <v>39</v>
      </c>
      <c r="D13" s="169">
        <v>1</v>
      </c>
      <c r="E13" s="151"/>
      <c r="F13" s="132">
        <f t="shared" ref="F13:F14" si="6">SUM(D13*E13)</f>
        <v>0</v>
      </c>
      <c r="G13" s="134">
        <f t="shared" ref="G13:G14" si="7">SUM(E13*1.21)</f>
        <v>0</v>
      </c>
      <c r="H13" s="135">
        <f t="shared" ref="H13:H14" si="8">SUM(D13*G13)</f>
        <v>0</v>
      </c>
      <c r="I13" s="101"/>
      <c r="L13" s="103"/>
      <c r="M13" s="128"/>
    </row>
    <row r="14" spans="2:13" x14ac:dyDescent="0.3">
      <c r="B14" s="146" t="s">
        <v>40</v>
      </c>
      <c r="C14" s="139" t="s">
        <v>41</v>
      </c>
      <c r="D14" s="169">
        <v>1</v>
      </c>
      <c r="E14" s="160"/>
      <c r="F14" s="132">
        <f t="shared" si="6"/>
        <v>0</v>
      </c>
      <c r="G14" s="134">
        <f t="shared" si="7"/>
        <v>0</v>
      </c>
      <c r="H14" s="135">
        <f t="shared" si="8"/>
        <v>0</v>
      </c>
      <c r="I14" s="101"/>
      <c r="L14" s="103"/>
      <c r="M14" s="128"/>
    </row>
    <row r="15" spans="2:13" ht="15.75" thickBot="1" x14ac:dyDescent="0.35">
      <c r="B15" s="104" t="s">
        <v>11</v>
      </c>
      <c r="C15" s="105"/>
      <c r="D15" s="106"/>
      <c r="E15" s="107"/>
      <c r="F15" s="107">
        <f>SUM(F13:F14)</f>
        <v>0</v>
      </c>
      <c r="G15" s="108"/>
      <c r="H15" s="109">
        <f>SUM(H13:H14)</f>
        <v>0</v>
      </c>
      <c r="L15" s="52"/>
      <c r="M15" s="128"/>
    </row>
    <row r="16" spans="2:13" ht="6" customHeight="1" thickBot="1" x14ac:dyDescent="0.4">
      <c r="B16" s="110"/>
      <c r="C16" s="110"/>
      <c r="D16" s="111"/>
      <c r="E16" s="111"/>
      <c r="F16" s="111"/>
      <c r="G16" s="112"/>
      <c r="H16" s="113"/>
    </row>
    <row r="17" spans="2:10" ht="18.75" thickBot="1" x14ac:dyDescent="0.4">
      <c r="B17" s="281" t="s">
        <v>42</v>
      </c>
      <c r="C17" s="282"/>
      <c r="D17" s="114"/>
      <c r="E17" s="114"/>
      <c r="F17" s="114"/>
      <c r="G17" s="115"/>
      <c r="H17" s="116">
        <f>SUM(F10,F15)</f>
        <v>0</v>
      </c>
      <c r="J17" s="257"/>
    </row>
    <row r="18" spans="2:10" ht="6" customHeight="1" thickBot="1" x14ac:dyDescent="0.4">
      <c r="B18" s="110"/>
      <c r="C18" s="110"/>
      <c r="D18" s="111"/>
      <c r="E18" s="111"/>
      <c r="F18" s="111"/>
      <c r="G18" s="112"/>
      <c r="H18" s="113"/>
    </row>
    <row r="19" spans="2:10" ht="17.25" thickBot="1" x14ac:dyDescent="0.35">
      <c r="B19" s="283" t="s">
        <v>43</v>
      </c>
      <c r="C19" s="284"/>
      <c r="D19" s="114"/>
      <c r="E19" s="114"/>
      <c r="F19" s="114"/>
      <c r="G19" s="115"/>
      <c r="H19" s="173">
        <f>H21-H17</f>
        <v>0</v>
      </c>
    </row>
    <row r="20" spans="2:10" ht="6" customHeight="1" thickBot="1" x14ac:dyDescent="0.4">
      <c r="B20" s="110"/>
      <c r="C20" s="110"/>
      <c r="D20" s="111"/>
      <c r="E20" s="111"/>
      <c r="F20" s="111"/>
      <c r="G20" s="112"/>
      <c r="H20" s="113"/>
    </row>
    <row r="21" spans="2:10" ht="18.75" thickBot="1" x14ac:dyDescent="0.4">
      <c r="B21" s="285" t="s">
        <v>44</v>
      </c>
      <c r="C21" s="286"/>
      <c r="D21" s="118"/>
      <c r="E21" s="118"/>
      <c r="F21" s="118"/>
      <c r="G21" s="119"/>
      <c r="H21" s="116">
        <f>SUM(H10,H15)</f>
        <v>0</v>
      </c>
      <c r="I21" s="101"/>
    </row>
    <row r="22" spans="2:10" x14ac:dyDescent="0.3">
      <c r="B22" s="120"/>
      <c r="C22" s="120"/>
      <c r="D22" s="121"/>
      <c r="E22" s="121"/>
      <c r="F22" s="121"/>
      <c r="G22" s="102"/>
      <c r="H22" s="102"/>
    </row>
    <row r="23" spans="2:10" ht="15.75" thickBot="1" x14ac:dyDescent="0.35"/>
    <row r="24" spans="2:10" ht="18.75" thickBot="1" x14ac:dyDescent="0.35">
      <c r="B24" s="124" t="s">
        <v>160</v>
      </c>
      <c r="C24" s="125"/>
      <c r="D24" s="125"/>
      <c r="E24" s="125"/>
      <c r="F24" s="125"/>
      <c r="G24" s="125"/>
      <c r="H24" s="126"/>
    </row>
    <row r="25" spans="2:10" ht="15.75" thickBot="1" x14ac:dyDescent="0.35">
      <c r="B25" s="5"/>
      <c r="C25" s="248"/>
      <c r="D25" s="7"/>
      <c r="E25" s="7"/>
      <c r="F25" s="7"/>
      <c r="G25" s="8"/>
      <c r="H25" s="9"/>
    </row>
    <row r="26" spans="2:10" x14ac:dyDescent="0.3">
      <c r="B26" s="10" t="s">
        <v>0</v>
      </c>
      <c r="C26" s="249" t="s">
        <v>1</v>
      </c>
      <c r="D26" s="12" t="s">
        <v>2</v>
      </c>
      <c r="E26" s="12"/>
      <c r="F26" s="12" t="s">
        <v>4</v>
      </c>
      <c r="G26" s="13" t="s">
        <v>5</v>
      </c>
      <c r="H26" s="14" t="s">
        <v>6</v>
      </c>
    </row>
    <row r="27" spans="2:10" x14ac:dyDescent="0.3">
      <c r="B27" s="15" t="s">
        <v>21</v>
      </c>
      <c r="C27" s="16"/>
      <c r="D27" s="17"/>
      <c r="E27" s="18"/>
      <c r="F27" s="17"/>
      <c r="G27" s="19"/>
      <c r="H27" s="20"/>
    </row>
    <row r="28" spans="2:10" ht="88.5" customHeight="1" x14ac:dyDescent="0.3">
      <c r="B28" s="145" t="s">
        <v>54</v>
      </c>
      <c r="C28" s="139" t="s">
        <v>55</v>
      </c>
      <c r="D28" s="131">
        <v>2</v>
      </c>
      <c r="E28" s="133"/>
      <c r="F28" s="132">
        <f t="shared" ref="F28" si="9">SUM(D28*E28)</f>
        <v>0</v>
      </c>
      <c r="G28" s="134">
        <f t="shared" ref="G28:G32" si="10">SUM(E28*1.21)</f>
        <v>0</v>
      </c>
      <c r="H28" s="135">
        <f t="shared" ref="H28:H32" si="11">SUM(D28*G28)</f>
        <v>0</v>
      </c>
    </row>
    <row r="29" spans="2:10" ht="81" x14ac:dyDescent="0.3">
      <c r="B29" s="145" t="s">
        <v>22</v>
      </c>
      <c r="C29" s="139" t="s">
        <v>23</v>
      </c>
      <c r="D29" s="131">
        <v>4</v>
      </c>
      <c r="E29" s="133"/>
      <c r="F29" s="132">
        <f t="shared" ref="F29:F32" si="12">SUM(D29*E29)</f>
        <v>0</v>
      </c>
      <c r="G29" s="134">
        <f t="shared" si="10"/>
        <v>0</v>
      </c>
      <c r="H29" s="135">
        <f t="shared" si="11"/>
        <v>0</v>
      </c>
    </row>
    <row r="30" spans="2:10" ht="81" x14ac:dyDescent="0.3">
      <c r="B30" s="145" t="s">
        <v>52</v>
      </c>
      <c r="C30" s="139" t="s">
        <v>53</v>
      </c>
      <c r="D30" s="131">
        <v>2</v>
      </c>
      <c r="E30" s="132"/>
      <c r="F30" s="132">
        <f t="shared" si="12"/>
        <v>0</v>
      </c>
      <c r="G30" s="134">
        <f t="shared" si="10"/>
        <v>0</v>
      </c>
      <c r="H30" s="135">
        <f t="shared" si="11"/>
        <v>0</v>
      </c>
      <c r="I30" s="174"/>
    </row>
    <row r="31" spans="2:10" ht="54" x14ac:dyDescent="0.3">
      <c r="B31" s="145" t="s">
        <v>26</v>
      </c>
      <c r="C31" s="139" t="s">
        <v>27</v>
      </c>
      <c r="D31" s="131">
        <v>8</v>
      </c>
      <c r="E31" s="133"/>
      <c r="F31" s="132">
        <f t="shared" si="12"/>
        <v>0</v>
      </c>
      <c r="G31" s="134">
        <f t="shared" si="10"/>
        <v>0</v>
      </c>
      <c r="H31" s="135">
        <f t="shared" si="11"/>
        <v>0</v>
      </c>
      <c r="I31" s="258"/>
    </row>
    <row r="32" spans="2:10" ht="40.5" x14ac:dyDescent="0.3">
      <c r="B32" s="145" t="s">
        <v>145</v>
      </c>
      <c r="C32" s="207" t="s">
        <v>146</v>
      </c>
      <c r="D32" s="131">
        <v>2</v>
      </c>
      <c r="E32" s="133"/>
      <c r="F32" s="132">
        <f t="shared" si="12"/>
        <v>0</v>
      </c>
      <c r="G32" s="134">
        <f t="shared" si="10"/>
        <v>0</v>
      </c>
      <c r="H32" s="144">
        <f t="shared" si="11"/>
        <v>0</v>
      </c>
    </row>
    <row r="33" spans="2:13" ht="27" x14ac:dyDescent="0.3">
      <c r="B33" s="145" t="s">
        <v>29</v>
      </c>
      <c r="C33" s="139" t="s">
        <v>178</v>
      </c>
      <c r="D33" s="131">
        <v>1</v>
      </c>
      <c r="E33" s="143"/>
      <c r="F33" s="132">
        <f t="shared" ref="F33" si="13">SUM(D33*E33)</f>
        <v>0</v>
      </c>
      <c r="G33" s="134">
        <f t="shared" ref="G33" si="14">SUM(E33*1.21)</f>
        <v>0</v>
      </c>
      <c r="H33" s="135">
        <f t="shared" ref="H33" si="15">SUM(D33*G33)</f>
        <v>0</v>
      </c>
      <c r="L33" s="138"/>
      <c r="M33" s="128"/>
    </row>
    <row r="34" spans="2:13" x14ac:dyDescent="0.3">
      <c r="B34" s="47" t="s">
        <v>11</v>
      </c>
      <c r="C34" s="48"/>
      <c r="D34" s="49"/>
      <c r="E34" s="50"/>
      <c r="F34" s="50">
        <f>SUM(F28:F33)</f>
        <v>0</v>
      </c>
      <c r="G34" s="51"/>
      <c r="H34" s="147">
        <f>SUM(H28:H33)</f>
        <v>0</v>
      </c>
    </row>
    <row r="35" spans="2:13" ht="6" customHeight="1" x14ac:dyDescent="0.3">
      <c r="B35" s="148"/>
      <c r="C35" s="149"/>
      <c r="D35" s="150"/>
      <c r="E35" s="151"/>
      <c r="F35" s="132"/>
      <c r="G35" s="134"/>
      <c r="H35" s="135"/>
      <c r="L35" s="163"/>
      <c r="M35" s="128"/>
    </row>
    <row r="36" spans="2:13" x14ac:dyDescent="0.3">
      <c r="B36" s="68" t="s">
        <v>194</v>
      </c>
      <c r="C36" s="69"/>
      <c r="D36" s="70"/>
      <c r="E36" s="71"/>
      <c r="F36" s="70"/>
      <c r="G36" s="72"/>
      <c r="H36" s="73"/>
      <c r="L36" s="67"/>
      <c r="M36" s="128"/>
    </row>
    <row r="37" spans="2:13" ht="81" x14ac:dyDescent="0.3">
      <c r="B37" s="185" t="s">
        <v>84</v>
      </c>
      <c r="C37" s="149" t="s">
        <v>185</v>
      </c>
      <c r="D37" s="150">
        <v>1</v>
      </c>
      <c r="E37" s="151"/>
      <c r="F37" s="132">
        <f t="shared" ref="F37:F39" si="16">SUM(D37*E37)</f>
        <v>0</v>
      </c>
      <c r="G37" s="134">
        <f t="shared" ref="G37:G39" si="17">SUM(E37*1.21)</f>
        <v>0</v>
      </c>
      <c r="H37" s="135">
        <f t="shared" ref="H37:H39" si="18">SUM(D37*G37)</f>
        <v>0</v>
      </c>
      <c r="L37" s="65"/>
      <c r="M37" s="128"/>
    </row>
    <row r="38" spans="2:13" ht="27" x14ac:dyDescent="0.3">
      <c r="B38" s="148" t="s">
        <v>92</v>
      </c>
      <c r="C38" s="149" t="s">
        <v>67</v>
      </c>
      <c r="D38" s="150">
        <v>1</v>
      </c>
      <c r="E38" s="151"/>
      <c r="F38" s="132">
        <f t="shared" si="16"/>
        <v>0</v>
      </c>
      <c r="G38" s="134">
        <f t="shared" si="17"/>
        <v>0</v>
      </c>
      <c r="H38" s="135">
        <f t="shared" si="18"/>
        <v>0</v>
      </c>
      <c r="L38" s="65"/>
      <c r="M38" s="128"/>
    </row>
    <row r="39" spans="2:13" x14ac:dyDescent="0.3">
      <c r="B39" s="148" t="s">
        <v>176</v>
      </c>
      <c r="C39" s="149" t="s">
        <v>32</v>
      </c>
      <c r="D39" s="150">
        <v>1</v>
      </c>
      <c r="E39" s="151"/>
      <c r="F39" s="132">
        <f t="shared" si="16"/>
        <v>0</v>
      </c>
      <c r="G39" s="134">
        <f t="shared" si="17"/>
        <v>0</v>
      </c>
      <c r="H39" s="135">
        <f t="shared" si="18"/>
        <v>0</v>
      </c>
      <c r="L39" s="65"/>
      <c r="M39" s="128"/>
    </row>
    <row r="40" spans="2:13" x14ac:dyDescent="0.3">
      <c r="B40" s="74" t="s">
        <v>11</v>
      </c>
      <c r="C40" s="75"/>
      <c r="D40" s="76"/>
      <c r="E40" s="77"/>
      <c r="F40" s="78">
        <f>SUM(F37:F39)</f>
        <v>0</v>
      </c>
      <c r="G40" s="79"/>
      <c r="H40" s="80">
        <f>SUM(H37:H39)</f>
        <v>0</v>
      </c>
      <c r="L40" s="67"/>
      <c r="M40" s="128"/>
    </row>
    <row r="41" spans="2:13" ht="6" customHeight="1" x14ac:dyDescent="0.3">
      <c r="B41" s="148"/>
      <c r="C41" s="149"/>
      <c r="D41" s="150"/>
      <c r="E41" s="151"/>
      <c r="F41" s="132"/>
      <c r="G41" s="134"/>
      <c r="H41" s="135"/>
      <c r="L41" s="163"/>
      <c r="M41" s="128"/>
    </row>
    <row r="42" spans="2:13" x14ac:dyDescent="0.3">
      <c r="B42" s="43" t="s">
        <v>37</v>
      </c>
      <c r="C42" s="35"/>
      <c r="D42" s="17"/>
      <c r="E42" s="18"/>
      <c r="F42" s="17"/>
      <c r="G42" s="99"/>
      <c r="H42" s="100"/>
    </row>
    <row r="43" spans="2:13" x14ac:dyDescent="0.3">
      <c r="B43" s="146" t="s">
        <v>38</v>
      </c>
      <c r="C43" s="149" t="s">
        <v>39</v>
      </c>
      <c r="D43" s="169">
        <v>1</v>
      </c>
      <c r="E43" s="151"/>
      <c r="F43" s="132">
        <f t="shared" ref="F43:F44" si="19">SUM(D43*E43)</f>
        <v>0</v>
      </c>
      <c r="G43" s="134">
        <f t="shared" ref="G43:G44" si="20">SUM(E43*1.21)</f>
        <v>0</v>
      </c>
      <c r="H43" s="135">
        <f t="shared" ref="H43:H44" si="21">SUM(D43*G43)</f>
        <v>0</v>
      </c>
    </row>
    <row r="44" spans="2:13" x14ac:dyDescent="0.3">
      <c r="B44" s="146" t="s">
        <v>40</v>
      </c>
      <c r="C44" s="139" t="s">
        <v>41</v>
      </c>
      <c r="D44" s="169">
        <v>1</v>
      </c>
      <c r="E44" s="160"/>
      <c r="F44" s="132">
        <f t="shared" si="19"/>
        <v>0</v>
      </c>
      <c r="G44" s="134">
        <f t="shared" si="20"/>
        <v>0</v>
      </c>
      <c r="H44" s="135">
        <f t="shared" si="21"/>
        <v>0</v>
      </c>
    </row>
    <row r="45" spans="2:13" ht="15.75" thickBot="1" x14ac:dyDescent="0.35">
      <c r="B45" s="104" t="s">
        <v>11</v>
      </c>
      <c r="C45" s="105"/>
      <c r="D45" s="106"/>
      <c r="E45" s="107"/>
      <c r="F45" s="107">
        <f>SUM(F43:F44)</f>
        <v>0</v>
      </c>
      <c r="G45" s="108"/>
      <c r="H45" s="109">
        <f>SUM(H43:H44)</f>
        <v>0</v>
      </c>
    </row>
    <row r="46" spans="2:13" ht="5.25" customHeight="1" thickBot="1" x14ac:dyDescent="0.4">
      <c r="B46" s="110"/>
      <c r="C46" s="110"/>
      <c r="D46" s="111"/>
      <c r="E46" s="111"/>
      <c r="F46" s="111"/>
      <c r="G46" s="112"/>
      <c r="H46" s="113"/>
    </row>
    <row r="47" spans="2:13" ht="18.75" thickBot="1" x14ac:dyDescent="0.4">
      <c r="B47" s="281" t="s">
        <v>42</v>
      </c>
      <c r="C47" s="282"/>
      <c r="D47" s="114"/>
      <c r="E47" s="114"/>
      <c r="F47" s="114"/>
      <c r="G47" s="115"/>
      <c r="H47" s="116">
        <f>SUM(F34,F40,F45)</f>
        <v>0</v>
      </c>
    </row>
    <row r="48" spans="2:13" ht="4.5" customHeight="1" thickBot="1" x14ac:dyDescent="0.4">
      <c r="B48" s="110"/>
      <c r="C48" s="110"/>
      <c r="D48" s="111"/>
      <c r="E48" s="111"/>
      <c r="F48" s="111"/>
      <c r="G48" s="112"/>
      <c r="H48" s="113"/>
    </row>
    <row r="49" spans="2:9" ht="17.25" thickBot="1" x14ac:dyDescent="0.35">
      <c r="B49" s="283" t="s">
        <v>43</v>
      </c>
      <c r="C49" s="284"/>
      <c r="D49" s="114"/>
      <c r="E49" s="114"/>
      <c r="F49" s="114"/>
      <c r="G49" s="115"/>
      <c r="H49" s="173">
        <f>H51-H47</f>
        <v>0</v>
      </c>
    </row>
    <row r="50" spans="2:9" ht="5.25" customHeight="1" thickBot="1" x14ac:dyDescent="0.4">
      <c r="B50" s="110"/>
      <c r="C50" s="110"/>
      <c r="D50" s="111"/>
      <c r="E50" s="111"/>
      <c r="F50" s="111"/>
      <c r="G50" s="112"/>
      <c r="H50" s="113"/>
    </row>
    <row r="51" spans="2:9" ht="18.75" thickBot="1" x14ac:dyDescent="0.4">
      <c r="B51" s="285" t="s">
        <v>44</v>
      </c>
      <c r="C51" s="286"/>
      <c r="D51" s="118"/>
      <c r="E51" s="118"/>
      <c r="F51" s="118"/>
      <c r="G51" s="119"/>
      <c r="H51" s="116">
        <f>SUM(H34,H40,H45)</f>
        <v>0</v>
      </c>
    </row>
    <row r="52" spans="2:9" ht="15.75" thickBot="1" x14ac:dyDescent="0.35"/>
    <row r="53" spans="2:9" ht="18.75" thickBot="1" x14ac:dyDescent="0.4">
      <c r="B53" s="281" t="s">
        <v>42</v>
      </c>
      <c r="C53" s="282"/>
      <c r="D53" s="114"/>
      <c r="E53" s="114"/>
      <c r="F53" s="114"/>
      <c r="G53" s="115"/>
      <c r="H53" s="116">
        <f>H17+H47</f>
        <v>0</v>
      </c>
      <c r="I53" s="174"/>
    </row>
    <row r="54" spans="2:9" ht="6.75" customHeight="1" thickBot="1" x14ac:dyDescent="0.4">
      <c r="B54" s="110"/>
      <c r="C54" s="110"/>
      <c r="D54" s="111"/>
      <c r="E54" s="111"/>
      <c r="F54" s="111"/>
      <c r="G54" s="112"/>
      <c r="H54" s="113"/>
    </row>
    <row r="55" spans="2:9" ht="17.25" thickBot="1" x14ac:dyDescent="0.35">
      <c r="B55" s="283" t="s">
        <v>43</v>
      </c>
      <c r="C55" s="284"/>
      <c r="D55" s="114"/>
      <c r="E55" s="114"/>
      <c r="F55" s="114"/>
      <c r="G55" s="115"/>
      <c r="H55" s="173">
        <f>H19+H49</f>
        <v>0</v>
      </c>
    </row>
    <row r="56" spans="2:9" ht="6.75" customHeight="1" thickBot="1" x14ac:dyDescent="0.4">
      <c r="B56" s="110"/>
      <c r="C56" s="110"/>
      <c r="D56" s="111"/>
      <c r="E56" s="111"/>
      <c r="F56" s="111"/>
      <c r="G56" s="112"/>
      <c r="H56" s="113"/>
    </row>
    <row r="57" spans="2:9" ht="18.75" thickBot="1" x14ac:dyDescent="0.4">
      <c r="B57" s="285" t="s">
        <v>44</v>
      </c>
      <c r="C57" s="286"/>
      <c r="D57" s="118"/>
      <c r="E57" s="118"/>
      <c r="F57" s="118"/>
      <c r="G57" s="119"/>
      <c r="H57" s="116">
        <f>H21+H51</f>
        <v>0</v>
      </c>
    </row>
  </sheetData>
  <mergeCells count="9">
    <mergeCell ref="B51:C51"/>
    <mergeCell ref="B53:C53"/>
    <mergeCell ref="B55:C55"/>
    <mergeCell ref="B57:C57"/>
    <mergeCell ref="B17:C17"/>
    <mergeCell ref="B19:C19"/>
    <mergeCell ref="B21:C21"/>
    <mergeCell ref="B47:C47"/>
    <mergeCell ref="B49:C49"/>
  </mergeCells>
  <pageMargins left="0.7" right="0.7" top="0.78740157499999996" bottom="0.78740157499999996" header="0.3" footer="0.3"/>
  <pageSetup paperSize="9" scale="51"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28778-34C7-41DA-8CFD-C66AB8F491D4}">
  <sheetPr>
    <pageSetUpPr fitToPage="1"/>
  </sheetPr>
  <dimension ref="B1:M40"/>
  <sheetViews>
    <sheetView zoomScale="80" zoomScaleNormal="80" workbookViewId="0">
      <selection activeCell="E23" sqref="E23"/>
    </sheetView>
  </sheetViews>
  <sheetFormatPr defaultColWidth="9" defaultRowHeight="15" x14ac:dyDescent="0.3"/>
  <cols>
    <col min="1" max="1" width="3.375" style="123" customWidth="1"/>
    <col min="2" max="2" width="34.75" style="123" customWidth="1"/>
    <col min="3" max="3" width="49.875" style="123" customWidth="1"/>
    <col min="4" max="4" width="4" style="123" bestFit="1" customWidth="1"/>
    <col min="5" max="5" width="15.625" style="123" bestFit="1" customWidth="1"/>
    <col min="6" max="6" width="14" style="123" bestFit="1" customWidth="1"/>
    <col min="7" max="7" width="13.625" style="123" bestFit="1" customWidth="1"/>
    <col min="8" max="8" width="15.375" style="123" bestFit="1" customWidth="1"/>
    <col min="9" max="9" width="12.625" style="123" customWidth="1"/>
    <col min="10" max="10" width="11" style="123" bestFit="1" customWidth="1"/>
    <col min="11" max="12" width="9" style="123"/>
    <col min="13" max="13" width="10.125" style="123" bestFit="1" customWidth="1"/>
    <col min="14" max="16384" width="9" style="123"/>
  </cols>
  <sheetData>
    <row r="1" spans="2:13" ht="15.75" thickBot="1" x14ac:dyDescent="0.35"/>
    <row r="2" spans="2:13" ht="30" customHeight="1" thickBot="1" x14ac:dyDescent="0.35">
      <c r="B2" s="124" t="s">
        <v>182</v>
      </c>
      <c r="C2" s="125"/>
      <c r="D2" s="125"/>
      <c r="E2" s="125"/>
      <c r="F2" s="125"/>
      <c r="G2" s="125"/>
      <c r="H2" s="126"/>
    </row>
    <row r="3" spans="2:13" ht="15.75" thickBot="1" x14ac:dyDescent="0.35">
      <c r="B3" s="5"/>
      <c r="C3" s="6"/>
      <c r="D3" s="7"/>
      <c r="E3" s="7"/>
      <c r="F3" s="7"/>
      <c r="G3" s="8"/>
      <c r="H3" s="9"/>
    </row>
    <row r="4" spans="2:13" x14ac:dyDescent="0.3">
      <c r="B4" s="10" t="s">
        <v>0</v>
      </c>
      <c r="C4" s="11" t="s">
        <v>1</v>
      </c>
      <c r="D4" s="12" t="s">
        <v>2</v>
      </c>
      <c r="E4" s="12" t="s">
        <v>3</v>
      </c>
      <c r="F4" s="12" t="s">
        <v>4</v>
      </c>
      <c r="G4" s="13" t="s">
        <v>5</v>
      </c>
      <c r="H4" s="14" t="s">
        <v>6</v>
      </c>
    </row>
    <row r="5" spans="2:13" x14ac:dyDescent="0.3">
      <c r="B5" s="15" t="s">
        <v>21</v>
      </c>
      <c r="C5" s="16"/>
      <c r="D5" s="17"/>
      <c r="E5" s="18"/>
      <c r="F5" s="17"/>
      <c r="G5" s="19"/>
      <c r="H5" s="20"/>
      <c r="J5" s="127"/>
      <c r="L5" s="21"/>
      <c r="M5" s="128"/>
    </row>
    <row r="6" spans="2:13" ht="63" customHeight="1" x14ac:dyDescent="0.3">
      <c r="B6" s="145" t="s">
        <v>62</v>
      </c>
      <c r="C6" s="181" t="s">
        <v>186</v>
      </c>
      <c r="D6" s="131">
        <v>1</v>
      </c>
      <c r="E6" s="132"/>
      <c r="F6" s="133">
        <f t="shared" ref="F6" si="0">SUM(D6*E6)</f>
        <v>0</v>
      </c>
      <c r="G6" s="134">
        <f t="shared" ref="G6" si="1">SUM(E6*1.21)</f>
        <v>0</v>
      </c>
      <c r="H6" s="135">
        <f t="shared" ref="H6" si="2">SUM(D6*G6)</f>
        <v>0</v>
      </c>
      <c r="I6" s="142"/>
      <c r="L6" s="42"/>
      <c r="M6" s="128"/>
    </row>
    <row r="7" spans="2:13" ht="27" x14ac:dyDescent="0.3">
      <c r="B7" s="145" t="s">
        <v>29</v>
      </c>
      <c r="C7" s="139" t="s">
        <v>222</v>
      </c>
      <c r="D7" s="131">
        <v>2</v>
      </c>
      <c r="E7" s="143"/>
      <c r="F7" s="133">
        <f t="shared" ref="F7:F10" si="3">SUM(D7*E7)</f>
        <v>0</v>
      </c>
      <c r="G7" s="134">
        <f t="shared" ref="G7:G10" si="4">SUM(E7*1.21)</f>
        <v>0</v>
      </c>
      <c r="H7" s="135">
        <f t="shared" ref="H7:H10" si="5">SUM(D7*G7)</f>
        <v>0</v>
      </c>
      <c r="I7" s="140"/>
      <c r="K7" s="140"/>
      <c r="L7" s="138"/>
      <c r="M7" s="128"/>
    </row>
    <row r="8" spans="2:13" ht="27" x14ac:dyDescent="0.3">
      <c r="B8" s="145" t="s">
        <v>29</v>
      </c>
      <c r="C8" s="139" t="s">
        <v>223</v>
      </c>
      <c r="D8" s="131">
        <v>1</v>
      </c>
      <c r="E8" s="143"/>
      <c r="F8" s="133">
        <f t="shared" ref="F8:F9" si="6">SUM(D8*E8)</f>
        <v>0</v>
      </c>
      <c r="G8" s="134">
        <f t="shared" ref="G8:G9" si="7">SUM(E8*1.21)</f>
        <v>0</v>
      </c>
      <c r="H8" s="135">
        <f t="shared" ref="H8:H9" si="8">SUM(D8*G8)</f>
        <v>0</v>
      </c>
      <c r="I8" s="140"/>
      <c r="K8" s="140"/>
      <c r="L8" s="138"/>
      <c r="M8" s="128"/>
    </row>
    <row r="9" spans="2:13" ht="40.5" x14ac:dyDescent="0.3">
      <c r="B9" s="146" t="s">
        <v>30</v>
      </c>
      <c r="C9" s="139" t="s">
        <v>224</v>
      </c>
      <c r="D9" s="131">
        <v>2</v>
      </c>
      <c r="E9" s="143"/>
      <c r="F9" s="133">
        <f t="shared" si="6"/>
        <v>0</v>
      </c>
      <c r="G9" s="134">
        <f t="shared" si="7"/>
        <v>0</v>
      </c>
      <c r="H9" s="135">
        <f t="shared" si="8"/>
        <v>0</v>
      </c>
      <c r="I9" s="140"/>
      <c r="K9" s="140"/>
      <c r="L9" s="138"/>
      <c r="M9" s="128"/>
    </row>
    <row r="10" spans="2:13" ht="40.5" x14ac:dyDescent="0.3">
      <c r="B10" s="146" t="s">
        <v>30</v>
      </c>
      <c r="C10" s="139" t="s">
        <v>225</v>
      </c>
      <c r="D10" s="131">
        <v>1</v>
      </c>
      <c r="E10" s="143"/>
      <c r="F10" s="133">
        <f t="shared" si="3"/>
        <v>0</v>
      </c>
      <c r="G10" s="134">
        <f t="shared" si="4"/>
        <v>0</v>
      </c>
      <c r="H10" s="135">
        <f t="shared" si="5"/>
        <v>0</v>
      </c>
      <c r="I10" s="140"/>
      <c r="L10" s="138"/>
      <c r="M10" s="128"/>
    </row>
    <row r="11" spans="2:13" x14ac:dyDescent="0.3">
      <c r="B11" s="47" t="s">
        <v>11</v>
      </c>
      <c r="C11" s="48"/>
      <c r="D11" s="49"/>
      <c r="E11" s="50"/>
      <c r="F11" s="50">
        <f>SUM(F6:F10)</f>
        <v>0</v>
      </c>
      <c r="G11" s="51"/>
      <c r="H11" s="147">
        <f>SUM(H6:H10)</f>
        <v>0</v>
      </c>
      <c r="L11" s="52"/>
      <c r="M11" s="128"/>
    </row>
    <row r="12" spans="2:13" ht="6" customHeight="1" x14ac:dyDescent="0.3">
      <c r="B12" s="38"/>
      <c r="C12" s="39"/>
      <c r="D12" s="17"/>
      <c r="E12" s="18"/>
      <c r="F12" s="17"/>
      <c r="G12" s="40"/>
      <c r="H12" s="41"/>
      <c r="L12" s="42"/>
      <c r="M12" s="128"/>
    </row>
    <row r="13" spans="2:13" x14ac:dyDescent="0.3">
      <c r="B13" s="68" t="s">
        <v>194</v>
      </c>
      <c r="C13" s="69"/>
      <c r="D13" s="70"/>
      <c r="E13" s="71"/>
      <c r="F13" s="70"/>
      <c r="G13" s="72"/>
      <c r="H13" s="73"/>
      <c r="I13" s="140"/>
      <c r="L13" s="67"/>
      <c r="M13" s="128"/>
    </row>
    <row r="14" spans="2:13" ht="81" x14ac:dyDescent="0.3">
      <c r="B14" s="185" t="s">
        <v>84</v>
      </c>
      <c r="C14" s="149" t="s">
        <v>195</v>
      </c>
      <c r="D14" s="150">
        <v>2</v>
      </c>
      <c r="E14" s="151"/>
      <c r="F14" s="133">
        <f t="shared" ref="F14:F18" si="9">SUM(D14*E14)</f>
        <v>0</v>
      </c>
      <c r="G14" s="134">
        <f t="shared" ref="G14:G18" si="10">SUM(E14*1.21)</f>
        <v>0</v>
      </c>
      <c r="H14" s="135">
        <f t="shared" ref="H14:H18" si="11">SUM(D14*G14)</f>
        <v>0</v>
      </c>
      <c r="I14" s="140"/>
      <c r="J14" s="140"/>
      <c r="L14" s="65"/>
      <c r="M14" s="128"/>
    </row>
    <row r="15" spans="2:13" ht="81" x14ac:dyDescent="0.3">
      <c r="B15" s="185" t="s">
        <v>84</v>
      </c>
      <c r="C15" s="149" t="s">
        <v>200</v>
      </c>
      <c r="D15" s="150">
        <v>1</v>
      </c>
      <c r="E15" s="151"/>
      <c r="F15" s="133">
        <f t="shared" ref="F15" si="12">SUM(D15*E15)</f>
        <v>0</v>
      </c>
      <c r="G15" s="134">
        <f t="shared" ref="G15" si="13">SUM(E15*1.21)</f>
        <v>0</v>
      </c>
      <c r="H15" s="135">
        <f t="shared" ref="H15" si="14">SUM(D15*G15)</f>
        <v>0</v>
      </c>
      <c r="I15" s="140"/>
      <c r="J15" s="140"/>
      <c r="L15" s="65"/>
      <c r="M15" s="128"/>
    </row>
    <row r="16" spans="2:13" ht="81" x14ac:dyDescent="0.3">
      <c r="B16" s="185" t="s">
        <v>84</v>
      </c>
      <c r="C16" s="149" t="s">
        <v>201</v>
      </c>
      <c r="D16" s="150">
        <v>1</v>
      </c>
      <c r="E16" s="151"/>
      <c r="F16" s="133">
        <f t="shared" ref="F16" si="15">SUM(D16*E16)</f>
        <v>0</v>
      </c>
      <c r="G16" s="134">
        <f t="shared" ref="G16" si="16">SUM(E16*1.21)</f>
        <v>0</v>
      </c>
      <c r="H16" s="135">
        <f t="shared" ref="H16" si="17">SUM(D16*G16)</f>
        <v>0</v>
      </c>
      <c r="I16" s="140"/>
      <c r="J16" s="140"/>
      <c r="L16" s="65"/>
      <c r="M16" s="128"/>
    </row>
    <row r="17" spans="2:13" ht="27" x14ac:dyDescent="0.3">
      <c r="B17" s="148" t="s">
        <v>92</v>
      </c>
      <c r="C17" s="149" t="s">
        <v>67</v>
      </c>
      <c r="D17" s="150">
        <v>1</v>
      </c>
      <c r="E17" s="151"/>
      <c r="F17" s="133">
        <f t="shared" si="9"/>
        <v>0</v>
      </c>
      <c r="G17" s="134">
        <f t="shared" si="10"/>
        <v>0</v>
      </c>
      <c r="H17" s="135">
        <f t="shared" si="11"/>
        <v>0</v>
      </c>
      <c r="L17" s="65"/>
      <c r="M17" s="128"/>
    </row>
    <row r="18" spans="2:13" x14ac:dyDescent="0.3">
      <c r="B18" s="148" t="s">
        <v>176</v>
      </c>
      <c r="C18" s="149" t="s">
        <v>32</v>
      </c>
      <c r="D18" s="150">
        <v>4</v>
      </c>
      <c r="E18" s="151"/>
      <c r="F18" s="133">
        <f t="shared" si="9"/>
        <v>0</v>
      </c>
      <c r="G18" s="134">
        <f t="shared" si="10"/>
        <v>0</v>
      </c>
      <c r="H18" s="135">
        <f t="shared" si="11"/>
        <v>0</v>
      </c>
      <c r="L18" s="65"/>
      <c r="M18" s="128"/>
    </row>
    <row r="19" spans="2:13" x14ac:dyDescent="0.3">
      <c r="B19" s="74" t="s">
        <v>11</v>
      </c>
      <c r="C19" s="75"/>
      <c r="D19" s="76"/>
      <c r="E19" s="77"/>
      <c r="F19" s="78">
        <f>SUM(F14:F18)</f>
        <v>0</v>
      </c>
      <c r="G19" s="79"/>
      <c r="H19" s="80">
        <f>SUM(H14:H18)</f>
        <v>0</v>
      </c>
      <c r="L19" s="67"/>
      <c r="M19" s="128"/>
    </row>
    <row r="20" spans="2:13" ht="6" customHeight="1" x14ac:dyDescent="0.3">
      <c r="B20" s="148"/>
      <c r="C20" s="149"/>
      <c r="D20" s="150"/>
      <c r="E20" s="151"/>
      <c r="F20" s="133"/>
      <c r="G20" s="134"/>
      <c r="H20" s="135"/>
      <c r="L20" s="163"/>
      <c r="M20" s="128"/>
    </row>
    <row r="21" spans="2:13" x14ac:dyDescent="0.3">
      <c r="B21" s="43" t="s">
        <v>37</v>
      </c>
      <c r="C21" s="35"/>
      <c r="D21" s="17"/>
      <c r="E21" s="18"/>
      <c r="F21" s="17"/>
      <c r="G21" s="99"/>
      <c r="H21" s="100"/>
      <c r="I21" s="101"/>
      <c r="L21" s="102"/>
      <c r="M21" s="128"/>
    </row>
    <row r="22" spans="2:13" x14ac:dyDescent="0.3">
      <c r="B22" s="146" t="s">
        <v>38</v>
      </c>
      <c r="C22" s="149" t="s">
        <v>39</v>
      </c>
      <c r="D22" s="169">
        <v>1</v>
      </c>
      <c r="E22" s="151"/>
      <c r="F22" s="133">
        <f t="shared" ref="F22:F23" si="18">SUM(D22*E22)</f>
        <v>0</v>
      </c>
      <c r="G22" s="134">
        <f t="shared" ref="G22:G23" si="19">SUM(E22*1.21)</f>
        <v>0</v>
      </c>
      <c r="H22" s="135">
        <f t="shared" ref="H22:H23" si="20">SUM(D22*G22)</f>
        <v>0</v>
      </c>
      <c r="I22" s="101"/>
      <c r="L22" s="103"/>
      <c r="M22" s="128"/>
    </row>
    <row r="23" spans="2:13" x14ac:dyDescent="0.3">
      <c r="B23" s="146" t="s">
        <v>40</v>
      </c>
      <c r="C23" s="139" t="s">
        <v>41</v>
      </c>
      <c r="D23" s="169">
        <v>1</v>
      </c>
      <c r="E23" s="160"/>
      <c r="F23" s="133">
        <f t="shared" si="18"/>
        <v>0</v>
      </c>
      <c r="G23" s="134">
        <f t="shared" si="19"/>
        <v>0</v>
      </c>
      <c r="H23" s="135">
        <f t="shared" si="20"/>
        <v>0</v>
      </c>
      <c r="I23" s="101"/>
      <c r="L23" s="103"/>
      <c r="M23" s="128"/>
    </row>
    <row r="24" spans="2:13" ht="15.75" thickBot="1" x14ac:dyDescent="0.35">
      <c r="B24" s="104" t="s">
        <v>11</v>
      </c>
      <c r="C24" s="105"/>
      <c r="D24" s="106"/>
      <c r="E24" s="107"/>
      <c r="F24" s="107">
        <f>SUM(F22:F23)</f>
        <v>0</v>
      </c>
      <c r="G24" s="108"/>
      <c r="H24" s="109">
        <f>SUM(H22:H23)</f>
        <v>0</v>
      </c>
      <c r="L24" s="52"/>
      <c r="M24" s="128"/>
    </row>
    <row r="25" spans="2:13" ht="6" customHeight="1" thickBot="1" x14ac:dyDescent="0.4">
      <c r="B25" s="110"/>
      <c r="C25" s="110"/>
      <c r="D25" s="111"/>
      <c r="E25" s="111"/>
      <c r="F25" s="111"/>
      <c r="G25" s="112"/>
      <c r="H25" s="113"/>
    </row>
    <row r="26" spans="2:13" ht="18.75" thickBot="1" x14ac:dyDescent="0.4">
      <c r="B26" s="281" t="s">
        <v>42</v>
      </c>
      <c r="C26" s="282"/>
      <c r="D26" s="114"/>
      <c r="E26" s="114"/>
      <c r="F26" s="114"/>
      <c r="G26" s="115"/>
      <c r="H26" s="116">
        <f>SUM(F11,F19,F24)</f>
        <v>0</v>
      </c>
      <c r="J26" s="172"/>
    </row>
    <row r="27" spans="2:13" ht="6" customHeight="1" thickBot="1" x14ac:dyDescent="0.4">
      <c r="B27" s="110"/>
      <c r="C27" s="110"/>
      <c r="D27" s="111"/>
      <c r="E27" s="111"/>
      <c r="F27" s="111"/>
      <c r="G27" s="112"/>
      <c r="H27" s="113"/>
    </row>
    <row r="28" spans="2:13" ht="17.25" thickBot="1" x14ac:dyDescent="0.35">
      <c r="B28" s="283" t="s">
        <v>43</v>
      </c>
      <c r="C28" s="284"/>
      <c r="D28" s="114"/>
      <c r="E28" s="114"/>
      <c r="F28" s="114"/>
      <c r="G28" s="115"/>
      <c r="H28" s="173">
        <f>H30-H26</f>
        <v>0</v>
      </c>
    </row>
    <row r="29" spans="2:13" ht="6" customHeight="1" thickBot="1" x14ac:dyDescent="0.4">
      <c r="B29" s="110"/>
      <c r="C29" s="110"/>
      <c r="D29" s="111"/>
      <c r="E29" s="111"/>
      <c r="F29" s="111"/>
      <c r="G29" s="112"/>
      <c r="H29" s="113"/>
    </row>
    <row r="30" spans="2:13" ht="18.75" thickBot="1" x14ac:dyDescent="0.4">
      <c r="B30" s="285" t="s">
        <v>44</v>
      </c>
      <c r="C30" s="286"/>
      <c r="D30" s="118"/>
      <c r="E30" s="118"/>
      <c r="F30" s="118"/>
      <c r="G30" s="119"/>
      <c r="H30" s="116">
        <f>SUM(H11,H19,H24)</f>
        <v>0</v>
      </c>
      <c r="I30" s="101"/>
    </row>
    <row r="31" spans="2:13" x14ac:dyDescent="0.3">
      <c r="B31" s="120"/>
      <c r="C31" s="120"/>
      <c r="D31" s="121"/>
      <c r="E31" s="121"/>
      <c r="F31" s="121"/>
      <c r="G31" s="102"/>
      <c r="H31" s="102"/>
    </row>
    <row r="39" spans="9:9" x14ac:dyDescent="0.3">
      <c r="I39" s="174"/>
    </row>
    <row r="40" spans="9:9" ht="30.75" customHeight="1" x14ac:dyDescent="0.3">
      <c r="I40" s="175"/>
    </row>
  </sheetData>
  <mergeCells count="3">
    <mergeCell ref="B26:C26"/>
    <mergeCell ref="B28:C28"/>
    <mergeCell ref="B30:C30"/>
  </mergeCells>
  <pageMargins left="0.7" right="0.7" top="0.78740157499999996" bottom="0.78740157499999996" header="0.3" footer="0.3"/>
  <pageSetup paperSize="9" scale="5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8E32E-0BD3-44F7-8A46-C3DCA292B4E3}">
  <sheetPr>
    <pageSetUpPr fitToPage="1"/>
  </sheetPr>
  <dimension ref="B1:M59"/>
  <sheetViews>
    <sheetView topLeftCell="A28" zoomScale="80" zoomScaleNormal="80" workbookViewId="0">
      <selection activeCell="E35" sqref="E32:E35"/>
    </sheetView>
  </sheetViews>
  <sheetFormatPr defaultColWidth="9" defaultRowHeight="15" x14ac:dyDescent="0.3"/>
  <cols>
    <col min="1" max="1" width="3.375" style="123" customWidth="1"/>
    <col min="2" max="2" width="34.75" style="123" customWidth="1"/>
    <col min="3" max="3" width="49.875" style="123" customWidth="1"/>
    <col min="4" max="4" width="4" style="123" bestFit="1" customWidth="1"/>
    <col min="5" max="5" width="15.625" style="123" bestFit="1" customWidth="1"/>
    <col min="6" max="6" width="14" style="123" bestFit="1" customWidth="1"/>
    <col min="7" max="7" width="13.625" style="123" bestFit="1" customWidth="1"/>
    <col min="8" max="8" width="15.375" style="123" bestFit="1" customWidth="1"/>
    <col min="9" max="9" width="12.625" style="123" customWidth="1"/>
    <col min="10" max="10" width="11" style="123" bestFit="1" customWidth="1"/>
    <col min="11" max="12" width="9" style="123"/>
    <col min="13" max="13" width="10.125" style="123" bestFit="1" customWidth="1"/>
    <col min="14" max="16384" width="9" style="123"/>
  </cols>
  <sheetData>
    <row r="1" spans="2:13" ht="15.75" thickBot="1" x14ac:dyDescent="0.35"/>
    <row r="2" spans="2:13" ht="30" customHeight="1" thickBot="1" x14ac:dyDescent="0.35">
      <c r="B2" s="124" t="s">
        <v>188</v>
      </c>
      <c r="C2" s="125"/>
      <c r="D2" s="125"/>
      <c r="E2" s="125"/>
      <c r="F2" s="125"/>
      <c r="G2" s="125"/>
      <c r="H2" s="126"/>
    </row>
    <row r="3" spans="2:13" ht="15.75" thickBot="1" x14ac:dyDescent="0.35">
      <c r="B3" s="5"/>
      <c r="C3" s="6"/>
      <c r="D3" s="7"/>
      <c r="E3" s="7"/>
      <c r="F3" s="7"/>
      <c r="G3" s="8"/>
      <c r="H3" s="9"/>
    </row>
    <row r="4" spans="2:13" ht="30" customHeight="1" thickBot="1" x14ac:dyDescent="0.35">
      <c r="B4" s="124" t="s">
        <v>187</v>
      </c>
      <c r="C4" s="125"/>
      <c r="D4" s="125"/>
      <c r="E4" s="125"/>
      <c r="F4" s="125"/>
      <c r="G4" s="125"/>
      <c r="H4" s="126"/>
    </row>
    <row r="5" spans="2:13" ht="15.75" thickBot="1" x14ac:dyDescent="0.35">
      <c r="B5" s="243"/>
      <c r="C5" s="6"/>
      <c r="D5" s="7"/>
      <c r="E5" s="7"/>
      <c r="F5" s="7"/>
      <c r="G5" s="8"/>
      <c r="H5" s="9"/>
    </row>
    <row r="6" spans="2:13" x14ac:dyDescent="0.3">
      <c r="B6" s="10" t="s">
        <v>0</v>
      </c>
      <c r="C6" s="11" t="s">
        <v>1</v>
      </c>
      <c r="D6" s="12" t="s">
        <v>2</v>
      </c>
      <c r="E6" s="12" t="s">
        <v>3</v>
      </c>
      <c r="F6" s="12" t="s">
        <v>4</v>
      </c>
      <c r="G6" s="13" t="s">
        <v>5</v>
      </c>
      <c r="H6" s="14" t="s">
        <v>6</v>
      </c>
    </row>
    <row r="7" spans="2:13" x14ac:dyDescent="0.3">
      <c r="B7" s="15" t="s">
        <v>21</v>
      </c>
      <c r="C7" s="16"/>
      <c r="D7" s="17"/>
      <c r="E7" s="18"/>
      <c r="F7" s="17"/>
      <c r="G7" s="19"/>
      <c r="H7" s="20"/>
      <c r="J7" s="127"/>
      <c r="L7" s="21"/>
      <c r="M7" s="128"/>
    </row>
    <row r="8" spans="2:13" ht="81" x14ac:dyDescent="0.3">
      <c r="B8" s="141" t="s">
        <v>22</v>
      </c>
      <c r="C8" s="139" t="s">
        <v>23</v>
      </c>
      <c r="D8" s="131">
        <v>2</v>
      </c>
      <c r="E8" s="133"/>
      <c r="F8" s="133">
        <f t="shared" ref="F8:F10" si="0">SUM(D8*E8)</f>
        <v>0</v>
      </c>
      <c r="G8" s="134">
        <f t="shared" ref="G8:G13" si="1">SUM(E8*1.21)</f>
        <v>0</v>
      </c>
      <c r="H8" s="135">
        <f t="shared" ref="H8:H13" si="2">SUM(D8*G8)</f>
        <v>0</v>
      </c>
      <c r="I8" s="142"/>
      <c r="L8" s="42"/>
      <c r="M8" s="128"/>
    </row>
    <row r="9" spans="2:13" ht="81" x14ac:dyDescent="0.3">
      <c r="B9" s="141" t="s">
        <v>52</v>
      </c>
      <c r="C9" s="139" t="s">
        <v>53</v>
      </c>
      <c r="D9" s="131">
        <v>4</v>
      </c>
      <c r="E9" s="132"/>
      <c r="F9" s="133">
        <f t="shared" si="0"/>
        <v>0</v>
      </c>
      <c r="G9" s="134">
        <f t="shared" si="1"/>
        <v>0</v>
      </c>
      <c r="H9" s="135">
        <f t="shared" si="2"/>
        <v>0</v>
      </c>
      <c r="I9" s="142"/>
      <c r="L9" s="42"/>
      <c r="M9" s="128"/>
    </row>
    <row r="10" spans="2:13" ht="54" x14ac:dyDescent="0.3">
      <c r="B10" s="141" t="s">
        <v>26</v>
      </c>
      <c r="C10" s="139" t="s">
        <v>27</v>
      </c>
      <c r="D10" s="131">
        <v>6</v>
      </c>
      <c r="E10" s="133"/>
      <c r="F10" s="133">
        <f t="shared" si="0"/>
        <v>0</v>
      </c>
      <c r="G10" s="134">
        <f t="shared" si="1"/>
        <v>0</v>
      </c>
      <c r="H10" s="135">
        <f t="shared" si="2"/>
        <v>0</v>
      </c>
      <c r="I10" s="142"/>
      <c r="L10" s="42"/>
      <c r="M10" s="128"/>
    </row>
    <row r="11" spans="2:13" ht="81" x14ac:dyDescent="0.3">
      <c r="B11" s="141" t="s">
        <v>69</v>
      </c>
      <c r="C11" s="139" t="s">
        <v>147</v>
      </c>
      <c r="D11" s="131">
        <v>2</v>
      </c>
      <c r="E11" s="133"/>
      <c r="F11" s="133">
        <f t="shared" ref="F11:F13" si="3">SUM(D11*E11)</f>
        <v>0</v>
      </c>
      <c r="G11" s="134">
        <f t="shared" si="1"/>
        <v>0</v>
      </c>
      <c r="H11" s="135">
        <f t="shared" si="2"/>
        <v>0</v>
      </c>
      <c r="I11" s="142"/>
      <c r="L11" s="42"/>
      <c r="M11" s="128"/>
    </row>
    <row r="12" spans="2:13" ht="81" x14ac:dyDescent="0.3">
      <c r="B12" s="141" t="s">
        <v>148</v>
      </c>
      <c r="C12" s="139" t="s">
        <v>149</v>
      </c>
      <c r="D12" s="131">
        <v>2</v>
      </c>
      <c r="E12" s="133"/>
      <c r="F12" s="133">
        <f t="shared" si="3"/>
        <v>0</v>
      </c>
      <c r="G12" s="134">
        <f t="shared" si="1"/>
        <v>0</v>
      </c>
      <c r="H12" s="135">
        <f t="shared" si="2"/>
        <v>0</v>
      </c>
      <c r="I12" s="142"/>
      <c r="L12" s="42"/>
      <c r="M12" s="128"/>
    </row>
    <row r="13" spans="2:13" ht="54" x14ac:dyDescent="0.3">
      <c r="B13" s="141" t="s">
        <v>26</v>
      </c>
      <c r="C13" s="139" t="s">
        <v>150</v>
      </c>
      <c r="D13" s="131">
        <v>4</v>
      </c>
      <c r="E13" s="133"/>
      <c r="F13" s="133">
        <f t="shared" si="3"/>
        <v>0</v>
      </c>
      <c r="G13" s="134">
        <f t="shared" si="1"/>
        <v>0</v>
      </c>
      <c r="H13" s="135">
        <f t="shared" si="2"/>
        <v>0</v>
      </c>
      <c r="I13" s="142"/>
      <c r="L13" s="42"/>
      <c r="M13" s="128"/>
    </row>
    <row r="14" spans="2:13" x14ac:dyDescent="0.3">
      <c r="B14" s="47" t="s">
        <v>11</v>
      </c>
      <c r="C14" s="48"/>
      <c r="D14" s="49"/>
      <c r="E14" s="50"/>
      <c r="F14" s="50">
        <f>SUM(F8:F13)</f>
        <v>0</v>
      </c>
      <c r="G14" s="51"/>
      <c r="H14" s="147">
        <f>SUM(H8:H13)</f>
        <v>0</v>
      </c>
      <c r="L14" s="52"/>
      <c r="M14" s="128"/>
    </row>
    <row r="15" spans="2:13" ht="6" customHeight="1" x14ac:dyDescent="0.3">
      <c r="B15" s="148"/>
      <c r="C15" s="149"/>
      <c r="D15" s="150"/>
      <c r="E15" s="151"/>
      <c r="F15" s="133"/>
      <c r="G15" s="134"/>
      <c r="H15" s="135"/>
      <c r="L15" s="163"/>
      <c r="M15" s="128"/>
    </row>
    <row r="16" spans="2:13" x14ac:dyDescent="0.3">
      <c r="B16" s="43" t="s">
        <v>37</v>
      </c>
      <c r="C16" s="35"/>
      <c r="D16" s="17"/>
      <c r="E16" s="18"/>
      <c r="F16" s="17"/>
      <c r="G16" s="99"/>
      <c r="H16" s="100"/>
      <c r="I16" s="101"/>
      <c r="L16" s="102"/>
      <c r="M16" s="128"/>
    </row>
    <row r="17" spans="2:13" x14ac:dyDescent="0.3">
      <c r="B17" s="146" t="s">
        <v>38</v>
      </c>
      <c r="C17" s="149" t="s">
        <v>39</v>
      </c>
      <c r="D17" s="169">
        <v>1</v>
      </c>
      <c r="E17" s="151"/>
      <c r="F17" s="133">
        <f t="shared" ref="F17:F18" si="4">SUM(D17*E17)</f>
        <v>0</v>
      </c>
      <c r="G17" s="134">
        <f t="shared" ref="G17:G18" si="5">SUM(E17*1.21)</f>
        <v>0</v>
      </c>
      <c r="H17" s="135">
        <f t="shared" ref="H17:H18" si="6">SUM(D17*G17)</f>
        <v>0</v>
      </c>
      <c r="I17" s="101"/>
      <c r="L17" s="103"/>
      <c r="M17" s="128"/>
    </row>
    <row r="18" spans="2:13" x14ac:dyDescent="0.3">
      <c r="B18" s="146" t="s">
        <v>40</v>
      </c>
      <c r="C18" s="139" t="s">
        <v>41</v>
      </c>
      <c r="D18" s="169">
        <v>1</v>
      </c>
      <c r="E18" s="160"/>
      <c r="F18" s="133">
        <f t="shared" si="4"/>
        <v>0</v>
      </c>
      <c r="G18" s="134">
        <f t="shared" si="5"/>
        <v>0</v>
      </c>
      <c r="H18" s="135">
        <f t="shared" si="6"/>
        <v>0</v>
      </c>
      <c r="I18" s="101"/>
      <c r="L18" s="103"/>
      <c r="M18" s="128"/>
    </row>
    <row r="19" spans="2:13" ht="15.75" thickBot="1" x14ac:dyDescent="0.35">
      <c r="B19" s="104" t="s">
        <v>11</v>
      </c>
      <c r="C19" s="105"/>
      <c r="D19" s="106"/>
      <c r="E19" s="107"/>
      <c r="F19" s="107">
        <f>SUM(F17:F18)</f>
        <v>0</v>
      </c>
      <c r="G19" s="108"/>
      <c r="H19" s="109">
        <f>SUM(H17:H18)</f>
        <v>0</v>
      </c>
      <c r="L19" s="52"/>
      <c r="M19" s="128"/>
    </row>
    <row r="20" spans="2:13" ht="6" customHeight="1" thickBot="1" x14ac:dyDescent="0.4">
      <c r="B20" s="110"/>
      <c r="C20" s="110"/>
      <c r="D20" s="111"/>
      <c r="E20" s="111"/>
      <c r="F20" s="111"/>
      <c r="G20" s="112"/>
      <c r="H20" s="113"/>
    </row>
    <row r="21" spans="2:13" ht="18.75" thickBot="1" x14ac:dyDescent="0.4">
      <c r="B21" s="281" t="s">
        <v>42</v>
      </c>
      <c r="C21" s="282"/>
      <c r="D21" s="114"/>
      <c r="E21" s="114"/>
      <c r="F21" s="114"/>
      <c r="G21" s="115"/>
      <c r="H21" s="116">
        <f>SUM(F14,F19)</f>
        <v>0</v>
      </c>
      <c r="J21" s="172"/>
    </row>
    <row r="22" spans="2:13" ht="6" customHeight="1" thickBot="1" x14ac:dyDescent="0.4">
      <c r="B22" s="110"/>
      <c r="C22" s="110"/>
      <c r="D22" s="111"/>
      <c r="E22" s="111"/>
      <c r="F22" s="111"/>
      <c r="G22" s="112"/>
      <c r="H22" s="113"/>
    </row>
    <row r="23" spans="2:13" ht="17.25" thickBot="1" x14ac:dyDescent="0.35">
      <c r="B23" s="283" t="s">
        <v>43</v>
      </c>
      <c r="C23" s="284"/>
      <c r="D23" s="114"/>
      <c r="E23" s="114"/>
      <c r="F23" s="114"/>
      <c r="G23" s="115"/>
      <c r="H23" s="173">
        <f>H25-H21</f>
        <v>0</v>
      </c>
    </row>
    <row r="24" spans="2:13" ht="6" customHeight="1" thickBot="1" x14ac:dyDescent="0.4">
      <c r="B24" s="110"/>
      <c r="C24" s="110"/>
      <c r="D24" s="111"/>
      <c r="E24" s="111"/>
      <c r="F24" s="111"/>
      <c r="G24" s="112"/>
      <c r="H24" s="113"/>
    </row>
    <row r="25" spans="2:13" ht="18.75" thickBot="1" x14ac:dyDescent="0.4">
      <c r="B25" s="285" t="s">
        <v>44</v>
      </c>
      <c r="C25" s="286"/>
      <c r="D25" s="118"/>
      <c r="E25" s="118"/>
      <c r="F25" s="118"/>
      <c r="G25" s="119"/>
      <c r="H25" s="116">
        <f>SUM(H14,H19)</f>
        <v>0</v>
      </c>
      <c r="I25" s="101"/>
    </row>
    <row r="26" spans="2:13" x14ac:dyDescent="0.3">
      <c r="B26" s="120"/>
      <c r="C26" s="120"/>
      <c r="D26" s="121"/>
      <c r="E26" s="121"/>
      <c r="F26" s="121"/>
      <c r="G26" s="102"/>
      <c r="H26" s="102"/>
    </row>
    <row r="27" spans="2:13" ht="15.75" thickBot="1" x14ac:dyDescent="0.35"/>
    <row r="28" spans="2:13" ht="30" customHeight="1" thickBot="1" x14ac:dyDescent="0.35">
      <c r="B28" s="124" t="s">
        <v>189</v>
      </c>
      <c r="C28" s="125"/>
      <c r="D28" s="125"/>
      <c r="E28" s="125"/>
      <c r="F28" s="125"/>
      <c r="G28" s="125"/>
      <c r="H28" s="126"/>
    </row>
    <row r="29" spans="2:13" ht="15.75" thickBot="1" x14ac:dyDescent="0.35">
      <c r="B29" s="5"/>
      <c r="C29" s="6"/>
      <c r="D29" s="7"/>
      <c r="E29" s="7"/>
      <c r="F29" s="7"/>
      <c r="G29" s="8"/>
      <c r="H29" s="9"/>
    </row>
    <row r="30" spans="2:13" x14ac:dyDescent="0.3">
      <c r="B30" s="10" t="s">
        <v>0</v>
      </c>
      <c r="C30" s="11" t="s">
        <v>1</v>
      </c>
      <c r="D30" s="12" t="s">
        <v>2</v>
      </c>
      <c r="E30" s="12"/>
      <c r="F30" s="12" t="s">
        <v>4</v>
      </c>
      <c r="G30" s="13" t="s">
        <v>5</v>
      </c>
      <c r="H30" s="14" t="s">
        <v>6</v>
      </c>
    </row>
    <row r="31" spans="2:13" x14ac:dyDescent="0.3">
      <c r="B31" s="15" t="s">
        <v>21</v>
      </c>
      <c r="C31" s="16"/>
      <c r="D31" s="17"/>
      <c r="E31" s="18"/>
      <c r="F31" s="17"/>
      <c r="G31" s="19"/>
      <c r="H31" s="20"/>
      <c r="J31" s="127"/>
      <c r="L31" s="21"/>
      <c r="M31" s="128"/>
    </row>
    <row r="32" spans="2:13" ht="108" x14ac:dyDescent="0.3">
      <c r="B32" s="141" t="s">
        <v>191</v>
      </c>
      <c r="C32" s="240" t="s">
        <v>190</v>
      </c>
      <c r="D32" s="131">
        <v>6</v>
      </c>
      <c r="E32" s="132"/>
      <c r="F32" s="133">
        <f t="shared" ref="F32" si="7">SUM(D32*E32)</f>
        <v>0</v>
      </c>
      <c r="G32" s="134">
        <f t="shared" ref="G32" si="8">SUM(E32*1.21)</f>
        <v>0</v>
      </c>
      <c r="H32" s="135">
        <f t="shared" ref="H32" si="9">SUM(D32*G32)</f>
        <v>0</v>
      </c>
      <c r="I32" s="142"/>
      <c r="L32" s="42"/>
      <c r="M32" s="128"/>
    </row>
    <row r="33" spans="2:13" ht="108" x14ac:dyDescent="0.3">
      <c r="B33" s="141" t="s">
        <v>192</v>
      </c>
      <c r="C33" s="240" t="s">
        <v>193</v>
      </c>
      <c r="D33" s="131">
        <v>2</v>
      </c>
      <c r="E33" s="132"/>
      <c r="F33" s="133">
        <f t="shared" ref="F33" si="10">SUM(D33*E33)</f>
        <v>0</v>
      </c>
      <c r="G33" s="134">
        <f t="shared" ref="G33" si="11">SUM(E33*1.21)</f>
        <v>0</v>
      </c>
      <c r="H33" s="135">
        <f t="shared" ref="H33" si="12">SUM(D33*G33)</f>
        <v>0</v>
      </c>
      <c r="I33" s="244"/>
      <c r="L33" s="42"/>
      <c r="M33" s="128"/>
    </row>
    <row r="34" spans="2:13" ht="27" x14ac:dyDescent="0.3">
      <c r="B34" s="145" t="s">
        <v>29</v>
      </c>
      <c r="C34" s="139" t="s">
        <v>222</v>
      </c>
      <c r="D34" s="131">
        <v>1</v>
      </c>
      <c r="E34" s="143"/>
      <c r="F34" s="133">
        <f t="shared" ref="F34:F35" si="13">SUM(D34*E34)</f>
        <v>0</v>
      </c>
      <c r="G34" s="134">
        <f t="shared" ref="G34:G35" si="14">SUM(E34*1.21)</f>
        <v>0</v>
      </c>
      <c r="H34" s="135">
        <f t="shared" ref="H34:H35" si="15">SUM(D34*G34)</f>
        <v>0</v>
      </c>
      <c r="I34" s="140"/>
      <c r="K34" s="140"/>
      <c r="L34" s="138"/>
      <c r="M34" s="128"/>
    </row>
    <row r="35" spans="2:13" ht="40.5" x14ac:dyDescent="0.3">
      <c r="B35" s="146" t="s">
        <v>30</v>
      </c>
      <c r="C35" s="139" t="s">
        <v>224</v>
      </c>
      <c r="D35" s="131">
        <v>1</v>
      </c>
      <c r="E35" s="143"/>
      <c r="F35" s="133">
        <f t="shared" si="13"/>
        <v>0</v>
      </c>
      <c r="G35" s="134">
        <f t="shared" si="14"/>
        <v>0</v>
      </c>
      <c r="H35" s="135">
        <f t="shared" si="15"/>
        <v>0</v>
      </c>
      <c r="I35" s="140"/>
      <c r="K35" s="140"/>
      <c r="L35" s="138"/>
      <c r="M35" s="128"/>
    </row>
    <row r="36" spans="2:13" x14ac:dyDescent="0.3">
      <c r="B36" s="47" t="s">
        <v>11</v>
      </c>
      <c r="C36" s="48"/>
      <c r="D36" s="49"/>
      <c r="E36" s="50"/>
      <c r="F36" s="50">
        <f>SUM(F32:F35)</f>
        <v>0</v>
      </c>
      <c r="G36" s="51"/>
      <c r="H36" s="147">
        <f>SUM(H32:H35)</f>
        <v>0</v>
      </c>
      <c r="L36" s="52"/>
      <c r="M36" s="128"/>
    </row>
    <row r="37" spans="2:13" ht="6" customHeight="1" x14ac:dyDescent="0.3">
      <c r="B37" s="148"/>
      <c r="C37" s="149"/>
      <c r="D37" s="150"/>
      <c r="E37" s="151"/>
      <c r="F37" s="133"/>
      <c r="G37" s="134"/>
      <c r="H37" s="135"/>
      <c r="L37" s="163"/>
      <c r="M37" s="128"/>
    </row>
    <row r="38" spans="2:13" x14ac:dyDescent="0.3">
      <c r="B38" s="68" t="s">
        <v>194</v>
      </c>
      <c r="C38" s="69"/>
      <c r="D38" s="70"/>
      <c r="E38" s="71"/>
      <c r="F38" s="70"/>
      <c r="G38" s="72"/>
      <c r="H38" s="73"/>
      <c r="I38" s="140"/>
      <c r="L38" s="67"/>
      <c r="M38" s="128"/>
    </row>
    <row r="39" spans="2:13" ht="81" x14ac:dyDescent="0.3">
      <c r="B39" s="185" t="s">
        <v>84</v>
      </c>
      <c r="C39" s="149" t="s">
        <v>195</v>
      </c>
      <c r="D39" s="150">
        <v>1</v>
      </c>
      <c r="E39" s="151"/>
      <c r="F39" s="133">
        <f t="shared" ref="F39:F41" si="16">SUM(D39*E39)</f>
        <v>0</v>
      </c>
      <c r="G39" s="134">
        <f t="shared" ref="G39:G41" si="17">SUM(E39*1.21)</f>
        <v>0</v>
      </c>
      <c r="H39" s="135">
        <f t="shared" ref="H39:H41" si="18">SUM(D39*G39)</f>
        <v>0</v>
      </c>
      <c r="I39" s="140"/>
      <c r="J39" s="140"/>
      <c r="L39" s="65"/>
      <c r="M39" s="128"/>
    </row>
    <row r="40" spans="2:13" ht="27" x14ac:dyDescent="0.3">
      <c r="B40" s="148" t="s">
        <v>92</v>
      </c>
      <c r="C40" s="149" t="s">
        <v>67</v>
      </c>
      <c r="D40" s="150">
        <v>1</v>
      </c>
      <c r="E40" s="151"/>
      <c r="F40" s="133">
        <f t="shared" si="16"/>
        <v>0</v>
      </c>
      <c r="G40" s="134">
        <f t="shared" si="17"/>
        <v>0</v>
      </c>
      <c r="H40" s="135">
        <f t="shared" si="18"/>
        <v>0</v>
      </c>
      <c r="L40" s="65"/>
      <c r="M40" s="128"/>
    </row>
    <row r="41" spans="2:13" x14ac:dyDescent="0.3">
      <c r="B41" s="148" t="s">
        <v>176</v>
      </c>
      <c r="C41" s="149" t="s">
        <v>32</v>
      </c>
      <c r="D41" s="150">
        <v>1</v>
      </c>
      <c r="E41" s="151"/>
      <c r="F41" s="133">
        <f t="shared" si="16"/>
        <v>0</v>
      </c>
      <c r="G41" s="134">
        <f t="shared" si="17"/>
        <v>0</v>
      </c>
      <c r="H41" s="135">
        <f t="shared" si="18"/>
        <v>0</v>
      </c>
      <c r="L41" s="65"/>
      <c r="M41" s="128"/>
    </row>
    <row r="42" spans="2:13" x14ac:dyDescent="0.3">
      <c r="B42" s="74" t="s">
        <v>11</v>
      </c>
      <c r="C42" s="75"/>
      <c r="D42" s="76"/>
      <c r="E42" s="77"/>
      <c r="F42" s="78">
        <f>SUM(F39:F41)</f>
        <v>0</v>
      </c>
      <c r="G42" s="79"/>
      <c r="H42" s="80">
        <f>SUM(H39:H41)</f>
        <v>0</v>
      </c>
      <c r="L42" s="67"/>
      <c r="M42" s="128"/>
    </row>
    <row r="43" spans="2:13" ht="6" customHeight="1" x14ac:dyDescent="0.3">
      <c r="B43" s="148"/>
      <c r="C43" s="149"/>
      <c r="D43" s="150"/>
      <c r="E43" s="151"/>
      <c r="F43" s="133"/>
      <c r="G43" s="134"/>
      <c r="H43" s="135"/>
      <c r="L43" s="163"/>
      <c r="M43" s="128"/>
    </row>
    <row r="44" spans="2:13" x14ac:dyDescent="0.3">
      <c r="B44" s="43" t="s">
        <v>37</v>
      </c>
      <c r="C44" s="35"/>
      <c r="D44" s="17"/>
      <c r="E44" s="18"/>
      <c r="F44" s="17"/>
      <c r="G44" s="99"/>
      <c r="H44" s="100"/>
      <c r="I44" s="101"/>
      <c r="L44" s="102"/>
      <c r="M44" s="128"/>
    </row>
    <row r="45" spans="2:13" x14ac:dyDescent="0.3">
      <c r="B45" s="146" t="s">
        <v>38</v>
      </c>
      <c r="C45" s="149" t="s">
        <v>39</v>
      </c>
      <c r="D45" s="169">
        <v>1</v>
      </c>
      <c r="E45" s="151"/>
      <c r="F45" s="133">
        <f t="shared" ref="F45:F46" si="19">SUM(D45*E45)</f>
        <v>0</v>
      </c>
      <c r="G45" s="134">
        <f t="shared" ref="G45:G46" si="20">SUM(E45*1.21)</f>
        <v>0</v>
      </c>
      <c r="H45" s="135">
        <f t="shared" ref="H45:H46" si="21">SUM(D45*G45)</f>
        <v>0</v>
      </c>
      <c r="I45" s="101"/>
      <c r="L45" s="103"/>
      <c r="M45" s="128"/>
    </row>
    <row r="46" spans="2:13" x14ac:dyDescent="0.3">
      <c r="B46" s="146" t="s">
        <v>40</v>
      </c>
      <c r="C46" s="139" t="s">
        <v>41</v>
      </c>
      <c r="D46" s="169">
        <v>1</v>
      </c>
      <c r="E46" s="160"/>
      <c r="F46" s="133">
        <f t="shared" si="19"/>
        <v>0</v>
      </c>
      <c r="G46" s="134">
        <f t="shared" si="20"/>
        <v>0</v>
      </c>
      <c r="H46" s="135">
        <f t="shared" si="21"/>
        <v>0</v>
      </c>
      <c r="I46" s="101"/>
      <c r="L46" s="103"/>
      <c r="M46" s="128"/>
    </row>
    <row r="47" spans="2:13" ht="15.75" thickBot="1" x14ac:dyDescent="0.35">
      <c r="B47" s="104" t="s">
        <v>11</v>
      </c>
      <c r="C47" s="105"/>
      <c r="D47" s="106"/>
      <c r="E47" s="107"/>
      <c r="F47" s="107">
        <f>SUM(F45:F46)</f>
        <v>0</v>
      </c>
      <c r="G47" s="108"/>
      <c r="H47" s="109">
        <f>SUM(H45:H46)</f>
        <v>0</v>
      </c>
      <c r="L47" s="52"/>
      <c r="M47" s="128"/>
    </row>
    <row r="48" spans="2:13" ht="6" customHeight="1" thickBot="1" x14ac:dyDescent="0.4">
      <c r="B48" s="110"/>
      <c r="C48" s="110"/>
      <c r="D48" s="111"/>
      <c r="E48" s="111"/>
      <c r="F48" s="111"/>
      <c r="G48" s="112"/>
      <c r="H48" s="113"/>
    </row>
    <row r="49" spans="2:10" ht="18.75" thickBot="1" x14ac:dyDescent="0.4">
      <c r="B49" s="281" t="s">
        <v>42</v>
      </c>
      <c r="C49" s="282"/>
      <c r="D49" s="114"/>
      <c r="E49" s="114"/>
      <c r="F49" s="114"/>
      <c r="G49" s="115"/>
      <c r="H49" s="116">
        <f>SUM(F36,F42,F47)</f>
        <v>0</v>
      </c>
      <c r="J49" s="172"/>
    </row>
    <row r="50" spans="2:10" ht="6" customHeight="1" thickBot="1" x14ac:dyDescent="0.4">
      <c r="B50" s="110"/>
      <c r="C50" s="110"/>
      <c r="D50" s="111"/>
      <c r="E50" s="111"/>
      <c r="F50" s="111"/>
      <c r="G50" s="112"/>
      <c r="H50" s="113"/>
    </row>
    <row r="51" spans="2:10" ht="17.25" thickBot="1" x14ac:dyDescent="0.35">
      <c r="B51" s="283" t="s">
        <v>43</v>
      </c>
      <c r="C51" s="284"/>
      <c r="D51" s="114"/>
      <c r="E51" s="114"/>
      <c r="F51" s="114"/>
      <c r="G51" s="115"/>
      <c r="H51" s="173">
        <f>H53-H49</f>
        <v>0</v>
      </c>
    </row>
    <row r="52" spans="2:10" ht="6" customHeight="1" thickBot="1" x14ac:dyDescent="0.4">
      <c r="B52" s="110"/>
      <c r="C52" s="110"/>
      <c r="D52" s="111"/>
      <c r="E52" s="111"/>
      <c r="F52" s="111"/>
      <c r="G52" s="112"/>
      <c r="H52" s="113"/>
    </row>
    <row r="53" spans="2:10" ht="18.75" thickBot="1" x14ac:dyDescent="0.4">
      <c r="B53" s="285" t="s">
        <v>44</v>
      </c>
      <c r="C53" s="286"/>
      <c r="D53" s="118"/>
      <c r="E53" s="118"/>
      <c r="F53" s="118"/>
      <c r="G53" s="119"/>
      <c r="H53" s="116">
        <f>SUM(H36,H42,H47)</f>
        <v>0</v>
      </c>
      <c r="I53" s="101"/>
    </row>
    <row r="54" spans="2:10" ht="15.75" thickBot="1" x14ac:dyDescent="0.35"/>
    <row r="55" spans="2:10" ht="18.75" thickBot="1" x14ac:dyDescent="0.4">
      <c r="B55" s="281" t="s">
        <v>42</v>
      </c>
      <c r="C55" s="282"/>
      <c r="D55" s="114"/>
      <c r="E55" s="114"/>
      <c r="F55" s="114"/>
      <c r="G55" s="115"/>
      <c r="H55" s="116">
        <f>H21+H49</f>
        <v>0</v>
      </c>
      <c r="J55" s="172"/>
    </row>
    <row r="56" spans="2:10" ht="6" customHeight="1" thickBot="1" x14ac:dyDescent="0.4">
      <c r="B56" s="110"/>
      <c r="C56" s="110"/>
      <c r="D56" s="111"/>
      <c r="E56" s="111"/>
      <c r="F56" s="111"/>
      <c r="G56" s="112"/>
      <c r="H56" s="113"/>
    </row>
    <row r="57" spans="2:10" ht="17.25" thickBot="1" x14ac:dyDescent="0.35">
      <c r="B57" s="283" t="s">
        <v>43</v>
      </c>
      <c r="C57" s="284"/>
      <c r="D57" s="114"/>
      <c r="E57" s="114"/>
      <c r="F57" s="114"/>
      <c r="G57" s="115"/>
      <c r="H57" s="173">
        <f>H23+H51</f>
        <v>0</v>
      </c>
    </row>
    <row r="58" spans="2:10" ht="6" customHeight="1" thickBot="1" x14ac:dyDescent="0.4">
      <c r="B58" s="110"/>
      <c r="C58" s="110"/>
      <c r="D58" s="111"/>
      <c r="E58" s="111"/>
      <c r="F58" s="111"/>
      <c r="G58" s="112"/>
      <c r="H58" s="113"/>
    </row>
    <row r="59" spans="2:10" ht="18.75" thickBot="1" x14ac:dyDescent="0.4">
      <c r="B59" s="285" t="s">
        <v>44</v>
      </c>
      <c r="C59" s="286"/>
      <c r="D59" s="118"/>
      <c r="E59" s="118"/>
      <c r="F59" s="118"/>
      <c r="G59" s="119"/>
      <c r="H59" s="116">
        <f>H25+H53</f>
        <v>0</v>
      </c>
      <c r="I59" s="101"/>
    </row>
  </sheetData>
  <mergeCells count="9">
    <mergeCell ref="B53:C53"/>
    <mergeCell ref="B55:C55"/>
    <mergeCell ref="B57:C57"/>
    <mergeCell ref="B59:C59"/>
    <mergeCell ref="B21:C21"/>
    <mergeCell ref="B23:C23"/>
    <mergeCell ref="B25:C25"/>
    <mergeCell ref="B49:C49"/>
    <mergeCell ref="B51:C51"/>
  </mergeCells>
  <pageMargins left="0.7" right="0.7" top="0.78740157499999996" bottom="0.78740157499999996" header="0.3" footer="0.3"/>
  <pageSetup paperSize="9" scale="4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44DDC-309B-4D6A-AEED-77DA975336E8}">
  <sheetPr>
    <pageSetUpPr fitToPage="1"/>
  </sheetPr>
  <dimension ref="B1:M60"/>
  <sheetViews>
    <sheetView zoomScale="80" zoomScaleNormal="80" workbookViewId="0">
      <selection activeCell="E43" sqref="E6:E43"/>
    </sheetView>
  </sheetViews>
  <sheetFormatPr defaultColWidth="9" defaultRowHeight="15" x14ac:dyDescent="0.3"/>
  <cols>
    <col min="1" max="1" width="3.375" style="123" customWidth="1"/>
    <col min="2" max="2" width="34.75" style="123" customWidth="1"/>
    <col min="3" max="3" width="49.875" style="123" customWidth="1"/>
    <col min="4" max="4" width="4" style="123" bestFit="1" customWidth="1"/>
    <col min="5" max="5" width="15.625" style="123" bestFit="1" customWidth="1"/>
    <col min="6" max="6" width="14" style="123" bestFit="1" customWidth="1"/>
    <col min="7" max="7" width="13.625" style="123" bestFit="1" customWidth="1"/>
    <col min="8" max="8" width="15.375" style="123" bestFit="1" customWidth="1"/>
    <col min="9" max="9" width="12.625" style="123" customWidth="1"/>
    <col min="10" max="10" width="11" style="123" bestFit="1" customWidth="1"/>
    <col min="11" max="12" width="9" style="123"/>
    <col min="13" max="13" width="10.125" style="123" bestFit="1" customWidth="1"/>
    <col min="14" max="16384" width="9" style="123"/>
  </cols>
  <sheetData>
    <row r="1" spans="2:13" ht="15.75" thickBot="1" x14ac:dyDescent="0.35"/>
    <row r="2" spans="2:13" ht="30" customHeight="1" thickBot="1" x14ac:dyDescent="0.35">
      <c r="B2" s="124" t="s">
        <v>162</v>
      </c>
      <c r="C2" s="125"/>
      <c r="D2" s="125"/>
      <c r="E2" s="125"/>
      <c r="F2" s="125"/>
      <c r="G2" s="125"/>
      <c r="H2" s="126"/>
    </row>
    <row r="3" spans="2:13" ht="15.75" thickBot="1" x14ac:dyDescent="0.35">
      <c r="B3" s="5"/>
      <c r="C3" s="248"/>
      <c r="D3" s="7"/>
      <c r="E3" s="7"/>
      <c r="F3" s="7"/>
      <c r="G3" s="8"/>
      <c r="H3" s="9"/>
    </row>
    <row r="4" spans="2:13" x14ac:dyDescent="0.3">
      <c r="B4" s="10" t="s">
        <v>0</v>
      </c>
      <c r="C4" s="249" t="s">
        <v>1</v>
      </c>
      <c r="D4" s="12" t="s">
        <v>2</v>
      </c>
      <c r="E4" s="12" t="s">
        <v>3</v>
      </c>
      <c r="F4" s="12" t="s">
        <v>4</v>
      </c>
      <c r="G4" s="13" t="s">
        <v>5</v>
      </c>
      <c r="H4" s="14" t="s">
        <v>6</v>
      </c>
    </row>
    <row r="5" spans="2:13" x14ac:dyDescent="0.3">
      <c r="B5" s="15" t="s">
        <v>7</v>
      </c>
      <c r="C5" s="16"/>
      <c r="D5" s="17"/>
      <c r="E5" s="18"/>
      <c r="F5" s="17"/>
      <c r="G5" s="19"/>
      <c r="H5" s="20"/>
      <c r="J5" s="250"/>
      <c r="L5" s="21"/>
      <c r="M5" s="128"/>
    </row>
    <row r="6" spans="2:13" ht="163.5" customHeight="1" x14ac:dyDescent="0.3">
      <c r="B6" s="129" t="s">
        <v>8</v>
      </c>
      <c r="C6" s="130" t="s">
        <v>235</v>
      </c>
      <c r="D6" s="176">
        <v>1</v>
      </c>
      <c r="E6" s="160"/>
      <c r="F6" s="132">
        <f t="shared" ref="F6:F7" si="0">SUM(D6*E6)</f>
        <v>0</v>
      </c>
      <c r="G6" s="134">
        <f>SUM(E6*1.21)</f>
        <v>0</v>
      </c>
      <c r="H6" s="135">
        <f t="shared" ref="H6:H7" si="1">SUM(D6*G6)</f>
        <v>0</v>
      </c>
      <c r="I6" s="251"/>
      <c r="J6" s="252"/>
      <c r="K6" s="138"/>
      <c r="L6" s="138"/>
      <c r="M6" s="128"/>
    </row>
    <row r="7" spans="2:13" ht="67.5" x14ac:dyDescent="0.3">
      <c r="B7" s="129" t="s">
        <v>9</v>
      </c>
      <c r="C7" s="130" t="s">
        <v>10</v>
      </c>
      <c r="D7" s="178">
        <v>1</v>
      </c>
      <c r="E7" s="132"/>
      <c r="F7" s="132">
        <f t="shared" si="0"/>
        <v>0</v>
      </c>
      <c r="G7" s="134">
        <f t="shared" ref="G7" si="2">SUM(E7*1.21)</f>
        <v>0</v>
      </c>
      <c r="H7" s="135">
        <f t="shared" si="1"/>
        <v>0</v>
      </c>
      <c r="J7" s="250"/>
      <c r="K7" s="138"/>
      <c r="L7" s="138"/>
      <c r="M7" s="128"/>
    </row>
    <row r="8" spans="2:13" x14ac:dyDescent="0.3">
      <c r="B8" s="15" t="s">
        <v>11</v>
      </c>
      <c r="C8" s="16"/>
      <c r="D8" s="32"/>
      <c r="E8" s="33"/>
      <c r="F8" s="34">
        <f>SUM(F6:F7)</f>
        <v>0</v>
      </c>
      <c r="G8" s="35"/>
      <c r="H8" s="147">
        <f>SUM(H6:H7)</f>
        <v>0</v>
      </c>
      <c r="L8" s="37"/>
      <c r="M8" s="128"/>
    </row>
    <row r="9" spans="2:13" ht="6" customHeight="1" x14ac:dyDescent="0.3">
      <c r="B9" s="38"/>
      <c r="C9" s="39"/>
      <c r="D9" s="17"/>
      <c r="E9" s="18"/>
      <c r="F9" s="17"/>
      <c r="G9" s="40"/>
      <c r="H9" s="41"/>
      <c r="L9" s="42"/>
      <c r="M9" s="128"/>
    </row>
    <row r="10" spans="2:13" x14ac:dyDescent="0.3">
      <c r="B10" s="43" t="s">
        <v>12</v>
      </c>
      <c r="C10" s="35"/>
      <c r="D10" s="17"/>
      <c r="E10" s="18"/>
      <c r="F10" s="17"/>
      <c r="G10" s="19"/>
      <c r="H10" s="44"/>
      <c r="L10" s="21"/>
      <c r="M10" s="128"/>
    </row>
    <row r="11" spans="2:13" ht="54" x14ac:dyDescent="0.3">
      <c r="B11" s="183" t="s">
        <v>71</v>
      </c>
      <c r="C11" s="130" t="s">
        <v>72</v>
      </c>
      <c r="D11" s="176">
        <v>2</v>
      </c>
      <c r="E11" s="270"/>
      <c r="F11" s="132">
        <f t="shared" ref="F11" si="3">SUM(D11*E11)</f>
        <v>0</v>
      </c>
      <c r="G11" s="134">
        <f t="shared" ref="G11:G13" si="4">SUM(E11*1.21)</f>
        <v>0</v>
      </c>
      <c r="H11" s="135">
        <f t="shared" ref="H11:H13" si="5">SUM(D11*G11)</f>
        <v>0</v>
      </c>
      <c r="L11" s="45"/>
      <c r="M11" s="128"/>
    </row>
    <row r="12" spans="2:13" ht="54" x14ac:dyDescent="0.3">
      <c r="B12" s="183" t="s">
        <v>73</v>
      </c>
      <c r="C12" s="130" t="s">
        <v>74</v>
      </c>
      <c r="D12" s="176">
        <v>2</v>
      </c>
      <c r="E12" s="133"/>
      <c r="F12" s="132">
        <f t="shared" ref="F12:F13" si="6">SUM(D12*E12)</f>
        <v>0</v>
      </c>
      <c r="G12" s="134">
        <f t="shared" si="4"/>
        <v>0</v>
      </c>
      <c r="H12" s="135">
        <f t="shared" si="5"/>
        <v>0</v>
      </c>
      <c r="L12" s="45"/>
      <c r="M12" s="128"/>
    </row>
    <row r="13" spans="2:13" x14ac:dyDescent="0.3">
      <c r="B13" s="129" t="s">
        <v>75</v>
      </c>
      <c r="C13" s="130" t="s">
        <v>76</v>
      </c>
      <c r="D13" s="131">
        <v>16</v>
      </c>
      <c r="E13" s="133"/>
      <c r="F13" s="132">
        <f t="shared" si="6"/>
        <v>0</v>
      </c>
      <c r="G13" s="134">
        <f t="shared" si="4"/>
        <v>0</v>
      </c>
      <c r="H13" s="135">
        <f t="shared" si="5"/>
        <v>0</v>
      </c>
      <c r="L13" s="45"/>
      <c r="M13" s="128"/>
    </row>
    <row r="14" spans="2:13" x14ac:dyDescent="0.3">
      <c r="B14" s="47" t="s">
        <v>11</v>
      </c>
      <c r="C14" s="48"/>
      <c r="D14" s="49"/>
      <c r="E14" s="50"/>
      <c r="F14" s="50">
        <f>SUM(F11:F13)</f>
        <v>0</v>
      </c>
      <c r="G14" s="51"/>
      <c r="H14" s="147">
        <f>SUM(H11:H13)</f>
        <v>0</v>
      </c>
      <c r="L14" s="52"/>
      <c r="M14" s="128"/>
    </row>
    <row r="15" spans="2:13" ht="6" customHeight="1" x14ac:dyDescent="0.3">
      <c r="B15" s="38"/>
      <c r="C15" s="39"/>
      <c r="D15" s="17"/>
      <c r="E15" s="18"/>
      <c r="F15" s="17"/>
      <c r="G15" s="40"/>
      <c r="H15" s="41"/>
      <c r="L15" s="42"/>
      <c r="M15" s="128"/>
    </row>
    <row r="16" spans="2:13" x14ac:dyDescent="0.3">
      <c r="B16" s="15" t="s">
        <v>21</v>
      </c>
      <c r="C16" s="16"/>
      <c r="D16" s="17"/>
      <c r="E16" s="18"/>
      <c r="F16" s="17"/>
      <c r="G16" s="19"/>
      <c r="H16" s="20"/>
      <c r="J16" s="250"/>
      <c r="L16" s="21"/>
      <c r="M16" s="128"/>
    </row>
    <row r="17" spans="2:13" ht="54" x14ac:dyDescent="0.3">
      <c r="B17" s="129" t="s">
        <v>77</v>
      </c>
      <c r="C17" s="181" t="s">
        <v>78</v>
      </c>
      <c r="D17" s="131">
        <v>3</v>
      </c>
      <c r="E17" s="133"/>
      <c r="F17" s="132">
        <f t="shared" ref="F17:F26" si="7">SUM(D17*E17)</f>
        <v>0</v>
      </c>
      <c r="G17" s="134">
        <f t="shared" ref="G17:G26" si="8">SUM(E17*1.21)</f>
        <v>0</v>
      </c>
      <c r="H17" s="135">
        <f t="shared" ref="H17:H26" si="9">SUM(D17*G17)</f>
        <v>0</v>
      </c>
      <c r="I17" s="253"/>
      <c r="L17" s="42"/>
      <c r="M17" s="128"/>
    </row>
    <row r="18" spans="2:13" ht="54.75" customHeight="1" x14ac:dyDescent="0.3">
      <c r="B18" s="145" t="s">
        <v>62</v>
      </c>
      <c r="C18" s="181" t="s">
        <v>237</v>
      </c>
      <c r="D18" s="131">
        <v>1</v>
      </c>
      <c r="E18" s="132"/>
      <c r="F18" s="132">
        <f t="shared" si="7"/>
        <v>0</v>
      </c>
      <c r="G18" s="134">
        <f t="shared" si="8"/>
        <v>0</v>
      </c>
      <c r="H18" s="135">
        <f t="shared" si="9"/>
        <v>0</v>
      </c>
      <c r="I18" s="253"/>
      <c r="L18" s="42"/>
      <c r="M18" s="128"/>
    </row>
    <row r="19" spans="2:13" ht="40.5" x14ac:dyDescent="0.3">
      <c r="B19" s="145" t="s">
        <v>62</v>
      </c>
      <c r="C19" s="181" t="s">
        <v>238</v>
      </c>
      <c r="D19" s="131">
        <v>1</v>
      </c>
      <c r="E19" s="132"/>
      <c r="F19" s="132">
        <f t="shared" si="7"/>
        <v>0</v>
      </c>
      <c r="G19" s="134">
        <f t="shared" si="8"/>
        <v>0</v>
      </c>
      <c r="H19" s="135">
        <f t="shared" si="9"/>
        <v>0</v>
      </c>
      <c r="I19" s="253"/>
      <c r="L19" s="42"/>
      <c r="M19" s="128"/>
    </row>
    <row r="20" spans="2:13" ht="27" x14ac:dyDescent="0.3">
      <c r="B20" s="145" t="s">
        <v>28</v>
      </c>
      <c r="C20" s="184" t="s">
        <v>239</v>
      </c>
      <c r="D20" s="131">
        <v>1</v>
      </c>
      <c r="E20" s="271"/>
      <c r="F20" s="132">
        <f t="shared" si="7"/>
        <v>0</v>
      </c>
      <c r="G20" s="134">
        <f t="shared" si="8"/>
        <v>0</v>
      </c>
      <c r="H20" s="135">
        <f t="shared" si="9"/>
        <v>0</v>
      </c>
      <c r="L20" s="42"/>
      <c r="M20" s="128"/>
    </row>
    <row r="21" spans="2:13" ht="81" x14ac:dyDescent="0.3">
      <c r="B21" s="145" t="s">
        <v>22</v>
      </c>
      <c r="C21" s="139" t="s">
        <v>79</v>
      </c>
      <c r="D21" s="131">
        <v>4</v>
      </c>
      <c r="E21" s="133"/>
      <c r="F21" s="132">
        <f t="shared" si="7"/>
        <v>0</v>
      </c>
      <c r="G21" s="134">
        <f t="shared" si="8"/>
        <v>0</v>
      </c>
      <c r="H21" s="135">
        <f t="shared" si="9"/>
        <v>0</v>
      </c>
      <c r="I21" s="253"/>
      <c r="L21" s="42"/>
      <c r="M21" s="128"/>
    </row>
    <row r="22" spans="2:13" ht="81" x14ac:dyDescent="0.3">
      <c r="B22" s="145" t="s">
        <v>69</v>
      </c>
      <c r="C22" s="139" t="s">
        <v>80</v>
      </c>
      <c r="D22" s="131">
        <v>2</v>
      </c>
      <c r="E22" s="143"/>
      <c r="F22" s="132">
        <f t="shared" si="7"/>
        <v>0</v>
      </c>
      <c r="G22" s="134">
        <f t="shared" si="8"/>
        <v>0</v>
      </c>
      <c r="H22" s="135">
        <f t="shared" ref="H22:H23" si="10">SUM(D22*G22)</f>
        <v>0</v>
      </c>
      <c r="I22" s="253"/>
      <c r="L22" s="138"/>
      <c r="M22" s="128"/>
    </row>
    <row r="23" spans="2:13" ht="54" x14ac:dyDescent="0.3">
      <c r="B23" s="145" t="s">
        <v>26</v>
      </c>
      <c r="C23" s="139" t="s">
        <v>81</v>
      </c>
      <c r="D23" s="131">
        <v>6</v>
      </c>
      <c r="E23" s="133"/>
      <c r="F23" s="132">
        <f t="shared" si="7"/>
        <v>0</v>
      </c>
      <c r="G23" s="134">
        <f t="shared" si="8"/>
        <v>0</v>
      </c>
      <c r="H23" s="135">
        <f t="shared" si="10"/>
        <v>0</v>
      </c>
      <c r="I23" s="253"/>
      <c r="L23" s="42"/>
      <c r="M23" s="128"/>
    </row>
    <row r="24" spans="2:13" ht="40.5" x14ac:dyDescent="0.3">
      <c r="B24" s="148" t="s">
        <v>82</v>
      </c>
      <c r="C24" s="184" t="s">
        <v>83</v>
      </c>
      <c r="D24" s="131">
        <v>1</v>
      </c>
      <c r="E24" s="133"/>
      <c r="F24" s="132">
        <f t="shared" si="7"/>
        <v>0</v>
      </c>
      <c r="G24" s="134">
        <f t="shared" si="8"/>
        <v>0</v>
      </c>
      <c r="H24" s="135">
        <f t="shared" ref="H24" si="11">SUM(D24*G24)</f>
        <v>0</v>
      </c>
      <c r="L24" s="88"/>
      <c r="M24" s="128"/>
    </row>
    <row r="25" spans="2:13" ht="27" x14ac:dyDescent="0.3">
      <c r="B25" s="145" t="s">
        <v>29</v>
      </c>
      <c r="C25" s="139" t="s">
        <v>222</v>
      </c>
      <c r="D25" s="131">
        <v>3</v>
      </c>
      <c r="E25" s="143"/>
      <c r="F25" s="132">
        <f t="shared" si="7"/>
        <v>0</v>
      </c>
      <c r="G25" s="134">
        <f t="shared" si="8"/>
        <v>0</v>
      </c>
      <c r="H25" s="135">
        <f t="shared" si="9"/>
        <v>0</v>
      </c>
      <c r="L25" s="138"/>
      <c r="M25" s="128"/>
    </row>
    <row r="26" spans="2:13" ht="40.5" x14ac:dyDescent="0.3">
      <c r="B26" s="146" t="s">
        <v>30</v>
      </c>
      <c r="C26" s="139" t="s">
        <v>224</v>
      </c>
      <c r="D26" s="131">
        <v>3</v>
      </c>
      <c r="E26" s="143"/>
      <c r="F26" s="132">
        <f t="shared" si="7"/>
        <v>0</v>
      </c>
      <c r="G26" s="134">
        <f t="shared" si="8"/>
        <v>0</v>
      </c>
      <c r="H26" s="135">
        <f t="shared" si="9"/>
        <v>0</v>
      </c>
      <c r="L26" s="138"/>
      <c r="M26" s="128"/>
    </row>
    <row r="27" spans="2:13" x14ac:dyDescent="0.3">
      <c r="B27" s="47" t="s">
        <v>11</v>
      </c>
      <c r="C27" s="48"/>
      <c r="D27" s="49"/>
      <c r="E27" s="50"/>
      <c r="F27" s="50">
        <f>SUM(F17:F26)</f>
        <v>0</v>
      </c>
      <c r="G27" s="51"/>
      <c r="H27" s="147">
        <f>SUM(H17:H26)</f>
        <v>0</v>
      </c>
      <c r="L27" s="52"/>
      <c r="M27" s="128"/>
    </row>
    <row r="28" spans="2:13" ht="6" customHeight="1" x14ac:dyDescent="0.3">
      <c r="B28" s="38"/>
      <c r="C28" s="39"/>
      <c r="D28" s="17"/>
      <c r="E28" s="18"/>
      <c r="F28" s="17"/>
      <c r="G28" s="40"/>
      <c r="H28" s="41"/>
      <c r="L28" s="42"/>
      <c r="M28" s="128"/>
    </row>
    <row r="29" spans="2:13" x14ac:dyDescent="0.3">
      <c r="B29" s="68" t="s">
        <v>194</v>
      </c>
      <c r="C29" s="69"/>
      <c r="D29" s="70"/>
      <c r="E29" s="71"/>
      <c r="F29" s="70"/>
      <c r="G29" s="72"/>
      <c r="H29" s="73"/>
      <c r="L29" s="67"/>
      <c r="M29" s="128"/>
    </row>
    <row r="30" spans="2:13" ht="81" x14ac:dyDescent="0.3">
      <c r="B30" s="185" t="s">
        <v>84</v>
      </c>
      <c r="C30" s="149" t="s">
        <v>195</v>
      </c>
      <c r="D30" s="150">
        <v>3</v>
      </c>
      <c r="E30" s="151"/>
      <c r="F30" s="132">
        <f t="shared" ref="F30:F32" si="12">SUM(D30*E30)</f>
        <v>0</v>
      </c>
      <c r="G30" s="134">
        <f t="shared" ref="G30:G32" si="13">SUM(E30*1.21)</f>
        <v>0</v>
      </c>
      <c r="H30" s="135">
        <f t="shared" ref="H30:H32" si="14">SUM(D30*G30)</f>
        <v>0</v>
      </c>
      <c r="L30" s="65"/>
      <c r="M30" s="128"/>
    </row>
    <row r="31" spans="2:13" ht="27" x14ac:dyDescent="0.3">
      <c r="B31" s="148" t="s">
        <v>92</v>
      </c>
      <c r="C31" s="149" t="s">
        <v>67</v>
      </c>
      <c r="D31" s="150">
        <v>1</v>
      </c>
      <c r="E31" s="151"/>
      <c r="F31" s="132">
        <f t="shared" si="12"/>
        <v>0</v>
      </c>
      <c r="G31" s="134">
        <f t="shared" si="13"/>
        <v>0</v>
      </c>
      <c r="H31" s="135">
        <f t="shared" si="14"/>
        <v>0</v>
      </c>
      <c r="L31" s="65"/>
      <c r="M31" s="128"/>
    </row>
    <row r="32" spans="2:13" x14ac:dyDescent="0.3">
      <c r="B32" s="148" t="s">
        <v>176</v>
      </c>
      <c r="C32" s="149" t="s">
        <v>32</v>
      </c>
      <c r="D32" s="150">
        <v>3</v>
      </c>
      <c r="E32" s="151"/>
      <c r="F32" s="132">
        <f t="shared" si="12"/>
        <v>0</v>
      </c>
      <c r="G32" s="134">
        <f t="shared" si="13"/>
        <v>0</v>
      </c>
      <c r="H32" s="135">
        <f t="shared" si="14"/>
        <v>0</v>
      </c>
      <c r="L32" s="65"/>
      <c r="M32" s="128"/>
    </row>
    <row r="33" spans="2:13" x14ac:dyDescent="0.3">
      <c r="B33" s="74" t="s">
        <v>11</v>
      </c>
      <c r="C33" s="75"/>
      <c r="D33" s="76"/>
      <c r="E33" s="77"/>
      <c r="F33" s="78">
        <f>SUM(F30:F32)</f>
        <v>0</v>
      </c>
      <c r="G33" s="79"/>
      <c r="H33" s="80">
        <f>SUM(H30:H32)</f>
        <v>0</v>
      </c>
      <c r="L33" s="67"/>
      <c r="M33" s="128"/>
    </row>
    <row r="34" spans="2:13" ht="6" customHeight="1" x14ac:dyDescent="0.3">
      <c r="B34" s="81"/>
      <c r="C34" s="82"/>
      <c r="D34" s="83"/>
      <c r="E34" s="71"/>
      <c r="F34" s="84"/>
      <c r="G34" s="85"/>
      <c r="H34" s="86"/>
      <c r="L34" s="67"/>
      <c r="M34" s="128"/>
    </row>
    <row r="35" spans="2:13" x14ac:dyDescent="0.3">
      <c r="B35" s="161" t="s">
        <v>227</v>
      </c>
      <c r="C35" s="170"/>
      <c r="D35" s="150"/>
      <c r="E35" s="151"/>
      <c r="F35" s="132"/>
      <c r="G35" s="134"/>
      <c r="H35" s="135"/>
      <c r="L35" s="163"/>
      <c r="M35" s="128"/>
    </row>
    <row r="36" spans="2:13" ht="27" x14ac:dyDescent="0.3">
      <c r="B36" s="129" t="s">
        <v>236</v>
      </c>
      <c r="C36" s="149" t="s">
        <v>34</v>
      </c>
      <c r="D36" s="169">
        <v>1</v>
      </c>
      <c r="E36" s="151"/>
      <c r="F36" s="132">
        <f t="shared" ref="F36:F38" si="15">SUM(D36*E36)</f>
        <v>0</v>
      </c>
      <c r="G36" s="134">
        <f t="shared" ref="G36:G38" si="16">SUM(E36*1.21)</f>
        <v>0</v>
      </c>
      <c r="H36" s="135">
        <f t="shared" ref="H36:H38" si="17">SUM(D36*G36)</f>
        <v>0</v>
      </c>
      <c r="I36" s="254"/>
      <c r="L36" s="163"/>
      <c r="M36" s="128"/>
    </row>
    <row r="37" spans="2:13" x14ac:dyDescent="0.3">
      <c r="B37" s="146" t="s">
        <v>35</v>
      </c>
      <c r="C37" s="149" t="s">
        <v>36</v>
      </c>
      <c r="D37" s="169">
        <v>1</v>
      </c>
      <c r="E37" s="151"/>
      <c r="F37" s="132">
        <f t="shared" si="15"/>
        <v>0</v>
      </c>
      <c r="G37" s="134">
        <f t="shared" si="16"/>
        <v>0</v>
      </c>
      <c r="H37" s="135">
        <f t="shared" si="17"/>
        <v>0</v>
      </c>
      <c r="I37" s="254"/>
      <c r="L37" s="163"/>
      <c r="M37" s="128"/>
    </row>
    <row r="38" spans="2:13" x14ac:dyDescent="0.3">
      <c r="B38" s="146" t="s">
        <v>233</v>
      </c>
      <c r="C38" s="149" t="s">
        <v>234</v>
      </c>
      <c r="D38" s="169">
        <v>1</v>
      </c>
      <c r="E38" s="160"/>
      <c r="F38" s="132">
        <f t="shared" si="15"/>
        <v>0</v>
      </c>
      <c r="G38" s="134">
        <f t="shared" si="16"/>
        <v>0</v>
      </c>
      <c r="H38" s="135">
        <f t="shared" si="17"/>
        <v>0</v>
      </c>
      <c r="L38" s="163"/>
      <c r="M38" s="128"/>
    </row>
    <row r="39" spans="2:13" x14ac:dyDescent="0.3">
      <c r="B39" s="161" t="s">
        <v>11</v>
      </c>
      <c r="C39" s="162"/>
      <c r="D39" s="164"/>
      <c r="E39" s="165"/>
      <c r="F39" s="255">
        <f>SUM(F36:F38)</f>
        <v>0</v>
      </c>
      <c r="G39" s="171"/>
      <c r="H39" s="256">
        <f>SUM(H36:H38)</f>
        <v>0</v>
      </c>
      <c r="L39" s="163"/>
      <c r="M39" s="128"/>
    </row>
    <row r="40" spans="2:13" ht="6" customHeight="1" x14ac:dyDescent="0.3">
      <c r="B40" s="148"/>
      <c r="C40" s="149"/>
      <c r="D40" s="150"/>
      <c r="E40" s="151"/>
      <c r="F40" s="132"/>
      <c r="G40" s="134"/>
      <c r="H40" s="135"/>
      <c r="L40" s="163"/>
      <c r="M40" s="128"/>
    </row>
    <row r="41" spans="2:13" x14ac:dyDescent="0.3">
      <c r="B41" s="43" t="s">
        <v>37</v>
      </c>
      <c r="C41" s="35"/>
      <c r="D41" s="17"/>
      <c r="E41" s="18"/>
      <c r="F41" s="17"/>
      <c r="G41" s="99"/>
      <c r="H41" s="100"/>
      <c r="I41" s="101"/>
      <c r="L41" s="102"/>
      <c r="M41" s="128"/>
    </row>
    <row r="42" spans="2:13" x14ac:dyDescent="0.3">
      <c r="B42" s="146" t="s">
        <v>38</v>
      </c>
      <c r="C42" s="149" t="s">
        <v>39</v>
      </c>
      <c r="D42" s="169">
        <v>1</v>
      </c>
      <c r="E42" s="151"/>
      <c r="F42" s="132">
        <f t="shared" ref="F42:F43" si="18">SUM(D42*E42)</f>
        <v>0</v>
      </c>
      <c r="G42" s="134">
        <f t="shared" ref="G42:G43" si="19">SUM(E42*1.21)</f>
        <v>0</v>
      </c>
      <c r="H42" s="135">
        <f t="shared" ref="H42:H43" si="20">SUM(D42*G42)</f>
        <v>0</v>
      </c>
      <c r="I42" s="101"/>
      <c r="L42" s="103"/>
      <c r="M42" s="128"/>
    </row>
    <row r="43" spans="2:13" x14ac:dyDescent="0.3">
      <c r="B43" s="146" t="s">
        <v>40</v>
      </c>
      <c r="C43" s="139" t="s">
        <v>41</v>
      </c>
      <c r="D43" s="169">
        <v>1</v>
      </c>
      <c r="E43" s="160"/>
      <c r="F43" s="132">
        <f t="shared" si="18"/>
        <v>0</v>
      </c>
      <c r="G43" s="134">
        <f t="shared" si="19"/>
        <v>0</v>
      </c>
      <c r="H43" s="135">
        <f t="shared" si="20"/>
        <v>0</v>
      </c>
      <c r="I43" s="101"/>
      <c r="L43" s="103"/>
      <c r="M43" s="128"/>
    </row>
    <row r="44" spans="2:13" ht="15.75" thickBot="1" x14ac:dyDescent="0.35">
      <c r="B44" s="104" t="s">
        <v>11</v>
      </c>
      <c r="C44" s="105"/>
      <c r="D44" s="106"/>
      <c r="E44" s="107"/>
      <c r="F44" s="107">
        <f>SUM(F42:F43)</f>
        <v>0</v>
      </c>
      <c r="G44" s="108"/>
      <c r="H44" s="109">
        <f>SUM(H42:H43)</f>
        <v>0</v>
      </c>
      <c r="L44" s="52"/>
      <c r="M44" s="128"/>
    </row>
    <row r="45" spans="2:13" ht="6" customHeight="1" thickBot="1" x14ac:dyDescent="0.4">
      <c r="B45" s="110"/>
      <c r="C45" s="110"/>
      <c r="D45" s="111"/>
      <c r="E45" s="111"/>
      <c r="F45" s="111"/>
      <c r="G45" s="112"/>
      <c r="H45" s="113"/>
    </row>
    <row r="46" spans="2:13" ht="18.75" thickBot="1" x14ac:dyDescent="0.4">
      <c r="B46" s="281" t="s">
        <v>42</v>
      </c>
      <c r="C46" s="282"/>
      <c r="D46" s="114"/>
      <c r="E46" s="114"/>
      <c r="F46" s="114"/>
      <c r="G46" s="115"/>
      <c r="H46" s="116">
        <f>SUM(F8,F14,F27,F33,F39,F44)</f>
        <v>0</v>
      </c>
      <c r="J46" s="257"/>
    </row>
    <row r="47" spans="2:13" ht="6" customHeight="1" thickBot="1" x14ac:dyDescent="0.4">
      <c r="B47" s="110"/>
      <c r="C47" s="110"/>
      <c r="D47" s="111"/>
      <c r="E47" s="111"/>
      <c r="F47" s="111"/>
      <c r="G47" s="112"/>
      <c r="H47" s="113"/>
    </row>
    <row r="48" spans="2:13" ht="17.25" thickBot="1" x14ac:dyDescent="0.35">
      <c r="B48" s="283" t="s">
        <v>43</v>
      </c>
      <c r="C48" s="284"/>
      <c r="D48" s="114"/>
      <c r="E48" s="114"/>
      <c r="F48" s="114"/>
      <c r="G48" s="115"/>
      <c r="H48" s="173">
        <f>H50-H46</f>
        <v>0</v>
      </c>
    </row>
    <row r="49" spans="2:9" ht="6" customHeight="1" thickBot="1" x14ac:dyDescent="0.4">
      <c r="B49" s="110"/>
      <c r="C49" s="110"/>
      <c r="D49" s="111"/>
      <c r="E49" s="111"/>
      <c r="F49" s="111"/>
      <c r="G49" s="112"/>
      <c r="H49" s="113"/>
    </row>
    <row r="50" spans="2:9" ht="18.75" thickBot="1" x14ac:dyDescent="0.4">
      <c r="B50" s="285" t="s">
        <v>44</v>
      </c>
      <c r="C50" s="286"/>
      <c r="D50" s="118"/>
      <c r="E50" s="118"/>
      <c r="F50" s="118"/>
      <c r="G50" s="119"/>
      <c r="H50" s="116">
        <f>SUM(H8,H14,H27,H33,H39,H44)</f>
        <v>0</v>
      </c>
      <c r="I50" s="101"/>
    </row>
    <row r="51" spans="2:9" x14ac:dyDescent="0.3">
      <c r="B51" s="120"/>
      <c r="C51" s="120"/>
      <c r="D51" s="121"/>
      <c r="E51" s="121"/>
      <c r="F51" s="121"/>
      <c r="G51" s="102"/>
      <c r="H51" s="102"/>
    </row>
    <row r="59" spans="2:9" x14ac:dyDescent="0.3">
      <c r="I59" s="174"/>
    </row>
    <row r="60" spans="2:9" ht="30.75" customHeight="1" x14ac:dyDescent="0.3">
      <c r="I60" s="258"/>
    </row>
  </sheetData>
  <mergeCells count="3">
    <mergeCell ref="B46:C46"/>
    <mergeCell ref="B48:C48"/>
    <mergeCell ref="B50:C50"/>
  </mergeCells>
  <pageMargins left="0.7" right="0.7" top="0.78740157499999996" bottom="0.78740157499999996" header="0.3" footer="0.3"/>
  <pageSetup paperSize="9" scale="5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8439F-E243-4F0C-B479-29317633E003}">
  <sheetPr>
    <pageSetUpPr fitToPage="1"/>
  </sheetPr>
  <dimension ref="B1:M45"/>
  <sheetViews>
    <sheetView zoomScale="80" zoomScaleNormal="80" workbookViewId="0">
      <selection activeCell="M14" sqref="M14"/>
    </sheetView>
  </sheetViews>
  <sheetFormatPr defaultColWidth="9" defaultRowHeight="15" x14ac:dyDescent="0.3"/>
  <cols>
    <col min="1" max="1" width="3.375" style="123" customWidth="1"/>
    <col min="2" max="2" width="34.75" style="123" customWidth="1"/>
    <col min="3" max="3" width="49.875" style="123" customWidth="1"/>
    <col min="4" max="4" width="4" style="123" bestFit="1" customWidth="1"/>
    <col min="5" max="5" width="15.625" style="123" bestFit="1" customWidth="1"/>
    <col min="6" max="6" width="14" style="123" bestFit="1" customWidth="1"/>
    <col min="7" max="7" width="13.625" style="123" bestFit="1" customWidth="1"/>
    <col min="8" max="8" width="15.375" style="123" bestFit="1" customWidth="1"/>
    <col min="9" max="9" width="12.625" style="123" customWidth="1"/>
    <col min="10" max="10" width="11" style="123" bestFit="1" customWidth="1"/>
    <col min="11" max="12" width="9" style="123"/>
    <col min="13" max="13" width="10.125" style="123" bestFit="1" customWidth="1"/>
    <col min="14" max="16384" width="9" style="123"/>
  </cols>
  <sheetData>
    <row r="1" spans="2:13" ht="15.75" thickBot="1" x14ac:dyDescent="0.35"/>
    <row r="2" spans="2:13" ht="30" customHeight="1" thickBot="1" x14ac:dyDescent="0.35">
      <c r="B2" s="124" t="s">
        <v>202</v>
      </c>
      <c r="C2" s="125"/>
      <c r="D2" s="125"/>
      <c r="E2" s="125"/>
      <c r="F2" s="125"/>
      <c r="G2" s="125"/>
      <c r="H2" s="126"/>
    </row>
    <row r="3" spans="2:13" ht="15.75" thickBot="1" x14ac:dyDescent="0.35">
      <c r="B3" s="5"/>
      <c r="C3" s="6"/>
      <c r="D3" s="7"/>
      <c r="E3" s="7"/>
      <c r="F3" s="7"/>
      <c r="G3" s="8"/>
      <c r="H3" s="9"/>
    </row>
    <row r="4" spans="2:13" x14ac:dyDescent="0.3">
      <c r="B4" s="10" t="s">
        <v>0</v>
      </c>
      <c r="C4" s="11" t="s">
        <v>1</v>
      </c>
      <c r="D4" s="12" t="s">
        <v>2</v>
      </c>
      <c r="E4" s="12" t="s">
        <v>3</v>
      </c>
      <c r="F4" s="12" t="s">
        <v>4</v>
      </c>
      <c r="G4" s="13" t="s">
        <v>5</v>
      </c>
      <c r="H4" s="14" t="s">
        <v>6</v>
      </c>
    </row>
    <row r="5" spans="2:13" x14ac:dyDescent="0.3">
      <c r="B5" s="15" t="s">
        <v>45</v>
      </c>
      <c r="C5" s="16"/>
      <c r="D5" s="17"/>
      <c r="E5" s="18"/>
      <c r="F5" s="17"/>
      <c r="G5" s="19"/>
      <c r="H5" s="20"/>
      <c r="J5" s="127"/>
      <c r="L5" s="21"/>
      <c r="M5" s="128"/>
    </row>
    <row r="6" spans="2:13" ht="54" x14ac:dyDescent="0.3">
      <c r="B6" s="141" t="s">
        <v>208</v>
      </c>
      <c r="C6" s="240" t="s">
        <v>207</v>
      </c>
      <c r="D6" s="131">
        <v>1</v>
      </c>
      <c r="E6" s="143"/>
      <c r="F6" s="133">
        <f t="shared" ref="F6:F8" si="0">SUM(D6*E6)</f>
        <v>0</v>
      </c>
      <c r="G6" s="134">
        <f t="shared" ref="G6:G8" si="1">SUM(E6*1.21)</f>
        <v>0</v>
      </c>
      <c r="H6" s="135">
        <f t="shared" ref="H6:H8" si="2">SUM(D6*G6)</f>
        <v>0</v>
      </c>
      <c r="I6" s="142"/>
      <c r="L6" s="138"/>
      <c r="M6" s="128"/>
    </row>
    <row r="7" spans="2:13" ht="54" x14ac:dyDescent="0.3">
      <c r="B7" s="141" t="s">
        <v>203</v>
      </c>
      <c r="C7" s="240" t="s">
        <v>204</v>
      </c>
      <c r="D7" s="131">
        <v>2</v>
      </c>
      <c r="E7" s="143"/>
      <c r="F7" s="133">
        <f t="shared" si="0"/>
        <v>0</v>
      </c>
      <c r="G7" s="134">
        <f t="shared" si="1"/>
        <v>0</v>
      </c>
      <c r="H7" s="135">
        <f t="shared" si="2"/>
        <v>0</v>
      </c>
      <c r="I7" s="142"/>
      <c r="L7" s="138"/>
      <c r="M7" s="128"/>
    </row>
    <row r="8" spans="2:13" ht="54" x14ac:dyDescent="0.3">
      <c r="B8" s="141" t="s">
        <v>205</v>
      </c>
      <c r="C8" s="240" t="s">
        <v>206</v>
      </c>
      <c r="D8" s="131">
        <v>1</v>
      </c>
      <c r="E8" s="143"/>
      <c r="F8" s="133">
        <f t="shared" si="0"/>
        <v>0</v>
      </c>
      <c r="G8" s="134">
        <f t="shared" si="1"/>
        <v>0</v>
      </c>
      <c r="H8" s="135">
        <f t="shared" si="2"/>
        <v>0</v>
      </c>
      <c r="I8" s="142"/>
      <c r="L8" s="138"/>
      <c r="M8" s="128"/>
    </row>
    <row r="9" spans="2:13" ht="81" x14ac:dyDescent="0.3">
      <c r="B9" s="141" t="s">
        <v>56</v>
      </c>
      <c r="C9" s="139" t="s">
        <v>57</v>
      </c>
      <c r="D9" s="131">
        <v>2</v>
      </c>
      <c r="E9" s="143"/>
      <c r="F9" s="133">
        <f t="shared" ref="F9" si="3">SUM(D9*E9)</f>
        <v>0</v>
      </c>
      <c r="G9" s="134">
        <f t="shared" ref="G9" si="4">SUM(E9*1.21)</f>
        <v>0</v>
      </c>
      <c r="H9" s="135">
        <f t="shared" ref="H9" si="5">SUM(D9*G9)</f>
        <v>0</v>
      </c>
      <c r="I9" s="142"/>
      <c r="L9" s="138"/>
      <c r="M9" s="128"/>
    </row>
    <row r="10" spans="2:13" ht="81" x14ac:dyDescent="0.3">
      <c r="B10" s="141" t="s">
        <v>22</v>
      </c>
      <c r="C10" s="139" t="s">
        <v>23</v>
      </c>
      <c r="D10" s="131">
        <v>1</v>
      </c>
      <c r="E10" s="133"/>
      <c r="F10" s="133">
        <f t="shared" ref="F10:F14" si="6">SUM(D10*E10)</f>
        <v>0</v>
      </c>
      <c r="G10" s="134">
        <f t="shared" ref="G10:G11" si="7">SUM(E10*1.21)</f>
        <v>0</v>
      </c>
      <c r="H10" s="135">
        <f t="shared" ref="H10:H11" si="8">SUM(D10*G10)</f>
        <v>0</v>
      </c>
      <c r="I10" s="142"/>
      <c r="L10" s="42"/>
      <c r="M10" s="128"/>
    </row>
    <row r="11" spans="2:13" ht="54" x14ac:dyDescent="0.3">
      <c r="B11" s="145" t="s">
        <v>26</v>
      </c>
      <c r="C11" s="139" t="s">
        <v>27</v>
      </c>
      <c r="D11" s="131">
        <v>3</v>
      </c>
      <c r="E11" s="133"/>
      <c r="F11" s="133">
        <f t="shared" si="6"/>
        <v>0</v>
      </c>
      <c r="G11" s="134">
        <f t="shared" si="7"/>
        <v>0</v>
      </c>
      <c r="H11" s="135">
        <f t="shared" si="8"/>
        <v>0</v>
      </c>
      <c r="I11" s="142"/>
      <c r="L11" s="42"/>
      <c r="M11" s="128"/>
    </row>
    <row r="12" spans="2:13" ht="67.5" x14ac:dyDescent="0.3">
      <c r="B12" s="129" t="s">
        <v>89</v>
      </c>
      <c r="C12" s="139" t="s">
        <v>90</v>
      </c>
      <c r="D12" s="131">
        <v>1</v>
      </c>
      <c r="E12" s="133"/>
      <c r="F12" s="133">
        <f t="shared" ref="F12:F13" si="9">SUM(D12*E12)</f>
        <v>0</v>
      </c>
      <c r="G12" s="134">
        <f>SUM(E12*1.21)</f>
        <v>0</v>
      </c>
      <c r="H12" s="135">
        <f>SUM(D12*G12)</f>
        <v>0</v>
      </c>
      <c r="I12" s="142"/>
      <c r="L12" s="138"/>
      <c r="M12" s="128"/>
    </row>
    <row r="13" spans="2:13" ht="137.25" customHeight="1" x14ac:dyDescent="0.3">
      <c r="B13" s="141" t="s">
        <v>66</v>
      </c>
      <c r="C13" s="181" t="s">
        <v>226</v>
      </c>
      <c r="D13" s="176">
        <v>1</v>
      </c>
      <c r="E13" s="151"/>
      <c r="F13" s="133">
        <f t="shared" si="9"/>
        <v>0</v>
      </c>
      <c r="G13" s="134">
        <f t="shared" ref="G13:G14" si="10">SUM(E13*1.21)</f>
        <v>0</v>
      </c>
      <c r="H13" s="135">
        <f t="shared" ref="H13:H14" si="11">SUM(D13*G13)</f>
        <v>0</v>
      </c>
      <c r="I13" s="142"/>
      <c r="L13" s="42"/>
      <c r="M13" s="128"/>
    </row>
    <row r="14" spans="2:13" ht="27" x14ac:dyDescent="0.3">
      <c r="B14" s="145" t="s">
        <v>29</v>
      </c>
      <c r="C14" s="139" t="s">
        <v>217</v>
      </c>
      <c r="D14" s="131">
        <v>3</v>
      </c>
      <c r="E14" s="143"/>
      <c r="F14" s="133">
        <f t="shared" si="6"/>
        <v>0</v>
      </c>
      <c r="G14" s="134">
        <f t="shared" si="10"/>
        <v>0</v>
      </c>
      <c r="H14" s="135">
        <f t="shared" si="11"/>
        <v>0</v>
      </c>
      <c r="I14" s="140"/>
      <c r="K14" s="140"/>
      <c r="L14" s="138"/>
      <c r="M14" s="128"/>
    </row>
    <row r="15" spans="2:13" x14ac:dyDescent="0.3">
      <c r="B15" s="15" t="s">
        <v>11</v>
      </c>
      <c r="C15" s="16"/>
      <c r="D15" s="32"/>
      <c r="E15" s="33"/>
      <c r="F15" s="34">
        <f>SUM(F6:F14)</f>
        <v>0</v>
      </c>
      <c r="G15" s="35"/>
      <c r="H15" s="147">
        <f>SUM(H6:H14)</f>
        <v>0</v>
      </c>
      <c r="L15" s="37"/>
      <c r="M15" s="128"/>
    </row>
    <row r="16" spans="2:13" ht="6" customHeight="1" x14ac:dyDescent="0.3">
      <c r="B16" s="38"/>
      <c r="C16" s="39"/>
      <c r="D16" s="17"/>
      <c r="E16" s="18"/>
      <c r="F16" s="17"/>
      <c r="G16" s="40"/>
      <c r="H16" s="41"/>
      <c r="L16" s="42"/>
      <c r="M16" s="128"/>
    </row>
    <row r="17" spans="2:13" x14ac:dyDescent="0.3">
      <c r="B17" s="68" t="s">
        <v>197</v>
      </c>
      <c r="C17" s="69"/>
      <c r="D17" s="70"/>
      <c r="E17" s="71"/>
      <c r="F17" s="70"/>
      <c r="G17" s="72"/>
      <c r="H17" s="73"/>
      <c r="I17" s="140"/>
      <c r="L17" s="67"/>
      <c r="M17" s="128"/>
    </row>
    <row r="18" spans="2:13" s="153" customFormat="1" ht="54" x14ac:dyDescent="0.3">
      <c r="B18" s="245" t="s">
        <v>196</v>
      </c>
      <c r="C18" s="246" t="s">
        <v>219</v>
      </c>
      <c r="D18" s="150">
        <v>3</v>
      </c>
      <c r="E18" s="151"/>
      <c r="F18" s="133">
        <f t="shared" ref="F18:F19" si="12">SUM(D18*E18)</f>
        <v>0</v>
      </c>
      <c r="G18" s="134">
        <f t="shared" ref="G18:G19" si="13">SUM(E18*1.21)</f>
        <v>0</v>
      </c>
      <c r="H18" s="135">
        <f t="shared" ref="H18:H19" si="14">SUM(D18*G18)</f>
        <v>0</v>
      </c>
      <c r="I18" s="140"/>
      <c r="J18" s="152"/>
    </row>
    <row r="19" spans="2:13" s="153" customFormat="1" ht="13.5" x14ac:dyDescent="0.2">
      <c r="B19" s="148" t="s">
        <v>60</v>
      </c>
      <c r="C19" s="154" t="s">
        <v>32</v>
      </c>
      <c r="D19" s="150">
        <v>3</v>
      </c>
      <c r="E19" s="155"/>
      <c r="F19" s="133">
        <f t="shared" si="12"/>
        <v>0</v>
      </c>
      <c r="G19" s="134">
        <f t="shared" si="13"/>
        <v>0</v>
      </c>
      <c r="H19" s="135">
        <f t="shared" si="14"/>
        <v>0</v>
      </c>
    </row>
    <row r="20" spans="2:13" x14ac:dyDescent="0.3">
      <c r="B20" s="74" t="s">
        <v>11</v>
      </c>
      <c r="C20" s="75"/>
      <c r="D20" s="76"/>
      <c r="E20" s="77"/>
      <c r="F20" s="78">
        <f>SUM(F18:F19)</f>
        <v>0</v>
      </c>
      <c r="G20" s="79"/>
      <c r="H20" s="80">
        <f>SUM(H18:H19)</f>
        <v>0</v>
      </c>
      <c r="L20" s="67"/>
      <c r="M20" s="128"/>
    </row>
    <row r="21" spans="2:13" ht="6" customHeight="1" x14ac:dyDescent="0.3">
      <c r="B21" s="81"/>
      <c r="C21" s="82"/>
      <c r="D21" s="83"/>
      <c r="E21" s="71"/>
      <c r="F21" s="84"/>
      <c r="G21" s="85"/>
      <c r="H21" s="86"/>
      <c r="L21" s="67"/>
      <c r="M21" s="128"/>
    </row>
    <row r="22" spans="2:13" x14ac:dyDescent="0.3">
      <c r="B22" s="161" t="s">
        <v>227</v>
      </c>
      <c r="C22" s="170"/>
      <c r="D22" s="150"/>
      <c r="E22" s="151"/>
      <c r="F22" s="133"/>
      <c r="G22" s="134"/>
      <c r="H22" s="135"/>
      <c r="L22" s="163"/>
      <c r="M22" s="128"/>
    </row>
    <row r="23" spans="2:13" x14ac:dyDescent="0.3">
      <c r="B23" s="146" t="s">
        <v>251</v>
      </c>
      <c r="C23" s="149" t="s">
        <v>234</v>
      </c>
      <c r="D23" s="169">
        <v>1</v>
      </c>
      <c r="E23" s="160"/>
      <c r="F23" s="133">
        <f t="shared" ref="F23" si="15">SUM(D23*E23)</f>
        <v>0</v>
      </c>
      <c r="G23" s="134">
        <f t="shared" ref="G23" si="16">SUM(E23*1.21)</f>
        <v>0</v>
      </c>
      <c r="H23" s="135">
        <f t="shared" ref="H23" si="17">SUM(D23*G23)</f>
        <v>0</v>
      </c>
      <c r="L23" s="163"/>
      <c r="M23" s="128"/>
    </row>
    <row r="24" spans="2:13" x14ac:dyDescent="0.3">
      <c r="B24" s="161" t="s">
        <v>11</v>
      </c>
      <c r="C24" s="162"/>
      <c r="D24" s="164"/>
      <c r="E24" s="165"/>
      <c r="F24" s="166">
        <f>SUM(F23:F23)</f>
        <v>0</v>
      </c>
      <c r="G24" s="171"/>
      <c r="H24" s="168">
        <f>SUM(H23:H23)</f>
        <v>0</v>
      </c>
      <c r="L24" s="163"/>
      <c r="M24" s="128"/>
    </row>
    <row r="25" spans="2:13" ht="6" customHeight="1" x14ac:dyDescent="0.3">
      <c r="B25" s="148"/>
      <c r="C25" s="149"/>
      <c r="D25" s="150"/>
      <c r="E25" s="151"/>
      <c r="F25" s="133"/>
      <c r="G25" s="134"/>
      <c r="H25" s="135"/>
      <c r="L25" s="163"/>
      <c r="M25" s="128"/>
    </row>
    <row r="26" spans="2:13" x14ac:dyDescent="0.3">
      <c r="B26" s="43" t="s">
        <v>37</v>
      </c>
      <c r="C26" s="35"/>
      <c r="D26" s="17"/>
      <c r="E26" s="18"/>
      <c r="F26" s="17"/>
      <c r="G26" s="99"/>
      <c r="H26" s="100"/>
      <c r="I26" s="101"/>
      <c r="L26" s="102"/>
      <c r="M26" s="128"/>
    </row>
    <row r="27" spans="2:13" x14ac:dyDescent="0.3">
      <c r="B27" s="146" t="s">
        <v>38</v>
      </c>
      <c r="C27" s="149" t="s">
        <v>39</v>
      </c>
      <c r="D27" s="169">
        <v>1</v>
      </c>
      <c r="E27" s="151"/>
      <c r="F27" s="133">
        <f t="shared" ref="F27:F28" si="18">SUM(D27*E27)</f>
        <v>0</v>
      </c>
      <c r="G27" s="134">
        <f t="shared" ref="G27:G28" si="19">SUM(E27*1.21)</f>
        <v>0</v>
      </c>
      <c r="H27" s="135">
        <f t="shared" ref="H27:H28" si="20">SUM(D27*G27)</f>
        <v>0</v>
      </c>
      <c r="I27" s="101"/>
      <c r="L27" s="103"/>
      <c r="M27" s="128"/>
    </row>
    <row r="28" spans="2:13" x14ac:dyDescent="0.3">
      <c r="B28" s="146" t="s">
        <v>40</v>
      </c>
      <c r="C28" s="139" t="s">
        <v>41</v>
      </c>
      <c r="D28" s="169">
        <v>1</v>
      </c>
      <c r="E28" s="160"/>
      <c r="F28" s="133">
        <f t="shared" si="18"/>
        <v>0</v>
      </c>
      <c r="G28" s="134">
        <f t="shared" si="19"/>
        <v>0</v>
      </c>
      <c r="H28" s="135">
        <f t="shared" si="20"/>
        <v>0</v>
      </c>
      <c r="I28" s="101"/>
      <c r="L28" s="103"/>
      <c r="M28" s="128"/>
    </row>
    <row r="29" spans="2:13" ht="15.75" thickBot="1" x14ac:dyDescent="0.35">
      <c r="B29" s="104" t="s">
        <v>11</v>
      </c>
      <c r="C29" s="105"/>
      <c r="D29" s="106"/>
      <c r="E29" s="107"/>
      <c r="F29" s="107">
        <f>SUM(F27:F28)</f>
        <v>0</v>
      </c>
      <c r="G29" s="108"/>
      <c r="H29" s="109">
        <f>SUM(H27:H28)</f>
        <v>0</v>
      </c>
      <c r="L29" s="52"/>
      <c r="M29" s="128"/>
    </row>
    <row r="30" spans="2:13" ht="6" customHeight="1" thickBot="1" x14ac:dyDescent="0.4">
      <c r="B30" s="110"/>
      <c r="C30" s="110"/>
      <c r="D30" s="111"/>
      <c r="E30" s="111"/>
      <c r="F30" s="111"/>
      <c r="G30" s="112"/>
      <c r="H30" s="113"/>
    </row>
    <row r="31" spans="2:13" ht="18.75" thickBot="1" x14ac:dyDescent="0.4">
      <c r="B31" s="281" t="s">
        <v>42</v>
      </c>
      <c r="C31" s="282"/>
      <c r="D31" s="114"/>
      <c r="E31" s="114"/>
      <c r="F31" s="114"/>
      <c r="G31" s="115"/>
      <c r="H31" s="116">
        <f>SUM(F15,F20,F24,F29)</f>
        <v>0</v>
      </c>
      <c r="J31" s="172"/>
    </row>
    <row r="32" spans="2:13" ht="6" customHeight="1" thickBot="1" x14ac:dyDescent="0.4">
      <c r="B32" s="110"/>
      <c r="C32" s="110"/>
      <c r="D32" s="111"/>
      <c r="E32" s="111"/>
      <c r="F32" s="111"/>
      <c r="G32" s="112"/>
      <c r="H32" s="113"/>
    </row>
    <row r="33" spans="2:9" ht="17.25" thickBot="1" x14ac:dyDescent="0.35">
      <c r="B33" s="283" t="s">
        <v>43</v>
      </c>
      <c r="C33" s="284"/>
      <c r="D33" s="114"/>
      <c r="E33" s="114"/>
      <c r="F33" s="114"/>
      <c r="G33" s="115"/>
      <c r="H33" s="173">
        <f>H35-H31</f>
        <v>0</v>
      </c>
    </row>
    <row r="34" spans="2:9" ht="6" customHeight="1" thickBot="1" x14ac:dyDescent="0.4">
      <c r="B34" s="110"/>
      <c r="C34" s="110"/>
      <c r="D34" s="111"/>
      <c r="E34" s="111"/>
      <c r="F34" s="111"/>
      <c r="G34" s="112"/>
      <c r="H34" s="113"/>
    </row>
    <row r="35" spans="2:9" ht="18.75" thickBot="1" x14ac:dyDescent="0.4">
      <c r="B35" s="285" t="s">
        <v>44</v>
      </c>
      <c r="C35" s="286"/>
      <c r="D35" s="118"/>
      <c r="E35" s="118"/>
      <c r="F35" s="118"/>
      <c r="G35" s="119"/>
      <c r="H35" s="116">
        <f>SUM(H15,H20,H24,H29)</f>
        <v>0</v>
      </c>
      <c r="I35" s="101"/>
    </row>
    <row r="36" spans="2:9" x14ac:dyDescent="0.3">
      <c r="B36" s="120"/>
      <c r="C36" s="120"/>
      <c r="D36" s="121"/>
      <c r="E36" s="121"/>
      <c r="F36" s="121"/>
      <c r="G36" s="102"/>
      <c r="H36" s="102"/>
    </row>
    <row r="44" spans="2:9" x14ac:dyDescent="0.3">
      <c r="I44" s="174"/>
    </row>
    <row r="45" spans="2:9" ht="30.75" customHeight="1" x14ac:dyDescent="0.3">
      <c r="I45" s="175"/>
    </row>
  </sheetData>
  <mergeCells count="3">
    <mergeCell ref="B31:C31"/>
    <mergeCell ref="B33:C33"/>
    <mergeCell ref="B35:C35"/>
  </mergeCells>
  <pageMargins left="0.7" right="0.7" top="0.78740157499999996" bottom="0.78740157499999996" header="0.3" footer="0.3"/>
  <pageSetup paperSize="9" scale="51"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AE292-12FA-449D-8018-1F17E1B30FC2}">
  <sheetPr>
    <pageSetUpPr fitToPage="1"/>
  </sheetPr>
  <dimension ref="B1:M64"/>
  <sheetViews>
    <sheetView topLeftCell="A32" zoomScale="80" zoomScaleNormal="80" workbookViewId="0">
      <selection activeCell="K44" sqref="K44"/>
    </sheetView>
  </sheetViews>
  <sheetFormatPr defaultColWidth="9" defaultRowHeight="15" x14ac:dyDescent="0.3"/>
  <cols>
    <col min="1" max="1" width="3.375" style="123" customWidth="1"/>
    <col min="2" max="2" width="34.75" style="123" customWidth="1"/>
    <col min="3" max="3" width="49.875" style="123" customWidth="1"/>
    <col min="4" max="4" width="4" style="123" bestFit="1" customWidth="1"/>
    <col min="5" max="5" width="15.625" style="123" bestFit="1" customWidth="1"/>
    <col min="6" max="6" width="14" style="123" bestFit="1" customWidth="1"/>
    <col min="7" max="7" width="13.625" style="123" bestFit="1" customWidth="1"/>
    <col min="8" max="8" width="15.375" style="123" bestFit="1" customWidth="1"/>
    <col min="9" max="9" width="12.625" style="123" customWidth="1"/>
    <col min="10" max="10" width="11" style="123" bestFit="1" customWidth="1"/>
    <col min="11" max="12" width="9" style="123"/>
    <col min="13" max="13" width="10.125" style="123" bestFit="1" customWidth="1"/>
    <col min="14" max="16384" width="9" style="123"/>
  </cols>
  <sheetData>
    <row r="1" spans="2:13" ht="15.75" thickBot="1" x14ac:dyDescent="0.35"/>
    <row r="2" spans="2:13" ht="30" customHeight="1" thickBot="1" x14ac:dyDescent="0.35">
      <c r="B2" s="124" t="s">
        <v>163</v>
      </c>
      <c r="C2" s="125"/>
      <c r="D2" s="125"/>
      <c r="E2" s="125"/>
      <c r="F2" s="125"/>
      <c r="G2" s="125"/>
      <c r="H2" s="126"/>
    </row>
    <row r="3" spans="2:13" ht="15.75" thickBot="1" x14ac:dyDescent="0.35">
      <c r="B3" s="5"/>
      <c r="C3" s="248"/>
      <c r="D3" s="7"/>
      <c r="E3" s="7"/>
      <c r="F3" s="7"/>
      <c r="G3" s="8"/>
      <c r="H3" s="9"/>
    </row>
    <row r="4" spans="2:13" x14ac:dyDescent="0.3">
      <c r="B4" s="10" t="s">
        <v>0</v>
      </c>
      <c r="C4" s="249" t="s">
        <v>1</v>
      </c>
      <c r="D4" s="12" t="s">
        <v>2</v>
      </c>
      <c r="E4" s="12" t="s">
        <v>3</v>
      </c>
      <c r="F4" s="12" t="s">
        <v>4</v>
      </c>
      <c r="G4" s="13" t="s">
        <v>5</v>
      </c>
      <c r="H4" s="14" t="s">
        <v>6</v>
      </c>
    </row>
    <row r="5" spans="2:13" x14ac:dyDescent="0.3">
      <c r="B5" s="15" t="s">
        <v>7</v>
      </c>
      <c r="C5" s="16"/>
      <c r="D5" s="17"/>
      <c r="E5" s="18"/>
      <c r="F5" s="17"/>
      <c r="G5" s="19"/>
      <c r="H5" s="20"/>
      <c r="J5" s="250"/>
      <c r="L5" s="21"/>
      <c r="M5" s="128"/>
    </row>
    <row r="6" spans="2:13" ht="148.5" x14ac:dyDescent="0.3">
      <c r="B6" s="129" t="s">
        <v>8</v>
      </c>
      <c r="C6" s="130" t="s">
        <v>240</v>
      </c>
      <c r="D6" s="176">
        <v>1</v>
      </c>
      <c r="E6" s="160"/>
      <c r="F6" s="132">
        <f t="shared" ref="F6:F7" si="0">SUM(D6*E6)</f>
        <v>0</v>
      </c>
      <c r="G6" s="134">
        <f>SUM(E6*1.21)</f>
        <v>0</v>
      </c>
      <c r="H6" s="135">
        <f t="shared" ref="H6:H7" si="1">SUM(D6*G6)</f>
        <v>0</v>
      </c>
      <c r="I6" s="251"/>
      <c r="J6" s="252"/>
      <c r="K6" s="138"/>
      <c r="L6" s="138"/>
      <c r="M6" s="128"/>
    </row>
    <row r="7" spans="2:13" ht="67.5" x14ac:dyDescent="0.3">
      <c r="B7" s="129" t="s">
        <v>9</v>
      </c>
      <c r="C7" s="130" t="s">
        <v>61</v>
      </c>
      <c r="D7" s="178">
        <v>1</v>
      </c>
      <c r="E7" s="132"/>
      <c r="F7" s="132">
        <f t="shared" si="0"/>
        <v>0</v>
      </c>
      <c r="G7" s="134">
        <f t="shared" ref="G7" si="2">SUM(E7*1.21)</f>
        <v>0</v>
      </c>
      <c r="H7" s="135">
        <f t="shared" si="1"/>
        <v>0</v>
      </c>
      <c r="J7" s="250"/>
      <c r="K7" s="138"/>
      <c r="L7" s="138"/>
      <c r="M7" s="128"/>
    </row>
    <row r="8" spans="2:13" x14ac:dyDescent="0.3">
      <c r="B8" s="15" t="s">
        <v>11</v>
      </c>
      <c r="C8" s="16"/>
      <c r="D8" s="32"/>
      <c r="E8" s="33"/>
      <c r="F8" s="34">
        <f>SUM(F6:F7)</f>
        <v>0</v>
      </c>
      <c r="G8" s="35"/>
      <c r="H8" s="147">
        <f>SUM(H6:H7)</f>
        <v>0</v>
      </c>
      <c r="L8" s="37"/>
      <c r="M8" s="128"/>
    </row>
    <row r="9" spans="2:13" ht="6" customHeight="1" x14ac:dyDescent="0.3">
      <c r="B9" s="38"/>
      <c r="C9" s="39"/>
      <c r="D9" s="17"/>
      <c r="E9" s="18"/>
      <c r="F9" s="17"/>
      <c r="G9" s="40"/>
      <c r="H9" s="41"/>
      <c r="L9" s="42"/>
      <c r="M9" s="128"/>
    </row>
    <row r="10" spans="2:13" x14ac:dyDescent="0.3">
      <c r="B10" s="43" t="s">
        <v>12</v>
      </c>
      <c r="C10" s="35"/>
      <c r="D10" s="17"/>
      <c r="E10" s="18"/>
      <c r="F10" s="17"/>
      <c r="G10" s="19"/>
      <c r="H10" s="44"/>
      <c r="L10" s="21"/>
      <c r="M10" s="128"/>
    </row>
    <row r="11" spans="2:13" ht="54" x14ac:dyDescent="0.3">
      <c r="B11" s="183" t="s">
        <v>71</v>
      </c>
      <c r="C11" s="130" t="s">
        <v>72</v>
      </c>
      <c r="D11" s="176">
        <v>2</v>
      </c>
      <c r="E11" s="270"/>
      <c r="F11" s="132">
        <f t="shared" ref="F11" si="3">SUM(D11*E11)</f>
        <v>0</v>
      </c>
      <c r="G11" s="134">
        <f t="shared" ref="G11:G13" si="4">SUM(E11*1.21)</f>
        <v>0</v>
      </c>
      <c r="H11" s="135">
        <f t="shared" ref="H11:H13" si="5">SUM(D11*G11)</f>
        <v>0</v>
      </c>
      <c r="L11" s="45"/>
      <c r="M11" s="128"/>
    </row>
    <row r="12" spans="2:13" ht="54" x14ac:dyDescent="0.3">
      <c r="B12" s="183" t="s">
        <v>73</v>
      </c>
      <c r="C12" s="130" t="s">
        <v>74</v>
      </c>
      <c r="D12" s="176">
        <v>2</v>
      </c>
      <c r="E12" s="133"/>
      <c r="F12" s="132">
        <f t="shared" ref="F12:F13" si="6">SUM(D12*E12)</f>
        <v>0</v>
      </c>
      <c r="G12" s="134">
        <f t="shared" si="4"/>
        <v>0</v>
      </c>
      <c r="H12" s="135">
        <f t="shared" si="5"/>
        <v>0</v>
      </c>
      <c r="L12" s="45"/>
      <c r="M12" s="128"/>
    </row>
    <row r="13" spans="2:13" x14ac:dyDescent="0.3">
      <c r="B13" s="129" t="s">
        <v>75</v>
      </c>
      <c r="C13" s="130" t="s">
        <v>76</v>
      </c>
      <c r="D13" s="131">
        <v>16</v>
      </c>
      <c r="E13" s="133"/>
      <c r="F13" s="132">
        <f t="shared" si="6"/>
        <v>0</v>
      </c>
      <c r="G13" s="134">
        <f t="shared" si="4"/>
        <v>0</v>
      </c>
      <c r="H13" s="135">
        <f t="shared" si="5"/>
        <v>0</v>
      </c>
      <c r="L13" s="45"/>
      <c r="M13" s="128"/>
    </row>
    <row r="14" spans="2:13" x14ac:dyDescent="0.3">
      <c r="B14" s="47" t="s">
        <v>11</v>
      </c>
      <c r="C14" s="48"/>
      <c r="D14" s="49"/>
      <c r="E14" s="50"/>
      <c r="F14" s="50">
        <f>SUM(F11:F13)</f>
        <v>0</v>
      </c>
      <c r="G14" s="51"/>
      <c r="H14" s="147">
        <f>SUM(H11:H13)</f>
        <v>0</v>
      </c>
      <c r="L14" s="52"/>
      <c r="M14" s="128"/>
    </row>
    <row r="15" spans="2:13" ht="6" customHeight="1" x14ac:dyDescent="0.3">
      <c r="B15" s="38"/>
      <c r="C15" s="39"/>
      <c r="D15" s="17"/>
      <c r="E15" s="18"/>
      <c r="F15" s="17"/>
      <c r="G15" s="40"/>
      <c r="H15" s="41"/>
      <c r="L15" s="42"/>
      <c r="M15" s="128"/>
    </row>
    <row r="16" spans="2:13" x14ac:dyDescent="0.3">
      <c r="B16" s="15" t="s">
        <v>21</v>
      </c>
      <c r="C16" s="16"/>
      <c r="D16" s="17"/>
      <c r="E16" s="18"/>
      <c r="F16" s="17"/>
      <c r="G16" s="19"/>
      <c r="H16" s="20"/>
      <c r="J16" s="250"/>
      <c r="L16" s="21"/>
      <c r="M16" s="128"/>
    </row>
    <row r="17" spans="2:13" ht="54" x14ac:dyDescent="0.3">
      <c r="B17" s="129" t="s">
        <v>77</v>
      </c>
      <c r="C17" s="181" t="s">
        <v>78</v>
      </c>
      <c r="D17" s="131">
        <v>3</v>
      </c>
      <c r="E17" s="133"/>
      <c r="F17" s="132">
        <f t="shared" ref="F17:F28" si="7">SUM(D17*E17)</f>
        <v>0</v>
      </c>
      <c r="G17" s="134">
        <f t="shared" ref="G17:G28" si="8">SUM(E17*1.21)</f>
        <v>0</v>
      </c>
      <c r="H17" s="135">
        <f t="shared" ref="H17:H28" si="9">SUM(D17*G17)</f>
        <v>0</v>
      </c>
      <c r="I17" s="253"/>
      <c r="L17" s="42"/>
      <c r="M17" s="128"/>
    </row>
    <row r="18" spans="2:13" ht="54" x14ac:dyDescent="0.3">
      <c r="B18" s="145" t="s">
        <v>62</v>
      </c>
      <c r="C18" s="181" t="s">
        <v>241</v>
      </c>
      <c r="D18" s="131">
        <v>1</v>
      </c>
      <c r="E18" s="132"/>
      <c r="F18" s="132">
        <f t="shared" si="7"/>
        <v>0</v>
      </c>
      <c r="G18" s="134">
        <f t="shared" si="8"/>
        <v>0</v>
      </c>
      <c r="H18" s="135">
        <f t="shared" si="9"/>
        <v>0</v>
      </c>
      <c r="I18" s="253"/>
      <c r="L18" s="42"/>
      <c r="M18" s="128"/>
    </row>
    <row r="19" spans="2:13" ht="40.5" x14ac:dyDescent="0.3">
      <c r="B19" s="145" t="s">
        <v>62</v>
      </c>
      <c r="C19" s="181" t="s">
        <v>242</v>
      </c>
      <c r="D19" s="131">
        <v>1</v>
      </c>
      <c r="E19" s="132"/>
      <c r="F19" s="132">
        <f t="shared" si="7"/>
        <v>0</v>
      </c>
      <c r="G19" s="134">
        <f t="shared" si="8"/>
        <v>0</v>
      </c>
      <c r="H19" s="135">
        <f t="shared" si="9"/>
        <v>0</v>
      </c>
      <c r="I19" s="253"/>
      <c r="L19" s="42"/>
      <c r="M19" s="128"/>
    </row>
    <row r="20" spans="2:13" ht="27" x14ac:dyDescent="0.3">
      <c r="B20" s="145" t="s">
        <v>28</v>
      </c>
      <c r="C20" s="184" t="s">
        <v>243</v>
      </c>
      <c r="D20" s="131">
        <v>1</v>
      </c>
      <c r="E20" s="271"/>
      <c r="F20" s="132">
        <f t="shared" si="7"/>
        <v>0</v>
      </c>
      <c r="G20" s="134">
        <f t="shared" si="8"/>
        <v>0</v>
      </c>
      <c r="H20" s="135">
        <f t="shared" si="9"/>
        <v>0</v>
      </c>
      <c r="L20" s="42"/>
      <c r="M20" s="128"/>
    </row>
    <row r="21" spans="2:13" ht="81" x14ac:dyDescent="0.3">
      <c r="B21" s="145" t="s">
        <v>22</v>
      </c>
      <c r="C21" s="139" t="s">
        <v>79</v>
      </c>
      <c r="D21" s="131">
        <v>4</v>
      </c>
      <c r="E21" s="133"/>
      <c r="F21" s="132">
        <f t="shared" si="7"/>
        <v>0</v>
      </c>
      <c r="G21" s="134">
        <f t="shared" si="8"/>
        <v>0</v>
      </c>
      <c r="H21" s="135">
        <f t="shared" si="9"/>
        <v>0</v>
      </c>
      <c r="I21" s="253"/>
      <c r="L21" s="42"/>
      <c r="M21" s="128"/>
    </row>
    <row r="22" spans="2:13" ht="81" x14ac:dyDescent="0.3">
      <c r="B22" s="145" t="s">
        <v>52</v>
      </c>
      <c r="C22" s="139" t="s">
        <v>85</v>
      </c>
      <c r="D22" s="131">
        <v>2</v>
      </c>
      <c r="E22" s="143"/>
      <c r="F22" s="132">
        <f t="shared" si="7"/>
        <v>0</v>
      </c>
      <c r="G22" s="134">
        <f t="shared" si="8"/>
        <v>0</v>
      </c>
      <c r="H22" s="135">
        <f t="shared" ref="H22:H24" si="10">SUM(D22*G22)</f>
        <v>0</v>
      </c>
      <c r="I22" s="253"/>
      <c r="L22" s="138"/>
      <c r="M22" s="128"/>
    </row>
    <row r="23" spans="2:13" ht="54" x14ac:dyDescent="0.3">
      <c r="B23" s="145" t="s">
        <v>26</v>
      </c>
      <c r="C23" s="139" t="s">
        <v>81</v>
      </c>
      <c r="D23" s="131">
        <v>6</v>
      </c>
      <c r="E23" s="133"/>
      <c r="F23" s="132">
        <f t="shared" si="7"/>
        <v>0</v>
      </c>
      <c r="G23" s="134">
        <f t="shared" si="8"/>
        <v>0</v>
      </c>
      <c r="H23" s="135">
        <f t="shared" si="10"/>
        <v>0</v>
      </c>
      <c r="I23" s="253"/>
      <c r="L23" s="42"/>
      <c r="M23" s="128"/>
    </row>
    <row r="24" spans="2:13" ht="40.5" x14ac:dyDescent="0.3">
      <c r="B24" s="148" t="s">
        <v>82</v>
      </c>
      <c r="C24" s="184" t="s">
        <v>86</v>
      </c>
      <c r="D24" s="131">
        <v>1</v>
      </c>
      <c r="E24" s="133"/>
      <c r="F24" s="132">
        <f t="shared" si="7"/>
        <v>0</v>
      </c>
      <c r="G24" s="134">
        <f t="shared" si="8"/>
        <v>0</v>
      </c>
      <c r="H24" s="135">
        <f t="shared" si="10"/>
        <v>0</v>
      </c>
      <c r="L24" s="88"/>
      <c r="M24" s="128"/>
    </row>
    <row r="25" spans="2:13" ht="27" x14ac:dyDescent="0.3">
      <c r="B25" s="145" t="s">
        <v>29</v>
      </c>
      <c r="C25" s="139" t="s">
        <v>222</v>
      </c>
      <c r="D25" s="131">
        <v>2</v>
      </c>
      <c r="E25" s="143"/>
      <c r="F25" s="132">
        <f t="shared" si="7"/>
        <v>0</v>
      </c>
      <c r="G25" s="134">
        <f t="shared" si="8"/>
        <v>0</v>
      </c>
      <c r="H25" s="135">
        <f t="shared" si="9"/>
        <v>0</v>
      </c>
      <c r="L25" s="138"/>
      <c r="M25" s="128"/>
    </row>
    <row r="26" spans="2:13" ht="27" x14ac:dyDescent="0.3">
      <c r="B26" s="145" t="s">
        <v>29</v>
      </c>
      <c r="C26" s="139" t="s">
        <v>223</v>
      </c>
      <c r="D26" s="131">
        <v>1</v>
      </c>
      <c r="E26" s="143"/>
      <c r="F26" s="132">
        <f t="shared" ref="F26:F27" si="11">SUM(D26*E26)</f>
        <v>0</v>
      </c>
      <c r="G26" s="134">
        <f t="shared" ref="G26:G27" si="12">SUM(E26*1.21)</f>
        <v>0</v>
      </c>
      <c r="H26" s="135">
        <f t="shared" ref="H26:H27" si="13">SUM(D26*G26)</f>
        <v>0</v>
      </c>
      <c r="L26" s="138"/>
      <c r="M26" s="128"/>
    </row>
    <row r="27" spans="2:13" ht="40.5" x14ac:dyDescent="0.3">
      <c r="B27" s="146" t="s">
        <v>30</v>
      </c>
      <c r="C27" s="139" t="s">
        <v>224</v>
      </c>
      <c r="D27" s="131">
        <v>2</v>
      </c>
      <c r="E27" s="143"/>
      <c r="F27" s="132">
        <f t="shared" si="11"/>
        <v>0</v>
      </c>
      <c r="G27" s="134">
        <f t="shared" si="12"/>
        <v>0</v>
      </c>
      <c r="H27" s="135">
        <f t="shared" si="13"/>
        <v>0</v>
      </c>
      <c r="L27" s="138"/>
      <c r="M27" s="128"/>
    </row>
    <row r="28" spans="2:13" ht="40.5" x14ac:dyDescent="0.3">
      <c r="B28" s="146" t="s">
        <v>30</v>
      </c>
      <c r="C28" s="139" t="s">
        <v>225</v>
      </c>
      <c r="D28" s="131">
        <v>1</v>
      </c>
      <c r="E28" s="143"/>
      <c r="F28" s="132">
        <f t="shared" si="7"/>
        <v>0</v>
      </c>
      <c r="G28" s="134">
        <f t="shared" si="8"/>
        <v>0</v>
      </c>
      <c r="H28" s="135">
        <f t="shared" si="9"/>
        <v>0</v>
      </c>
      <c r="L28" s="138"/>
      <c r="M28" s="128"/>
    </row>
    <row r="29" spans="2:13" x14ac:dyDescent="0.3">
      <c r="B29" s="47" t="s">
        <v>11</v>
      </c>
      <c r="C29" s="48"/>
      <c r="D29" s="49"/>
      <c r="E29" s="50"/>
      <c r="F29" s="50">
        <f>SUM(F17:F28)</f>
        <v>0</v>
      </c>
      <c r="G29" s="51"/>
      <c r="H29" s="147">
        <f>SUM(H17:H28)</f>
        <v>0</v>
      </c>
      <c r="L29" s="52"/>
      <c r="M29" s="128"/>
    </row>
    <row r="30" spans="2:13" ht="6" customHeight="1" x14ac:dyDescent="0.3">
      <c r="B30" s="38"/>
      <c r="C30" s="39"/>
      <c r="D30" s="17"/>
      <c r="E30" s="18"/>
      <c r="F30" s="17"/>
      <c r="G30" s="40"/>
      <c r="H30" s="41"/>
      <c r="L30" s="42"/>
      <c r="M30" s="128"/>
    </row>
    <row r="31" spans="2:13" x14ac:dyDescent="0.3">
      <c r="B31" s="68" t="s">
        <v>194</v>
      </c>
      <c r="C31" s="69"/>
      <c r="D31" s="70"/>
      <c r="E31" s="71"/>
      <c r="F31" s="70"/>
      <c r="G31" s="72"/>
      <c r="H31" s="73"/>
      <c r="L31" s="67"/>
      <c r="M31" s="128"/>
    </row>
    <row r="32" spans="2:13" ht="81" x14ac:dyDescent="0.3">
      <c r="B32" s="185" t="s">
        <v>84</v>
      </c>
      <c r="C32" s="149" t="s">
        <v>195</v>
      </c>
      <c r="D32" s="150">
        <v>2</v>
      </c>
      <c r="E32" s="151"/>
      <c r="F32" s="132">
        <f t="shared" ref="F32:F34" si="14">SUM(D32*E32)</f>
        <v>0</v>
      </c>
      <c r="G32" s="134">
        <f t="shared" ref="G32:G34" si="15">SUM(E32*1.21)</f>
        <v>0</v>
      </c>
      <c r="H32" s="135">
        <f t="shared" ref="H32:H34" si="16">SUM(D32*G32)</f>
        <v>0</v>
      </c>
      <c r="L32" s="65"/>
      <c r="M32" s="128"/>
    </row>
    <row r="33" spans="2:13" ht="81" x14ac:dyDescent="0.3">
      <c r="B33" s="185" t="s">
        <v>84</v>
      </c>
      <c r="C33" s="149" t="s">
        <v>200</v>
      </c>
      <c r="D33" s="150">
        <v>1</v>
      </c>
      <c r="E33" s="151"/>
      <c r="F33" s="132">
        <f t="shared" si="14"/>
        <v>0</v>
      </c>
      <c r="G33" s="134">
        <f t="shared" si="15"/>
        <v>0</v>
      </c>
      <c r="H33" s="135">
        <f t="shared" si="16"/>
        <v>0</v>
      </c>
      <c r="L33" s="65"/>
      <c r="M33" s="128"/>
    </row>
    <row r="34" spans="2:13" ht="81" x14ac:dyDescent="0.3">
      <c r="B34" s="185" t="s">
        <v>84</v>
      </c>
      <c r="C34" s="149" t="s">
        <v>201</v>
      </c>
      <c r="D34" s="150">
        <v>1</v>
      </c>
      <c r="E34" s="151"/>
      <c r="F34" s="132">
        <f t="shared" si="14"/>
        <v>0</v>
      </c>
      <c r="G34" s="134">
        <f t="shared" si="15"/>
        <v>0</v>
      </c>
      <c r="H34" s="135">
        <f t="shared" si="16"/>
        <v>0</v>
      </c>
      <c r="L34" s="65"/>
      <c r="M34" s="128"/>
    </row>
    <row r="35" spans="2:13" ht="27" x14ac:dyDescent="0.3">
      <c r="B35" s="148" t="s">
        <v>92</v>
      </c>
      <c r="C35" s="149" t="s">
        <v>67</v>
      </c>
      <c r="D35" s="150">
        <v>1</v>
      </c>
      <c r="E35" s="151"/>
      <c r="F35" s="132">
        <f t="shared" ref="F35:F36" si="17">SUM(D35*E35)</f>
        <v>0</v>
      </c>
      <c r="G35" s="134">
        <f t="shared" ref="G35:G36" si="18">SUM(E35*1.21)</f>
        <v>0</v>
      </c>
      <c r="H35" s="135">
        <f t="shared" ref="H35:H36" si="19">SUM(D35*G35)</f>
        <v>0</v>
      </c>
      <c r="L35" s="65"/>
      <c r="M35" s="128"/>
    </row>
    <row r="36" spans="2:13" x14ac:dyDescent="0.3">
      <c r="B36" s="148" t="s">
        <v>176</v>
      </c>
      <c r="C36" s="149" t="s">
        <v>32</v>
      </c>
      <c r="D36" s="150">
        <v>4</v>
      </c>
      <c r="E36" s="151"/>
      <c r="F36" s="132">
        <f t="shared" si="17"/>
        <v>0</v>
      </c>
      <c r="G36" s="134">
        <f t="shared" si="18"/>
        <v>0</v>
      </c>
      <c r="H36" s="135">
        <f t="shared" si="19"/>
        <v>0</v>
      </c>
      <c r="L36" s="65"/>
      <c r="M36" s="128"/>
    </row>
    <row r="37" spans="2:13" x14ac:dyDescent="0.3">
      <c r="B37" s="74" t="s">
        <v>11</v>
      </c>
      <c r="C37" s="75"/>
      <c r="D37" s="76"/>
      <c r="E37" s="77"/>
      <c r="F37" s="78">
        <f>SUM(F32:F36)</f>
        <v>0</v>
      </c>
      <c r="G37" s="79"/>
      <c r="H37" s="80">
        <f>SUM(H32:H36)</f>
        <v>0</v>
      </c>
      <c r="L37" s="67"/>
      <c r="M37" s="128"/>
    </row>
    <row r="38" spans="2:13" ht="6" customHeight="1" x14ac:dyDescent="0.3">
      <c r="B38" s="81"/>
      <c r="C38" s="82"/>
      <c r="D38" s="83"/>
      <c r="E38" s="71"/>
      <c r="F38" s="84"/>
      <c r="G38" s="85"/>
      <c r="H38" s="86"/>
      <c r="L38" s="67"/>
      <c r="M38" s="128"/>
    </row>
    <row r="39" spans="2:13" x14ac:dyDescent="0.3">
      <c r="B39" s="161" t="s">
        <v>227</v>
      </c>
      <c r="C39" s="170"/>
      <c r="D39" s="150"/>
      <c r="E39" s="151"/>
      <c r="F39" s="132"/>
      <c r="G39" s="134"/>
      <c r="H39" s="135"/>
      <c r="L39" s="163"/>
      <c r="M39" s="128"/>
    </row>
    <row r="40" spans="2:13" ht="27" x14ac:dyDescent="0.3">
      <c r="B40" s="129" t="s">
        <v>236</v>
      </c>
      <c r="C40" s="149" t="s">
        <v>34</v>
      </c>
      <c r="D40" s="169">
        <v>1</v>
      </c>
      <c r="E40" s="151"/>
      <c r="F40" s="132">
        <f t="shared" ref="F40:F42" si="20">SUM(D40*E40)</f>
        <v>0</v>
      </c>
      <c r="G40" s="134">
        <f t="shared" ref="G40:G42" si="21">SUM(E40*1.21)</f>
        <v>0</v>
      </c>
      <c r="H40" s="135">
        <f t="shared" ref="H40:H42" si="22">SUM(D40*G40)</f>
        <v>0</v>
      </c>
      <c r="I40" s="254"/>
      <c r="L40" s="163"/>
      <c r="M40" s="128"/>
    </row>
    <row r="41" spans="2:13" x14ac:dyDescent="0.3">
      <c r="B41" s="146" t="s">
        <v>35</v>
      </c>
      <c r="C41" s="149" t="s">
        <v>36</v>
      </c>
      <c r="D41" s="169">
        <v>1</v>
      </c>
      <c r="E41" s="151"/>
      <c r="F41" s="132">
        <f t="shared" si="20"/>
        <v>0</v>
      </c>
      <c r="G41" s="134">
        <f t="shared" si="21"/>
        <v>0</v>
      </c>
      <c r="H41" s="135">
        <f t="shared" si="22"/>
        <v>0</v>
      </c>
      <c r="I41" s="254"/>
      <c r="L41" s="163"/>
      <c r="M41" s="128"/>
    </row>
    <row r="42" spans="2:13" x14ac:dyDescent="0.3">
      <c r="B42" s="146" t="s">
        <v>233</v>
      </c>
      <c r="C42" s="149" t="s">
        <v>234</v>
      </c>
      <c r="D42" s="169">
        <v>1</v>
      </c>
      <c r="E42" s="160"/>
      <c r="F42" s="132">
        <f t="shared" si="20"/>
        <v>0</v>
      </c>
      <c r="G42" s="134">
        <f t="shared" si="21"/>
        <v>0</v>
      </c>
      <c r="H42" s="135">
        <f t="shared" si="22"/>
        <v>0</v>
      </c>
      <c r="L42" s="163"/>
      <c r="M42" s="128"/>
    </row>
    <row r="43" spans="2:13" x14ac:dyDescent="0.3">
      <c r="B43" s="161" t="s">
        <v>11</v>
      </c>
      <c r="C43" s="162"/>
      <c r="D43" s="164"/>
      <c r="E43" s="165"/>
      <c r="F43" s="255">
        <f>SUM(F40:F42)</f>
        <v>0</v>
      </c>
      <c r="G43" s="171"/>
      <c r="H43" s="256">
        <f>SUM(H40:H42)</f>
        <v>0</v>
      </c>
      <c r="L43" s="163"/>
      <c r="M43" s="128"/>
    </row>
    <row r="44" spans="2:13" ht="6" customHeight="1" x14ac:dyDescent="0.3">
      <c r="B44" s="148"/>
      <c r="C44" s="149"/>
      <c r="D44" s="150"/>
      <c r="E44" s="151"/>
      <c r="F44" s="132"/>
      <c r="G44" s="134"/>
      <c r="H44" s="135"/>
      <c r="L44" s="163"/>
      <c r="M44" s="128"/>
    </row>
    <row r="45" spans="2:13" x14ac:dyDescent="0.3">
      <c r="B45" s="43" t="s">
        <v>37</v>
      </c>
      <c r="C45" s="35"/>
      <c r="D45" s="17"/>
      <c r="E45" s="18"/>
      <c r="F45" s="17"/>
      <c r="G45" s="99"/>
      <c r="H45" s="100"/>
      <c r="I45" s="101"/>
      <c r="L45" s="102"/>
      <c r="M45" s="128"/>
    </row>
    <row r="46" spans="2:13" x14ac:dyDescent="0.3">
      <c r="B46" s="146" t="s">
        <v>38</v>
      </c>
      <c r="C46" s="149" t="s">
        <v>39</v>
      </c>
      <c r="D46" s="169">
        <v>1</v>
      </c>
      <c r="E46" s="151"/>
      <c r="F46" s="132">
        <f t="shared" ref="F46:F47" si="23">SUM(D46*E46)</f>
        <v>0</v>
      </c>
      <c r="G46" s="134">
        <f t="shared" ref="G46:G47" si="24">SUM(E46*1.21)</f>
        <v>0</v>
      </c>
      <c r="H46" s="135">
        <f t="shared" ref="H46:H47" si="25">SUM(D46*G46)</f>
        <v>0</v>
      </c>
      <c r="I46" s="101"/>
      <c r="L46" s="103"/>
      <c r="M46" s="128"/>
    </row>
    <row r="47" spans="2:13" x14ac:dyDescent="0.3">
      <c r="B47" s="146" t="s">
        <v>40</v>
      </c>
      <c r="C47" s="139" t="s">
        <v>41</v>
      </c>
      <c r="D47" s="169">
        <v>1</v>
      </c>
      <c r="E47" s="160"/>
      <c r="F47" s="132">
        <f t="shared" si="23"/>
        <v>0</v>
      </c>
      <c r="G47" s="134">
        <f t="shared" si="24"/>
        <v>0</v>
      </c>
      <c r="H47" s="135">
        <f t="shared" si="25"/>
        <v>0</v>
      </c>
      <c r="I47" s="101"/>
      <c r="L47" s="103"/>
      <c r="M47" s="128"/>
    </row>
    <row r="48" spans="2:13" ht="15.75" thickBot="1" x14ac:dyDescent="0.35">
      <c r="B48" s="104" t="s">
        <v>11</v>
      </c>
      <c r="C48" s="105"/>
      <c r="D48" s="106"/>
      <c r="E48" s="107"/>
      <c r="F48" s="107">
        <f>SUM(F46:F47)</f>
        <v>0</v>
      </c>
      <c r="G48" s="108"/>
      <c r="H48" s="109">
        <f>SUM(H46:H47)</f>
        <v>0</v>
      </c>
      <c r="L48" s="52"/>
      <c r="M48" s="128"/>
    </row>
    <row r="49" spans="2:10" ht="6" customHeight="1" thickBot="1" x14ac:dyDescent="0.4">
      <c r="B49" s="110"/>
      <c r="C49" s="110"/>
      <c r="D49" s="111"/>
      <c r="E49" s="111"/>
      <c r="F49" s="111"/>
      <c r="G49" s="112"/>
      <c r="H49" s="113"/>
    </row>
    <row r="50" spans="2:10" ht="18.75" thickBot="1" x14ac:dyDescent="0.4">
      <c r="B50" s="281" t="s">
        <v>42</v>
      </c>
      <c r="C50" s="282"/>
      <c r="D50" s="114"/>
      <c r="E50" s="114"/>
      <c r="F50" s="114"/>
      <c r="G50" s="115"/>
      <c r="H50" s="116">
        <f>SUM(F8,F14,F29,F37,F43,F48)</f>
        <v>0</v>
      </c>
      <c r="J50" s="257"/>
    </row>
    <row r="51" spans="2:10" ht="6" customHeight="1" thickBot="1" x14ac:dyDescent="0.4">
      <c r="B51" s="110"/>
      <c r="C51" s="110"/>
      <c r="D51" s="111"/>
      <c r="E51" s="111"/>
      <c r="F51" s="111"/>
      <c r="G51" s="112"/>
      <c r="H51" s="113"/>
    </row>
    <row r="52" spans="2:10" ht="17.25" thickBot="1" x14ac:dyDescent="0.35">
      <c r="B52" s="283" t="s">
        <v>43</v>
      </c>
      <c r="C52" s="284"/>
      <c r="D52" s="114"/>
      <c r="E52" s="114"/>
      <c r="F52" s="114"/>
      <c r="G52" s="115"/>
      <c r="H52" s="173">
        <f>H54-H50</f>
        <v>0</v>
      </c>
    </row>
    <row r="53" spans="2:10" ht="6" customHeight="1" thickBot="1" x14ac:dyDescent="0.4">
      <c r="B53" s="110"/>
      <c r="C53" s="110"/>
      <c r="D53" s="111"/>
      <c r="E53" s="111"/>
      <c r="F53" s="111"/>
      <c r="G53" s="112"/>
      <c r="H53" s="113"/>
    </row>
    <row r="54" spans="2:10" ht="18.75" thickBot="1" x14ac:dyDescent="0.4">
      <c r="B54" s="285" t="s">
        <v>44</v>
      </c>
      <c r="C54" s="286"/>
      <c r="D54" s="118"/>
      <c r="E54" s="118"/>
      <c r="F54" s="118"/>
      <c r="G54" s="119"/>
      <c r="H54" s="116">
        <f>SUM(H8,H14,H29,H37,H43,H48)</f>
        <v>0</v>
      </c>
      <c r="I54" s="101"/>
    </row>
    <row r="55" spans="2:10" x14ac:dyDescent="0.3">
      <c r="B55" s="120"/>
      <c r="C55" s="120"/>
      <c r="D55" s="121"/>
      <c r="E55" s="121"/>
      <c r="F55" s="121"/>
      <c r="G55" s="102"/>
      <c r="H55" s="102"/>
    </row>
    <row r="63" spans="2:10" x14ac:dyDescent="0.3">
      <c r="I63" s="174"/>
    </row>
    <row r="64" spans="2:10" ht="30.75" customHeight="1" x14ac:dyDescent="0.3">
      <c r="I64" s="258"/>
    </row>
  </sheetData>
  <mergeCells count="3">
    <mergeCell ref="B50:C50"/>
    <mergeCell ref="B52:C52"/>
    <mergeCell ref="B54:C54"/>
  </mergeCells>
  <pageMargins left="0.7" right="0.7" top="0.78740157499999996" bottom="0.78740157499999996" header="0.3" footer="0.3"/>
  <pageSetup paperSize="9" scale="51"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C1DF3-047A-4082-A70F-6539F1745FD3}">
  <sheetPr>
    <pageSetUpPr fitToPage="1"/>
  </sheetPr>
  <dimension ref="B1:M49"/>
  <sheetViews>
    <sheetView topLeftCell="A16" zoomScale="80" zoomScaleNormal="80" workbookViewId="0">
      <selection activeCell="G49" sqref="G49"/>
    </sheetView>
  </sheetViews>
  <sheetFormatPr defaultColWidth="9" defaultRowHeight="15" x14ac:dyDescent="0.3"/>
  <cols>
    <col min="1" max="1" width="3.375" style="123" customWidth="1"/>
    <col min="2" max="2" width="34.75" style="123" customWidth="1"/>
    <col min="3" max="3" width="49.875" style="123" customWidth="1"/>
    <col min="4" max="4" width="4" style="123" bestFit="1" customWidth="1"/>
    <col min="5" max="5" width="15.625" style="123" bestFit="1" customWidth="1"/>
    <col min="6" max="6" width="14" style="123" bestFit="1" customWidth="1"/>
    <col min="7" max="7" width="13.625" style="123" bestFit="1" customWidth="1"/>
    <col min="8" max="8" width="15.375" style="123" bestFit="1" customWidth="1"/>
    <col min="9" max="9" width="12.625" style="123" customWidth="1"/>
    <col min="10" max="10" width="11" style="123" bestFit="1" customWidth="1"/>
    <col min="11" max="12" width="9" style="123"/>
    <col min="13" max="13" width="10.125" style="123" bestFit="1" customWidth="1"/>
    <col min="14" max="16384" width="9" style="123"/>
  </cols>
  <sheetData>
    <row r="1" spans="2:13" ht="15.75" thickBot="1" x14ac:dyDescent="0.35"/>
    <row r="2" spans="2:13" ht="30" customHeight="1" thickBot="1" x14ac:dyDescent="0.35">
      <c r="B2" s="124" t="s">
        <v>164</v>
      </c>
      <c r="C2" s="125"/>
      <c r="D2" s="125"/>
      <c r="E2" s="125"/>
      <c r="F2" s="125"/>
      <c r="G2" s="125"/>
      <c r="H2" s="126"/>
    </row>
    <row r="3" spans="2:13" ht="15.75" thickBot="1" x14ac:dyDescent="0.35">
      <c r="B3" s="5"/>
      <c r="C3" s="248"/>
      <c r="D3" s="7"/>
      <c r="E3" s="7"/>
      <c r="F3" s="7"/>
      <c r="G3" s="8"/>
      <c r="H3" s="9"/>
    </row>
    <row r="4" spans="2:13" x14ac:dyDescent="0.3">
      <c r="B4" s="10" t="s">
        <v>0</v>
      </c>
      <c r="C4" s="249" t="s">
        <v>1</v>
      </c>
      <c r="D4" s="12" t="s">
        <v>2</v>
      </c>
      <c r="E4" s="12" t="s">
        <v>3</v>
      </c>
      <c r="F4" s="12" t="s">
        <v>4</v>
      </c>
      <c r="G4" s="13" t="s">
        <v>5</v>
      </c>
      <c r="H4" s="14" t="s">
        <v>6</v>
      </c>
    </row>
    <row r="5" spans="2:13" x14ac:dyDescent="0.3">
      <c r="B5" s="15" t="s">
        <v>45</v>
      </c>
      <c r="C5" s="16"/>
      <c r="D5" s="17"/>
      <c r="E5" s="18"/>
      <c r="F5" s="17"/>
      <c r="G5" s="19"/>
      <c r="H5" s="20"/>
      <c r="J5" s="250"/>
      <c r="L5" s="21"/>
      <c r="M5" s="128"/>
    </row>
    <row r="6" spans="2:13" ht="54" x14ac:dyDescent="0.3">
      <c r="B6" s="129" t="s">
        <v>46</v>
      </c>
      <c r="C6" s="130" t="s">
        <v>68</v>
      </c>
      <c r="D6" s="131">
        <v>1</v>
      </c>
      <c r="E6" s="132"/>
      <c r="F6" s="132">
        <f t="shared" ref="F6:F7" si="0">SUM(D6*E6)</f>
        <v>0</v>
      </c>
      <c r="G6" s="134">
        <f>SUM(E6*1.21)</f>
        <v>0</v>
      </c>
      <c r="H6" s="135">
        <f t="shared" ref="H6:H13" si="1">SUM(D6*G6)</f>
        <v>0</v>
      </c>
      <c r="I6" s="259"/>
      <c r="J6" s="252"/>
      <c r="L6" s="138"/>
      <c r="M6" s="128"/>
    </row>
    <row r="7" spans="2:13" ht="27" x14ac:dyDescent="0.3">
      <c r="B7" s="129" t="s">
        <v>49</v>
      </c>
      <c r="C7" s="139" t="s">
        <v>50</v>
      </c>
      <c r="D7" s="131">
        <v>1</v>
      </c>
      <c r="E7" s="133"/>
      <c r="F7" s="132">
        <f t="shared" si="0"/>
        <v>0</v>
      </c>
      <c r="G7" s="134">
        <f t="shared" ref="G7:G17" si="2">SUM(E7*1.21)</f>
        <v>0</v>
      </c>
      <c r="H7" s="135">
        <f t="shared" si="1"/>
        <v>0</v>
      </c>
      <c r="L7" s="138"/>
      <c r="M7" s="128"/>
    </row>
    <row r="8" spans="2:13" ht="202.5" x14ac:dyDescent="0.3">
      <c r="B8" s="129" t="s">
        <v>51</v>
      </c>
      <c r="C8" s="207" t="s">
        <v>175</v>
      </c>
      <c r="D8" s="131">
        <v>1</v>
      </c>
      <c r="E8" s="132"/>
      <c r="F8" s="132">
        <f t="shared" ref="F8" si="3">SUM(D8*E8)</f>
        <v>0</v>
      </c>
      <c r="G8" s="134">
        <f t="shared" si="2"/>
        <v>0</v>
      </c>
      <c r="H8" s="135">
        <f t="shared" si="1"/>
        <v>0</v>
      </c>
      <c r="L8" s="138"/>
      <c r="M8" s="128"/>
    </row>
    <row r="9" spans="2:13" ht="67.5" x14ac:dyDescent="0.3">
      <c r="B9" s="129" t="s">
        <v>89</v>
      </c>
      <c r="C9" s="139" t="s">
        <v>90</v>
      </c>
      <c r="D9" s="131">
        <v>2</v>
      </c>
      <c r="E9" s="133"/>
      <c r="F9" s="132">
        <f t="shared" ref="F9:F11" si="4">SUM(D9*E9)</f>
        <v>0</v>
      </c>
      <c r="G9" s="134">
        <f t="shared" si="2"/>
        <v>0</v>
      </c>
      <c r="H9" s="135">
        <f t="shared" ref="H9" si="5">SUM(D9*G9)</f>
        <v>0</v>
      </c>
      <c r="I9" s="253"/>
      <c r="L9" s="138"/>
      <c r="M9" s="128"/>
    </row>
    <row r="10" spans="2:13" ht="67.5" x14ac:dyDescent="0.3">
      <c r="B10" s="145" t="s">
        <v>62</v>
      </c>
      <c r="C10" s="181" t="s">
        <v>91</v>
      </c>
      <c r="D10" s="131">
        <v>1</v>
      </c>
      <c r="E10" s="132"/>
      <c r="F10" s="132">
        <f t="shared" si="4"/>
        <v>0</v>
      </c>
      <c r="G10" s="134">
        <f t="shared" si="2"/>
        <v>0</v>
      </c>
      <c r="H10" s="135">
        <f t="shared" ref="H10:H11" si="6">SUM(D10*G10)</f>
        <v>0</v>
      </c>
      <c r="I10" s="253"/>
      <c r="L10" s="42"/>
      <c r="M10" s="128"/>
    </row>
    <row r="11" spans="2:13" ht="81" x14ac:dyDescent="0.3">
      <c r="B11" s="145" t="s">
        <v>69</v>
      </c>
      <c r="C11" s="139" t="s">
        <v>70</v>
      </c>
      <c r="D11" s="131">
        <v>1</v>
      </c>
      <c r="E11" s="143"/>
      <c r="F11" s="132">
        <f t="shared" si="4"/>
        <v>0</v>
      </c>
      <c r="G11" s="134">
        <f t="shared" si="2"/>
        <v>0</v>
      </c>
      <c r="H11" s="135">
        <f t="shared" si="6"/>
        <v>0</v>
      </c>
      <c r="I11" s="253"/>
      <c r="L11" s="138"/>
      <c r="M11" s="128"/>
    </row>
    <row r="12" spans="2:13" ht="81" x14ac:dyDescent="0.3">
      <c r="B12" s="145" t="s">
        <v>54</v>
      </c>
      <c r="C12" s="139" t="s">
        <v>55</v>
      </c>
      <c r="D12" s="131">
        <v>1</v>
      </c>
      <c r="E12" s="143"/>
      <c r="F12" s="132">
        <f>SUM(D12*E12)</f>
        <v>0</v>
      </c>
      <c r="G12" s="134">
        <f>SUM(E12*1.21)</f>
        <v>0</v>
      </c>
      <c r="H12" s="135">
        <f>SUM(D12*G12)</f>
        <v>0</v>
      </c>
      <c r="I12" s="253"/>
      <c r="L12" s="138"/>
      <c r="M12" s="128"/>
    </row>
    <row r="13" spans="2:13" ht="81" x14ac:dyDescent="0.3">
      <c r="B13" s="145" t="s">
        <v>22</v>
      </c>
      <c r="C13" s="139" t="s">
        <v>23</v>
      </c>
      <c r="D13" s="131">
        <v>2</v>
      </c>
      <c r="E13" s="133"/>
      <c r="F13" s="132">
        <f t="shared" ref="F13:F17" si="7">SUM(D13*E13)</f>
        <v>0</v>
      </c>
      <c r="G13" s="134">
        <f t="shared" si="2"/>
        <v>0</v>
      </c>
      <c r="H13" s="135">
        <f t="shared" si="1"/>
        <v>0</v>
      </c>
      <c r="I13" s="253"/>
      <c r="L13" s="42"/>
      <c r="M13" s="128"/>
    </row>
    <row r="14" spans="2:13" ht="81" x14ac:dyDescent="0.3">
      <c r="B14" s="145" t="s">
        <v>52</v>
      </c>
      <c r="C14" s="139" t="s">
        <v>53</v>
      </c>
      <c r="D14" s="131">
        <v>1</v>
      </c>
      <c r="E14" s="143"/>
      <c r="F14" s="132">
        <f t="shared" si="7"/>
        <v>0</v>
      </c>
      <c r="G14" s="134">
        <f t="shared" si="2"/>
        <v>0</v>
      </c>
      <c r="H14" s="135">
        <f t="shared" ref="H14:H17" si="8">SUM(D14*G14)</f>
        <v>0</v>
      </c>
      <c r="I14" s="253"/>
      <c r="L14" s="138"/>
      <c r="M14" s="128"/>
    </row>
    <row r="15" spans="2:13" ht="81" x14ac:dyDescent="0.3">
      <c r="B15" s="145" t="s">
        <v>56</v>
      </c>
      <c r="C15" s="139" t="s">
        <v>57</v>
      </c>
      <c r="D15" s="131">
        <v>1</v>
      </c>
      <c r="E15" s="143"/>
      <c r="F15" s="132">
        <f t="shared" si="7"/>
        <v>0</v>
      </c>
      <c r="G15" s="134">
        <f t="shared" si="2"/>
        <v>0</v>
      </c>
      <c r="H15" s="135">
        <f t="shared" si="8"/>
        <v>0</v>
      </c>
      <c r="I15" s="253"/>
      <c r="L15" s="138"/>
      <c r="M15" s="128"/>
    </row>
    <row r="16" spans="2:13" ht="54" x14ac:dyDescent="0.3">
      <c r="B16" s="145" t="s">
        <v>26</v>
      </c>
      <c r="C16" s="139" t="s">
        <v>27</v>
      </c>
      <c r="D16" s="131">
        <v>6</v>
      </c>
      <c r="E16" s="133"/>
      <c r="F16" s="132">
        <f t="shared" si="7"/>
        <v>0</v>
      </c>
      <c r="G16" s="134">
        <f t="shared" si="2"/>
        <v>0</v>
      </c>
      <c r="H16" s="135">
        <f t="shared" si="8"/>
        <v>0</v>
      </c>
      <c r="I16" s="253"/>
      <c r="L16" s="42"/>
      <c r="M16" s="128"/>
    </row>
    <row r="17" spans="2:13" ht="27" x14ac:dyDescent="0.3">
      <c r="B17" s="145" t="s">
        <v>29</v>
      </c>
      <c r="C17" s="139" t="s">
        <v>222</v>
      </c>
      <c r="D17" s="131">
        <v>1</v>
      </c>
      <c r="E17" s="143"/>
      <c r="F17" s="132">
        <f t="shared" si="7"/>
        <v>0</v>
      </c>
      <c r="G17" s="134">
        <f t="shared" si="2"/>
        <v>0</v>
      </c>
      <c r="H17" s="135">
        <f t="shared" si="8"/>
        <v>0</v>
      </c>
      <c r="L17" s="138"/>
      <c r="M17" s="128"/>
    </row>
    <row r="18" spans="2:13" x14ac:dyDescent="0.3">
      <c r="B18" s="15" t="s">
        <v>11</v>
      </c>
      <c r="C18" s="16"/>
      <c r="D18" s="32"/>
      <c r="E18" s="33"/>
      <c r="F18" s="34">
        <f>SUM(F6:F17)</f>
        <v>0</v>
      </c>
      <c r="G18" s="35"/>
      <c r="H18" s="147">
        <f>SUM(H6:H17)</f>
        <v>0</v>
      </c>
      <c r="L18" s="37"/>
      <c r="M18" s="128"/>
    </row>
    <row r="19" spans="2:13" ht="6" customHeight="1" x14ac:dyDescent="0.3">
      <c r="B19" s="38"/>
      <c r="C19" s="39"/>
      <c r="D19" s="17"/>
      <c r="E19" s="18"/>
      <c r="F19" s="17"/>
      <c r="G19" s="40"/>
      <c r="H19" s="41"/>
      <c r="L19" s="42"/>
      <c r="M19" s="128"/>
    </row>
    <row r="20" spans="2:13" x14ac:dyDescent="0.3">
      <c r="B20" s="68" t="s">
        <v>194</v>
      </c>
      <c r="C20" s="69"/>
      <c r="D20" s="70"/>
      <c r="E20" s="71"/>
      <c r="F20" s="70"/>
      <c r="G20" s="72"/>
      <c r="H20" s="73"/>
      <c r="L20" s="67"/>
      <c r="M20" s="128"/>
    </row>
    <row r="21" spans="2:13" s="153" customFormat="1" ht="81" x14ac:dyDescent="0.3">
      <c r="B21" s="185" t="s">
        <v>84</v>
      </c>
      <c r="C21" s="149" t="s">
        <v>215</v>
      </c>
      <c r="D21" s="150">
        <v>1</v>
      </c>
      <c r="E21" s="151"/>
      <c r="F21" s="132">
        <f t="shared" ref="F21:F23" si="9">SUM(D21*E21)</f>
        <v>0</v>
      </c>
      <c r="G21" s="134">
        <f t="shared" ref="G21:G23" si="10">SUM(E21*1.21)</f>
        <v>0</v>
      </c>
      <c r="H21" s="135">
        <f t="shared" ref="H21:H23" si="11">SUM(D21*G21)</f>
        <v>0</v>
      </c>
      <c r="I21" s="123"/>
    </row>
    <row r="22" spans="2:13" ht="27" x14ac:dyDescent="0.3">
      <c r="B22" s="148" t="s">
        <v>92</v>
      </c>
      <c r="C22" s="149" t="s">
        <v>67</v>
      </c>
      <c r="D22" s="150">
        <v>1</v>
      </c>
      <c r="E22" s="151"/>
      <c r="F22" s="132">
        <f t="shared" si="9"/>
        <v>0</v>
      </c>
      <c r="G22" s="134">
        <f t="shared" si="10"/>
        <v>0</v>
      </c>
      <c r="H22" s="135">
        <f t="shared" si="11"/>
        <v>0</v>
      </c>
      <c r="L22" s="65"/>
      <c r="M22" s="128"/>
    </row>
    <row r="23" spans="2:13" s="153" customFormat="1" ht="13.5" x14ac:dyDescent="0.2">
      <c r="B23" s="148" t="s">
        <v>60</v>
      </c>
      <c r="C23" s="154" t="s">
        <v>32</v>
      </c>
      <c r="D23" s="150">
        <v>1</v>
      </c>
      <c r="E23" s="155"/>
      <c r="F23" s="132">
        <f t="shared" si="9"/>
        <v>0</v>
      </c>
      <c r="G23" s="134">
        <f t="shared" si="10"/>
        <v>0</v>
      </c>
      <c r="H23" s="135">
        <f t="shared" si="11"/>
        <v>0</v>
      </c>
    </row>
    <row r="24" spans="2:13" x14ac:dyDescent="0.3">
      <c r="B24" s="74" t="s">
        <v>11</v>
      </c>
      <c r="C24" s="75"/>
      <c r="D24" s="76"/>
      <c r="E24" s="77"/>
      <c r="F24" s="78">
        <f>SUM(F21:F23)</f>
        <v>0</v>
      </c>
      <c r="G24" s="79"/>
      <c r="H24" s="80">
        <f>SUM(H21:H23)</f>
        <v>0</v>
      </c>
      <c r="L24" s="67"/>
      <c r="M24" s="128"/>
    </row>
    <row r="25" spans="2:13" ht="6" customHeight="1" x14ac:dyDescent="0.3">
      <c r="B25" s="81"/>
      <c r="C25" s="82"/>
      <c r="D25" s="83"/>
      <c r="E25" s="71"/>
      <c r="F25" s="84"/>
      <c r="G25" s="85"/>
      <c r="H25" s="86"/>
      <c r="L25" s="67"/>
      <c r="M25" s="128"/>
    </row>
    <row r="26" spans="2:13" x14ac:dyDescent="0.3">
      <c r="B26" s="161" t="s">
        <v>227</v>
      </c>
      <c r="C26" s="170"/>
      <c r="D26" s="150"/>
      <c r="E26" s="151"/>
      <c r="F26" s="132"/>
      <c r="G26" s="134"/>
      <c r="H26" s="135"/>
      <c r="L26" s="163"/>
      <c r="M26" s="128"/>
    </row>
    <row r="27" spans="2:13" x14ac:dyDescent="0.3">
      <c r="B27" s="146" t="s">
        <v>252</v>
      </c>
      <c r="C27" s="149" t="s">
        <v>234</v>
      </c>
      <c r="D27" s="169">
        <v>1</v>
      </c>
      <c r="E27" s="160"/>
      <c r="F27" s="132">
        <f t="shared" ref="F27" si="12">SUM(D27*E27)</f>
        <v>0</v>
      </c>
      <c r="G27" s="134">
        <f t="shared" ref="G27" si="13">SUM(E27*1.21)</f>
        <v>0</v>
      </c>
      <c r="H27" s="135">
        <f t="shared" ref="H27" si="14">SUM(D27*G27)</f>
        <v>0</v>
      </c>
      <c r="L27" s="163"/>
      <c r="M27" s="128"/>
    </row>
    <row r="28" spans="2:13" x14ac:dyDescent="0.3">
      <c r="B28" s="161" t="s">
        <v>11</v>
      </c>
      <c r="C28" s="162"/>
      <c r="D28" s="164"/>
      <c r="E28" s="165"/>
      <c r="F28" s="255">
        <f>SUM(F27:F27)</f>
        <v>0</v>
      </c>
      <c r="G28" s="171"/>
      <c r="H28" s="256">
        <f>SUM(H27:H27)</f>
        <v>0</v>
      </c>
      <c r="L28" s="163"/>
      <c r="M28" s="128"/>
    </row>
    <row r="29" spans="2:13" ht="6" customHeight="1" x14ac:dyDescent="0.3">
      <c r="B29" s="148"/>
      <c r="C29" s="149"/>
      <c r="D29" s="150"/>
      <c r="E29" s="151"/>
      <c r="F29" s="132"/>
      <c r="G29" s="134"/>
      <c r="H29" s="135"/>
      <c r="L29" s="163"/>
      <c r="M29" s="128"/>
    </row>
    <row r="30" spans="2:13" x14ac:dyDescent="0.3">
      <c r="B30" s="43" t="s">
        <v>37</v>
      </c>
      <c r="C30" s="35"/>
      <c r="D30" s="17"/>
      <c r="E30" s="18"/>
      <c r="F30" s="17"/>
      <c r="G30" s="99"/>
      <c r="H30" s="100"/>
      <c r="I30" s="101"/>
      <c r="L30" s="102"/>
      <c r="M30" s="128"/>
    </row>
    <row r="31" spans="2:13" x14ac:dyDescent="0.3">
      <c r="B31" s="146" t="s">
        <v>38</v>
      </c>
      <c r="C31" s="149" t="s">
        <v>39</v>
      </c>
      <c r="D31" s="169">
        <v>1</v>
      </c>
      <c r="E31" s="151"/>
      <c r="F31" s="132">
        <f t="shared" ref="F31:F32" si="15">SUM(D31*E31)</f>
        <v>0</v>
      </c>
      <c r="G31" s="134">
        <f t="shared" ref="G31:G32" si="16">SUM(E31*1.21)</f>
        <v>0</v>
      </c>
      <c r="H31" s="135">
        <f t="shared" ref="H31:H32" si="17">SUM(D31*G31)</f>
        <v>0</v>
      </c>
      <c r="I31" s="101"/>
      <c r="L31" s="103"/>
      <c r="M31" s="128"/>
    </row>
    <row r="32" spans="2:13" x14ac:dyDescent="0.3">
      <c r="B32" s="146" t="s">
        <v>40</v>
      </c>
      <c r="C32" s="139" t="s">
        <v>41</v>
      </c>
      <c r="D32" s="169">
        <v>1</v>
      </c>
      <c r="E32" s="160"/>
      <c r="F32" s="132">
        <f t="shared" si="15"/>
        <v>0</v>
      </c>
      <c r="G32" s="134">
        <f t="shared" si="16"/>
        <v>0</v>
      </c>
      <c r="H32" s="135">
        <f t="shared" si="17"/>
        <v>0</v>
      </c>
      <c r="I32" s="101"/>
      <c r="L32" s="103"/>
      <c r="M32" s="128"/>
    </row>
    <row r="33" spans="2:13" ht="15.75" thickBot="1" x14ac:dyDescent="0.35">
      <c r="B33" s="104" t="s">
        <v>11</v>
      </c>
      <c r="C33" s="105"/>
      <c r="D33" s="106"/>
      <c r="E33" s="107"/>
      <c r="F33" s="107">
        <f>SUM(F31:F32)</f>
        <v>0</v>
      </c>
      <c r="G33" s="108"/>
      <c r="H33" s="109">
        <f>SUM(H31:H32)</f>
        <v>0</v>
      </c>
      <c r="L33" s="52"/>
      <c r="M33" s="128"/>
    </row>
    <row r="34" spans="2:13" ht="6" customHeight="1" thickBot="1" x14ac:dyDescent="0.4">
      <c r="B34" s="110"/>
      <c r="C34" s="110"/>
      <c r="D34" s="111"/>
      <c r="E34" s="111"/>
      <c r="F34" s="111"/>
      <c r="G34" s="112"/>
      <c r="H34" s="113"/>
    </row>
    <row r="35" spans="2:13" ht="18.75" thickBot="1" x14ac:dyDescent="0.4">
      <c r="B35" s="281" t="s">
        <v>42</v>
      </c>
      <c r="C35" s="282"/>
      <c r="D35" s="114"/>
      <c r="E35" s="114"/>
      <c r="F35" s="114"/>
      <c r="G35" s="115"/>
      <c r="H35" s="116">
        <f>SUM(F18,F24,F28,F33)</f>
        <v>0</v>
      </c>
      <c r="J35" s="257"/>
    </row>
    <row r="36" spans="2:13" ht="6" customHeight="1" thickBot="1" x14ac:dyDescent="0.4">
      <c r="B36" s="110"/>
      <c r="C36" s="110"/>
      <c r="D36" s="111"/>
      <c r="E36" s="111"/>
      <c r="F36" s="111"/>
      <c r="G36" s="112"/>
      <c r="H36" s="113"/>
    </row>
    <row r="37" spans="2:13" ht="17.25" thickBot="1" x14ac:dyDescent="0.35">
      <c r="B37" s="283" t="s">
        <v>43</v>
      </c>
      <c r="C37" s="284"/>
      <c r="D37" s="114"/>
      <c r="E37" s="114"/>
      <c r="F37" s="114"/>
      <c r="G37" s="115"/>
      <c r="H37" s="173">
        <f>H39-H35</f>
        <v>0</v>
      </c>
    </row>
    <row r="38" spans="2:13" ht="6" customHeight="1" thickBot="1" x14ac:dyDescent="0.4">
      <c r="B38" s="110"/>
      <c r="C38" s="110"/>
      <c r="D38" s="111"/>
      <c r="E38" s="111"/>
      <c r="F38" s="111"/>
      <c r="G38" s="112"/>
      <c r="H38" s="113"/>
    </row>
    <row r="39" spans="2:13" ht="18.75" thickBot="1" x14ac:dyDescent="0.4">
      <c r="B39" s="285" t="s">
        <v>44</v>
      </c>
      <c r="C39" s="286"/>
      <c r="D39" s="118"/>
      <c r="E39" s="118"/>
      <c r="F39" s="118"/>
      <c r="G39" s="119"/>
      <c r="H39" s="116">
        <f>SUM(H18,H24,H28,H33)</f>
        <v>0</v>
      </c>
      <c r="I39" s="101"/>
    </row>
    <row r="40" spans="2:13" x14ac:dyDescent="0.3">
      <c r="B40" s="120"/>
      <c r="C40" s="120"/>
      <c r="D40" s="121"/>
      <c r="E40" s="121"/>
      <c r="F40" s="121"/>
      <c r="G40" s="102"/>
      <c r="H40" s="102"/>
    </row>
    <row r="48" spans="2:13" x14ac:dyDescent="0.3">
      <c r="I48" s="174"/>
    </row>
    <row r="49" spans="9:9" ht="30.75" customHeight="1" x14ac:dyDescent="0.3">
      <c r="I49" s="258"/>
    </row>
  </sheetData>
  <mergeCells count="3">
    <mergeCell ref="B35:C35"/>
    <mergeCell ref="B37:C37"/>
    <mergeCell ref="B39:C39"/>
  </mergeCells>
  <pageMargins left="0.7" right="0.7" top="0.78740157499999996" bottom="0.78740157499999996" header="0.3" footer="0.3"/>
  <pageSetup paperSize="9" scale="51"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BC7F6-4866-48D6-B28B-9DDBA89F9ECD}">
  <sheetPr>
    <pageSetUpPr fitToPage="1"/>
  </sheetPr>
  <dimension ref="B1:M60"/>
  <sheetViews>
    <sheetView topLeftCell="A22" zoomScale="80" zoomScaleNormal="80" workbookViewId="0">
      <selection activeCell="E43" sqref="E43"/>
    </sheetView>
  </sheetViews>
  <sheetFormatPr defaultColWidth="9" defaultRowHeight="15" x14ac:dyDescent="0.3"/>
  <cols>
    <col min="1" max="1" width="3.375" style="123" customWidth="1"/>
    <col min="2" max="2" width="34.75" style="123" customWidth="1"/>
    <col min="3" max="3" width="49.875" style="123" customWidth="1"/>
    <col min="4" max="4" width="4" style="123" bestFit="1" customWidth="1"/>
    <col min="5" max="5" width="15.625" style="123" bestFit="1" customWidth="1"/>
    <col min="6" max="6" width="14" style="123" bestFit="1" customWidth="1"/>
    <col min="7" max="7" width="13.625" style="123" bestFit="1" customWidth="1"/>
    <col min="8" max="8" width="15.375" style="123" bestFit="1" customWidth="1"/>
    <col min="9" max="9" width="12.625" style="123" customWidth="1"/>
    <col min="10" max="10" width="11" style="123" bestFit="1" customWidth="1"/>
    <col min="11" max="12" width="9" style="123"/>
    <col min="13" max="13" width="10.125" style="123" bestFit="1" customWidth="1"/>
    <col min="14" max="16384" width="9" style="123"/>
  </cols>
  <sheetData>
    <row r="1" spans="2:13" ht="15.75" thickBot="1" x14ac:dyDescent="0.35"/>
    <row r="2" spans="2:13" ht="30" customHeight="1" thickBot="1" x14ac:dyDescent="0.35">
      <c r="B2" s="124" t="s">
        <v>165</v>
      </c>
      <c r="C2" s="125"/>
      <c r="D2" s="125"/>
      <c r="E2" s="125"/>
      <c r="F2" s="125"/>
      <c r="G2" s="125"/>
      <c r="H2" s="126"/>
    </row>
    <row r="3" spans="2:13" ht="15.75" thickBot="1" x14ac:dyDescent="0.35">
      <c r="B3" s="5"/>
      <c r="C3" s="248"/>
      <c r="D3" s="7"/>
      <c r="E3" s="7"/>
      <c r="F3" s="7"/>
      <c r="G3" s="8"/>
      <c r="H3" s="9"/>
    </row>
    <row r="4" spans="2:13" x14ac:dyDescent="0.3">
      <c r="B4" s="10" t="s">
        <v>0</v>
      </c>
      <c r="C4" s="249" t="s">
        <v>1</v>
      </c>
      <c r="D4" s="12" t="s">
        <v>2</v>
      </c>
      <c r="E4" s="12" t="s">
        <v>3</v>
      </c>
      <c r="F4" s="12" t="s">
        <v>4</v>
      </c>
      <c r="G4" s="13" t="s">
        <v>5</v>
      </c>
      <c r="H4" s="14" t="s">
        <v>6</v>
      </c>
    </row>
    <row r="5" spans="2:13" x14ac:dyDescent="0.3">
      <c r="B5" s="15" t="s">
        <v>7</v>
      </c>
      <c r="C5" s="16"/>
      <c r="D5" s="17"/>
      <c r="E5" s="18"/>
      <c r="F5" s="17"/>
      <c r="G5" s="19"/>
      <c r="H5" s="20"/>
      <c r="J5" s="250"/>
      <c r="L5" s="21"/>
      <c r="M5" s="128"/>
    </row>
    <row r="6" spans="2:13" ht="148.5" x14ac:dyDescent="0.3">
      <c r="B6" s="129" t="s">
        <v>8</v>
      </c>
      <c r="C6" s="130" t="s">
        <v>240</v>
      </c>
      <c r="D6" s="176">
        <v>1</v>
      </c>
      <c r="E6" s="160"/>
      <c r="F6" s="132">
        <f t="shared" ref="F6:F7" si="0">SUM(D6*E6)</f>
        <v>0</v>
      </c>
      <c r="G6" s="134">
        <f>SUM(E6*1.21)</f>
        <v>0</v>
      </c>
      <c r="H6" s="135">
        <f t="shared" ref="H6:H7" si="1">SUM(D6*G6)</f>
        <v>0</v>
      </c>
      <c r="I6" s="251"/>
      <c r="J6" s="252"/>
      <c r="K6" s="138"/>
      <c r="L6" s="138"/>
      <c r="M6" s="128"/>
    </row>
    <row r="7" spans="2:13" ht="67.5" x14ac:dyDescent="0.3">
      <c r="B7" s="129" t="s">
        <v>9</v>
      </c>
      <c r="C7" s="130" t="s">
        <v>61</v>
      </c>
      <c r="D7" s="178">
        <v>1</v>
      </c>
      <c r="E7" s="132"/>
      <c r="F7" s="132">
        <f t="shared" si="0"/>
        <v>0</v>
      </c>
      <c r="G7" s="134">
        <f t="shared" ref="G7" si="2">SUM(E7*1.21)</f>
        <v>0</v>
      </c>
      <c r="H7" s="135">
        <f t="shared" si="1"/>
        <v>0</v>
      </c>
      <c r="J7" s="250"/>
      <c r="K7" s="138"/>
      <c r="L7" s="138"/>
      <c r="M7" s="128"/>
    </row>
    <row r="8" spans="2:13" x14ac:dyDescent="0.3">
      <c r="B8" s="15" t="s">
        <v>11</v>
      </c>
      <c r="C8" s="16"/>
      <c r="D8" s="32"/>
      <c r="E8" s="33"/>
      <c r="F8" s="34">
        <f>SUM(F6:F7)</f>
        <v>0</v>
      </c>
      <c r="G8" s="35"/>
      <c r="H8" s="147">
        <f>SUM(H6:H7)</f>
        <v>0</v>
      </c>
      <c r="L8" s="37"/>
      <c r="M8" s="128"/>
    </row>
    <row r="9" spans="2:13" ht="6" customHeight="1" x14ac:dyDescent="0.3">
      <c r="B9" s="38"/>
      <c r="C9" s="39"/>
      <c r="D9" s="17"/>
      <c r="E9" s="18"/>
      <c r="F9" s="17"/>
      <c r="G9" s="40"/>
      <c r="H9" s="41"/>
      <c r="L9" s="42"/>
      <c r="M9" s="128"/>
    </row>
    <row r="10" spans="2:13" x14ac:dyDescent="0.3">
      <c r="B10" s="43" t="s">
        <v>12</v>
      </c>
      <c r="C10" s="35"/>
      <c r="D10" s="17"/>
      <c r="E10" s="18"/>
      <c r="F10" s="17"/>
      <c r="G10" s="19"/>
      <c r="H10" s="44"/>
      <c r="L10" s="21"/>
      <c r="M10" s="128"/>
    </row>
    <row r="11" spans="2:13" ht="54" x14ac:dyDescent="0.3">
      <c r="B11" s="183" t="s">
        <v>71</v>
      </c>
      <c r="C11" s="130" t="s">
        <v>72</v>
      </c>
      <c r="D11" s="176">
        <v>2</v>
      </c>
      <c r="E11" s="270"/>
      <c r="F11" s="132">
        <f t="shared" ref="F11" si="3">SUM(D11*E11)</f>
        <v>0</v>
      </c>
      <c r="G11" s="134">
        <f t="shared" ref="G11:G13" si="4">SUM(E11*1.21)</f>
        <v>0</v>
      </c>
      <c r="H11" s="135">
        <f t="shared" ref="H11:H13" si="5">SUM(D11*G11)</f>
        <v>0</v>
      </c>
      <c r="L11" s="45"/>
      <c r="M11" s="128"/>
    </row>
    <row r="12" spans="2:13" ht="54" x14ac:dyDescent="0.3">
      <c r="B12" s="183" t="s">
        <v>73</v>
      </c>
      <c r="C12" s="130" t="s">
        <v>74</v>
      </c>
      <c r="D12" s="176">
        <v>2</v>
      </c>
      <c r="E12" s="133"/>
      <c r="F12" s="132">
        <f t="shared" ref="F12:F13" si="6">SUM(D12*E12)</f>
        <v>0</v>
      </c>
      <c r="G12" s="134">
        <f t="shared" si="4"/>
        <v>0</v>
      </c>
      <c r="H12" s="135">
        <f t="shared" si="5"/>
        <v>0</v>
      </c>
      <c r="L12" s="45"/>
      <c r="M12" s="128"/>
    </row>
    <row r="13" spans="2:13" x14ac:dyDescent="0.3">
      <c r="B13" s="129" t="s">
        <v>75</v>
      </c>
      <c r="C13" s="130" t="s">
        <v>76</v>
      </c>
      <c r="D13" s="131">
        <v>16</v>
      </c>
      <c r="E13" s="133"/>
      <c r="F13" s="132">
        <f t="shared" si="6"/>
        <v>0</v>
      </c>
      <c r="G13" s="134">
        <f t="shared" si="4"/>
        <v>0</v>
      </c>
      <c r="H13" s="135">
        <f t="shared" si="5"/>
        <v>0</v>
      </c>
      <c r="L13" s="45"/>
      <c r="M13" s="128"/>
    </row>
    <row r="14" spans="2:13" x14ac:dyDescent="0.3">
      <c r="B14" s="47" t="s">
        <v>11</v>
      </c>
      <c r="C14" s="48"/>
      <c r="D14" s="49"/>
      <c r="E14" s="50"/>
      <c r="F14" s="50">
        <f>SUM(F11:F13)</f>
        <v>0</v>
      </c>
      <c r="G14" s="51"/>
      <c r="H14" s="147">
        <f>SUM(H11:H13)</f>
        <v>0</v>
      </c>
      <c r="L14" s="52"/>
      <c r="M14" s="128"/>
    </row>
    <row r="15" spans="2:13" ht="6" customHeight="1" x14ac:dyDescent="0.3">
      <c r="B15" s="38"/>
      <c r="C15" s="39"/>
      <c r="D15" s="17"/>
      <c r="E15" s="18"/>
      <c r="F15" s="17"/>
      <c r="G15" s="40"/>
      <c r="H15" s="41"/>
      <c r="L15" s="42"/>
      <c r="M15" s="128"/>
    </row>
    <row r="16" spans="2:13" x14ac:dyDescent="0.3">
      <c r="B16" s="15" t="s">
        <v>21</v>
      </c>
      <c r="C16" s="16"/>
      <c r="D16" s="17"/>
      <c r="E16" s="18"/>
      <c r="F16" s="17"/>
      <c r="G16" s="19"/>
      <c r="H16" s="20"/>
      <c r="J16" s="250"/>
      <c r="L16" s="21"/>
      <c r="M16" s="128"/>
    </row>
    <row r="17" spans="2:13" ht="54" x14ac:dyDescent="0.3">
      <c r="B17" s="129" t="s">
        <v>77</v>
      </c>
      <c r="C17" s="181" t="s">
        <v>78</v>
      </c>
      <c r="D17" s="131">
        <v>3</v>
      </c>
      <c r="E17" s="133"/>
      <c r="F17" s="132">
        <f t="shared" ref="F17:F26" si="7">SUM(D17*E17)</f>
        <v>0</v>
      </c>
      <c r="G17" s="134">
        <f t="shared" ref="G17:G26" si="8">SUM(E17*1.21)</f>
        <v>0</v>
      </c>
      <c r="H17" s="135">
        <f t="shared" ref="H17:H26" si="9">SUM(D17*G17)</f>
        <v>0</v>
      </c>
      <c r="I17" s="253"/>
      <c r="L17" s="42"/>
      <c r="M17" s="128"/>
    </row>
    <row r="18" spans="2:13" ht="40.5" x14ac:dyDescent="0.3">
      <c r="B18" s="145" t="s">
        <v>62</v>
      </c>
      <c r="C18" s="181" t="s">
        <v>87</v>
      </c>
      <c r="D18" s="131">
        <v>1</v>
      </c>
      <c r="E18" s="132"/>
      <c r="F18" s="132">
        <f t="shared" si="7"/>
        <v>0</v>
      </c>
      <c r="G18" s="134">
        <f t="shared" si="8"/>
        <v>0</v>
      </c>
      <c r="H18" s="135">
        <f t="shared" si="9"/>
        <v>0</v>
      </c>
      <c r="I18" s="253"/>
      <c r="L18" s="42"/>
      <c r="M18" s="128"/>
    </row>
    <row r="19" spans="2:13" ht="40.5" x14ac:dyDescent="0.3">
      <c r="B19" s="145" t="s">
        <v>62</v>
      </c>
      <c r="C19" s="181" t="s">
        <v>244</v>
      </c>
      <c r="D19" s="131">
        <v>1</v>
      </c>
      <c r="E19" s="132"/>
      <c r="F19" s="132">
        <f t="shared" si="7"/>
        <v>0</v>
      </c>
      <c r="G19" s="134">
        <f t="shared" si="8"/>
        <v>0</v>
      </c>
      <c r="H19" s="135">
        <f t="shared" si="9"/>
        <v>0</v>
      </c>
      <c r="I19" s="253"/>
      <c r="L19" s="42"/>
      <c r="M19" s="128"/>
    </row>
    <row r="20" spans="2:13" ht="27" x14ac:dyDescent="0.3">
      <c r="B20" s="145" t="s">
        <v>28</v>
      </c>
      <c r="C20" s="184" t="s">
        <v>239</v>
      </c>
      <c r="D20" s="131">
        <v>1</v>
      </c>
      <c r="E20" s="271"/>
      <c r="F20" s="132">
        <f t="shared" si="7"/>
        <v>0</v>
      </c>
      <c r="G20" s="134">
        <f t="shared" si="8"/>
        <v>0</v>
      </c>
      <c r="H20" s="135">
        <f t="shared" si="9"/>
        <v>0</v>
      </c>
      <c r="L20" s="42"/>
      <c r="M20" s="128"/>
    </row>
    <row r="21" spans="2:13" ht="81" x14ac:dyDescent="0.3">
      <c r="B21" s="145" t="s">
        <v>22</v>
      </c>
      <c r="C21" s="139" t="s">
        <v>79</v>
      </c>
      <c r="D21" s="131">
        <v>4</v>
      </c>
      <c r="E21" s="133"/>
      <c r="F21" s="132">
        <f t="shared" si="7"/>
        <v>0</v>
      </c>
      <c r="G21" s="134">
        <f t="shared" si="8"/>
        <v>0</v>
      </c>
      <c r="H21" s="135">
        <f t="shared" si="9"/>
        <v>0</v>
      </c>
      <c r="I21" s="253"/>
      <c r="L21" s="42"/>
      <c r="M21" s="128"/>
    </row>
    <row r="22" spans="2:13" ht="81" x14ac:dyDescent="0.3">
      <c r="B22" s="145" t="s">
        <v>52</v>
      </c>
      <c r="C22" s="139" t="s">
        <v>85</v>
      </c>
      <c r="D22" s="131">
        <v>2</v>
      </c>
      <c r="E22" s="143"/>
      <c r="F22" s="132">
        <f t="shared" si="7"/>
        <v>0</v>
      </c>
      <c r="G22" s="134">
        <f t="shared" si="8"/>
        <v>0</v>
      </c>
      <c r="H22" s="135">
        <f t="shared" ref="H22:H24" si="10">SUM(D22*G22)</f>
        <v>0</v>
      </c>
      <c r="I22" s="253"/>
      <c r="L22" s="138"/>
      <c r="M22" s="128"/>
    </row>
    <row r="23" spans="2:13" ht="54" x14ac:dyDescent="0.3">
      <c r="B23" s="145" t="s">
        <v>26</v>
      </c>
      <c r="C23" s="139" t="s">
        <v>81</v>
      </c>
      <c r="D23" s="131">
        <v>6</v>
      </c>
      <c r="E23" s="133"/>
      <c r="F23" s="132">
        <f t="shared" si="7"/>
        <v>0</v>
      </c>
      <c r="G23" s="134">
        <f t="shared" si="8"/>
        <v>0</v>
      </c>
      <c r="H23" s="135">
        <f t="shared" si="10"/>
        <v>0</v>
      </c>
      <c r="I23" s="253"/>
      <c r="L23" s="42"/>
      <c r="M23" s="128"/>
    </row>
    <row r="24" spans="2:13" ht="40.5" x14ac:dyDescent="0.3">
      <c r="B24" s="148" t="s">
        <v>82</v>
      </c>
      <c r="C24" s="184" t="s">
        <v>88</v>
      </c>
      <c r="D24" s="131">
        <v>1</v>
      </c>
      <c r="E24" s="133"/>
      <c r="F24" s="132">
        <f t="shared" si="7"/>
        <v>0</v>
      </c>
      <c r="G24" s="134">
        <f t="shared" si="8"/>
        <v>0</v>
      </c>
      <c r="H24" s="135">
        <f t="shared" si="10"/>
        <v>0</v>
      </c>
      <c r="L24" s="88"/>
      <c r="M24" s="128"/>
    </row>
    <row r="25" spans="2:13" ht="27" x14ac:dyDescent="0.3">
      <c r="B25" s="145" t="s">
        <v>29</v>
      </c>
      <c r="C25" s="139" t="s">
        <v>222</v>
      </c>
      <c r="D25" s="131">
        <v>3</v>
      </c>
      <c r="E25" s="143"/>
      <c r="F25" s="132">
        <f t="shared" si="7"/>
        <v>0</v>
      </c>
      <c r="G25" s="134">
        <f t="shared" si="8"/>
        <v>0</v>
      </c>
      <c r="H25" s="135">
        <f t="shared" si="9"/>
        <v>0</v>
      </c>
      <c r="L25" s="138"/>
      <c r="M25" s="128"/>
    </row>
    <row r="26" spans="2:13" ht="40.5" x14ac:dyDescent="0.3">
      <c r="B26" s="146" t="s">
        <v>30</v>
      </c>
      <c r="C26" s="139" t="s">
        <v>224</v>
      </c>
      <c r="D26" s="131">
        <v>3</v>
      </c>
      <c r="E26" s="143"/>
      <c r="F26" s="132">
        <f t="shared" si="7"/>
        <v>0</v>
      </c>
      <c r="G26" s="134">
        <f t="shared" si="8"/>
        <v>0</v>
      </c>
      <c r="H26" s="135">
        <f t="shared" si="9"/>
        <v>0</v>
      </c>
      <c r="L26" s="138"/>
      <c r="M26" s="128"/>
    </row>
    <row r="27" spans="2:13" x14ac:dyDescent="0.3">
      <c r="B27" s="47" t="s">
        <v>11</v>
      </c>
      <c r="C27" s="48"/>
      <c r="D27" s="49"/>
      <c r="E27" s="50"/>
      <c r="F27" s="50">
        <f>SUM(F17:F26)</f>
        <v>0</v>
      </c>
      <c r="G27" s="51"/>
      <c r="H27" s="147">
        <f>SUM(H17:H26)</f>
        <v>0</v>
      </c>
      <c r="L27" s="52"/>
      <c r="M27" s="128"/>
    </row>
    <row r="28" spans="2:13" ht="6" customHeight="1" x14ac:dyDescent="0.3">
      <c r="B28" s="38"/>
      <c r="C28" s="39"/>
      <c r="D28" s="17"/>
      <c r="E28" s="18"/>
      <c r="F28" s="17"/>
      <c r="G28" s="40"/>
      <c r="H28" s="41"/>
      <c r="L28" s="42"/>
      <c r="M28" s="128"/>
    </row>
    <row r="29" spans="2:13" x14ac:dyDescent="0.3">
      <c r="B29" s="68" t="s">
        <v>194</v>
      </c>
      <c r="C29" s="69"/>
      <c r="D29" s="70"/>
      <c r="E29" s="71"/>
      <c r="F29" s="70"/>
      <c r="G29" s="72"/>
      <c r="H29" s="73"/>
      <c r="L29" s="67"/>
      <c r="M29" s="128"/>
    </row>
    <row r="30" spans="2:13" ht="81" x14ac:dyDescent="0.3">
      <c r="B30" s="185" t="s">
        <v>84</v>
      </c>
      <c r="C30" s="149" t="s">
        <v>195</v>
      </c>
      <c r="D30" s="150">
        <v>3</v>
      </c>
      <c r="E30" s="151"/>
      <c r="F30" s="132">
        <f t="shared" ref="F30:F32" si="11">SUM(D30*E30)</f>
        <v>0</v>
      </c>
      <c r="G30" s="134">
        <f t="shared" ref="G30:G32" si="12">SUM(E30*1.21)</f>
        <v>0</v>
      </c>
      <c r="H30" s="135">
        <f t="shared" ref="H30:H32" si="13">SUM(D30*G30)</f>
        <v>0</v>
      </c>
      <c r="L30" s="65"/>
      <c r="M30" s="128"/>
    </row>
    <row r="31" spans="2:13" ht="27" x14ac:dyDescent="0.3">
      <c r="B31" s="148" t="s">
        <v>92</v>
      </c>
      <c r="C31" s="149" t="s">
        <v>67</v>
      </c>
      <c r="D31" s="150">
        <v>1</v>
      </c>
      <c r="E31" s="151"/>
      <c r="F31" s="132">
        <f t="shared" si="11"/>
        <v>0</v>
      </c>
      <c r="G31" s="134">
        <f t="shared" si="12"/>
        <v>0</v>
      </c>
      <c r="H31" s="135">
        <f t="shared" si="13"/>
        <v>0</v>
      </c>
      <c r="L31" s="65"/>
      <c r="M31" s="128"/>
    </row>
    <row r="32" spans="2:13" x14ac:dyDescent="0.3">
      <c r="B32" s="148" t="s">
        <v>176</v>
      </c>
      <c r="C32" s="149" t="s">
        <v>32</v>
      </c>
      <c r="D32" s="150">
        <v>3</v>
      </c>
      <c r="E32" s="151"/>
      <c r="F32" s="132">
        <f t="shared" si="11"/>
        <v>0</v>
      </c>
      <c r="G32" s="134">
        <f t="shared" si="12"/>
        <v>0</v>
      </c>
      <c r="H32" s="135">
        <f t="shared" si="13"/>
        <v>0</v>
      </c>
      <c r="L32" s="65"/>
      <c r="M32" s="128"/>
    </row>
    <row r="33" spans="2:13" x14ac:dyDescent="0.3">
      <c r="B33" s="74" t="s">
        <v>11</v>
      </c>
      <c r="C33" s="75"/>
      <c r="D33" s="76"/>
      <c r="E33" s="77"/>
      <c r="F33" s="78">
        <f>SUM(F30:F32)</f>
        <v>0</v>
      </c>
      <c r="G33" s="79"/>
      <c r="H33" s="80">
        <f>SUM(H30:H32)</f>
        <v>0</v>
      </c>
      <c r="L33" s="67"/>
      <c r="M33" s="128"/>
    </row>
    <row r="34" spans="2:13" ht="6" customHeight="1" x14ac:dyDescent="0.3">
      <c r="B34" s="81"/>
      <c r="C34" s="82"/>
      <c r="D34" s="83"/>
      <c r="E34" s="71"/>
      <c r="F34" s="84"/>
      <c r="G34" s="85"/>
      <c r="H34" s="86"/>
      <c r="L34" s="67"/>
      <c r="M34" s="128"/>
    </row>
    <row r="35" spans="2:13" x14ac:dyDescent="0.3">
      <c r="B35" s="161" t="s">
        <v>227</v>
      </c>
      <c r="C35" s="170"/>
      <c r="D35" s="150"/>
      <c r="E35" s="151"/>
      <c r="F35" s="132"/>
      <c r="G35" s="134"/>
      <c r="H35" s="135"/>
      <c r="L35" s="163"/>
      <c r="M35" s="128"/>
    </row>
    <row r="36" spans="2:13" ht="27" x14ac:dyDescent="0.3">
      <c r="B36" s="129" t="s">
        <v>236</v>
      </c>
      <c r="C36" s="149" t="s">
        <v>34</v>
      </c>
      <c r="D36" s="169">
        <v>1</v>
      </c>
      <c r="E36" s="151"/>
      <c r="F36" s="132">
        <f t="shared" ref="F36:F38" si="14">SUM(D36*E36)</f>
        <v>0</v>
      </c>
      <c r="G36" s="134">
        <f t="shared" ref="G36:G38" si="15">SUM(E36*1.21)</f>
        <v>0</v>
      </c>
      <c r="H36" s="135">
        <f t="shared" ref="H36:H38" si="16">SUM(D36*G36)</f>
        <v>0</v>
      </c>
      <c r="I36" s="254"/>
      <c r="L36" s="163"/>
      <c r="M36" s="128"/>
    </row>
    <row r="37" spans="2:13" x14ac:dyDescent="0.3">
      <c r="B37" s="146" t="s">
        <v>35</v>
      </c>
      <c r="C37" s="149" t="s">
        <v>36</v>
      </c>
      <c r="D37" s="169">
        <v>1</v>
      </c>
      <c r="E37" s="151"/>
      <c r="F37" s="132">
        <f t="shared" si="14"/>
        <v>0</v>
      </c>
      <c r="G37" s="134">
        <f t="shared" si="15"/>
        <v>0</v>
      </c>
      <c r="H37" s="135">
        <f t="shared" si="16"/>
        <v>0</v>
      </c>
      <c r="I37" s="254"/>
      <c r="L37" s="163"/>
      <c r="M37" s="128"/>
    </row>
    <row r="38" spans="2:13" x14ac:dyDescent="0.3">
      <c r="B38" s="146" t="s">
        <v>233</v>
      </c>
      <c r="C38" s="149" t="s">
        <v>234</v>
      </c>
      <c r="D38" s="169">
        <v>1</v>
      </c>
      <c r="E38" s="160"/>
      <c r="F38" s="132">
        <f t="shared" si="14"/>
        <v>0</v>
      </c>
      <c r="G38" s="134">
        <f t="shared" si="15"/>
        <v>0</v>
      </c>
      <c r="H38" s="135">
        <f t="shared" si="16"/>
        <v>0</v>
      </c>
      <c r="L38" s="163"/>
      <c r="M38" s="128"/>
    </row>
    <row r="39" spans="2:13" x14ac:dyDescent="0.3">
      <c r="B39" s="161" t="s">
        <v>11</v>
      </c>
      <c r="C39" s="162"/>
      <c r="D39" s="164"/>
      <c r="E39" s="165"/>
      <c r="F39" s="255">
        <f>SUM(F36:F38)</f>
        <v>0</v>
      </c>
      <c r="G39" s="171"/>
      <c r="H39" s="256">
        <f>SUM(H36:H38)</f>
        <v>0</v>
      </c>
      <c r="L39" s="163"/>
      <c r="M39" s="128"/>
    </row>
    <row r="40" spans="2:13" ht="6" customHeight="1" x14ac:dyDescent="0.3">
      <c r="B40" s="148"/>
      <c r="C40" s="149"/>
      <c r="D40" s="150"/>
      <c r="E40" s="151"/>
      <c r="F40" s="132"/>
      <c r="G40" s="134"/>
      <c r="H40" s="135"/>
      <c r="L40" s="163"/>
      <c r="M40" s="128"/>
    </row>
    <row r="41" spans="2:13" x14ac:dyDescent="0.3">
      <c r="B41" s="43" t="s">
        <v>37</v>
      </c>
      <c r="C41" s="35"/>
      <c r="D41" s="17"/>
      <c r="E41" s="18"/>
      <c r="F41" s="17"/>
      <c r="G41" s="99"/>
      <c r="H41" s="100"/>
      <c r="I41" s="101"/>
      <c r="L41" s="102"/>
      <c r="M41" s="128"/>
    </row>
    <row r="42" spans="2:13" x14ac:dyDescent="0.3">
      <c r="B42" s="146" t="s">
        <v>38</v>
      </c>
      <c r="C42" s="149" t="s">
        <v>39</v>
      </c>
      <c r="D42" s="169">
        <v>1</v>
      </c>
      <c r="E42" s="151"/>
      <c r="F42" s="132">
        <f t="shared" ref="F42:F43" si="17">SUM(D42*E42)</f>
        <v>0</v>
      </c>
      <c r="G42" s="134">
        <f t="shared" ref="G42:G43" si="18">SUM(E42*1.21)</f>
        <v>0</v>
      </c>
      <c r="H42" s="135">
        <f t="shared" ref="H42:H43" si="19">SUM(D42*G42)</f>
        <v>0</v>
      </c>
      <c r="I42" s="101"/>
      <c r="L42" s="103"/>
      <c r="M42" s="128"/>
    </row>
    <row r="43" spans="2:13" x14ac:dyDescent="0.3">
      <c r="B43" s="146" t="s">
        <v>40</v>
      </c>
      <c r="C43" s="139" t="s">
        <v>41</v>
      </c>
      <c r="D43" s="169">
        <v>1</v>
      </c>
      <c r="E43" s="160"/>
      <c r="F43" s="132">
        <f t="shared" si="17"/>
        <v>0</v>
      </c>
      <c r="G43" s="134">
        <f t="shared" si="18"/>
        <v>0</v>
      </c>
      <c r="H43" s="135">
        <f t="shared" si="19"/>
        <v>0</v>
      </c>
      <c r="I43" s="101"/>
      <c r="L43" s="103"/>
      <c r="M43" s="128"/>
    </row>
    <row r="44" spans="2:13" ht="15.75" thickBot="1" x14ac:dyDescent="0.35">
      <c r="B44" s="104" t="s">
        <v>11</v>
      </c>
      <c r="C44" s="105"/>
      <c r="D44" s="106"/>
      <c r="E44" s="107"/>
      <c r="F44" s="107">
        <f>SUM(F42:F43)</f>
        <v>0</v>
      </c>
      <c r="G44" s="108"/>
      <c r="H44" s="109">
        <f>SUM(H42:H43)</f>
        <v>0</v>
      </c>
      <c r="L44" s="52"/>
      <c r="M44" s="128"/>
    </row>
    <row r="45" spans="2:13" ht="6" customHeight="1" thickBot="1" x14ac:dyDescent="0.4">
      <c r="B45" s="110"/>
      <c r="C45" s="110"/>
      <c r="D45" s="111"/>
      <c r="E45" s="111"/>
      <c r="F45" s="111"/>
      <c r="G45" s="112"/>
      <c r="H45" s="113"/>
    </row>
    <row r="46" spans="2:13" ht="18.75" thickBot="1" x14ac:dyDescent="0.4">
      <c r="B46" s="281" t="s">
        <v>42</v>
      </c>
      <c r="C46" s="282"/>
      <c r="D46" s="114"/>
      <c r="E46" s="114"/>
      <c r="F46" s="114"/>
      <c r="G46" s="115"/>
      <c r="H46" s="116">
        <f>SUM(F8,F14,F27,F33,F39,F44)</f>
        <v>0</v>
      </c>
      <c r="J46" s="257"/>
    </row>
    <row r="47" spans="2:13" ht="6" customHeight="1" thickBot="1" x14ac:dyDescent="0.4">
      <c r="B47" s="110"/>
      <c r="C47" s="110"/>
      <c r="D47" s="111"/>
      <c r="E47" s="111"/>
      <c r="F47" s="111"/>
      <c r="G47" s="112"/>
      <c r="H47" s="113"/>
    </row>
    <row r="48" spans="2:13" ht="17.25" thickBot="1" x14ac:dyDescent="0.35">
      <c r="B48" s="283" t="s">
        <v>43</v>
      </c>
      <c r="C48" s="284"/>
      <c r="D48" s="114"/>
      <c r="E48" s="114"/>
      <c r="F48" s="114"/>
      <c r="G48" s="115"/>
      <c r="H48" s="173">
        <f>H50-H46</f>
        <v>0</v>
      </c>
    </row>
    <row r="49" spans="2:9" ht="6" customHeight="1" thickBot="1" x14ac:dyDescent="0.4">
      <c r="B49" s="110"/>
      <c r="C49" s="110"/>
      <c r="D49" s="111"/>
      <c r="E49" s="111"/>
      <c r="F49" s="111"/>
      <c r="G49" s="112"/>
      <c r="H49" s="113"/>
    </row>
    <row r="50" spans="2:9" ht="18.75" thickBot="1" x14ac:dyDescent="0.4">
      <c r="B50" s="285" t="s">
        <v>44</v>
      </c>
      <c r="C50" s="286"/>
      <c r="D50" s="118"/>
      <c r="E50" s="118"/>
      <c r="F50" s="118"/>
      <c r="G50" s="119"/>
      <c r="H50" s="116">
        <f>SUM(H8,H14,H27,H33,H39,H44)</f>
        <v>0</v>
      </c>
      <c r="I50" s="101"/>
    </row>
    <row r="51" spans="2:9" x14ac:dyDescent="0.3">
      <c r="B51" s="120"/>
      <c r="C51" s="120"/>
      <c r="D51" s="121"/>
      <c r="E51" s="121"/>
      <c r="F51" s="121"/>
      <c r="G51" s="102"/>
      <c r="H51" s="102"/>
    </row>
    <row r="59" spans="2:9" x14ac:dyDescent="0.3">
      <c r="I59" s="174"/>
    </row>
    <row r="60" spans="2:9" ht="30.75" customHeight="1" x14ac:dyDescent="0.3">
      <c r="I60" s="258"/>
    </row>
  </sheetData>
  <mergeCells count="3">
    <mergeCell ref="B46:C46"/>
    <mergeCell ref="B48:C48"/>
    <mergeCell ref="B50:C50"/>
  </mergeCells>
  <pageMargins left="0.7" right="0.7" top="0.78740157499999996" bottom="0.78740157499999996" header="0.3" footer="0.3"/>
  <pageSetup paperSize="9" scale="51"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009E7-9846-4BD5-BE9F-154BC8CB472F}">
  <sheetPr>
    <pageSetUpPr fitToPage="1"/>
  </sheetPr>
  <dimension ref="B1:M66"/>
  <sheetViews>
    <sheetView zoomScale="80" zoomScaleNormal="80" workbookViewId="0">
      <selection activeCell="E40" sqref="E40:E52"/>
    </sheetView>
  </sheetViews>
  <sheetFormatPr defaultColWidth="9" defaultRowHeight="15" x14ac:dyDescent="0.3"/>
  <cols>
    <col min="1" max="1" width="3.375" style="123" customWidth="1"/>
    <col min="2" max="2" width="34.75" style="123" customWidth="1"/>
    <col min="3" max="3" width="49.875" style="123" customWidth="1"/>
    <col min="4" max="4" width="4" style="123" bestFit="1" customWidth="1"/>
    <col min="5" max="5" width="15.625" style="123" bestFit="1" customWidth="1"/>
    <col min="6" max="6" width="14" style="123" bestFit="1" customWidth="1"/>
    <col min="7" max="7" width="13.625" style="123" bestFit="1" customWidth="1"/>
    <col min="8" max="8" width="15.375" style="123" bestFit="1" customWidth="1"/>
    <col min="9" max="9" width="12.625" style="123" customWidth="1"/>
    <col min="10" max="10" width="11" style="123" bestFit="1" customWidth="1"/>
    <col min="11" max="12" width="9" style="123"/>
    <col min="13" max="13" width="10.125" style="123" bestFit="1" customWidth="1"/>
    <col min="14" max="16384" width="9" style="123"/>
  </cols>
  <sheetData>
    <row r="1" spans="2:13" ht="15.75" thickBot="1" x14ac:dyDescent="0.35"/>
    <row r="2" spans="2:13" ht="30" customHeight="1" thickBot="1" x14ac:dyDescent="0.35">
      <c r="B2" s="124" t="s">
        <v>166</v>
      </c>
      <c r="C2" s="125"/>
      <c r="D2" s="125"/>
      <c r="E2" s="125"/>
      <c r="F2" s="125"/>
      <c r="G2" s="125"/>
      <c r="H2" s="126"/>
    </row>
    <row r="3" spans="2:13" ht="15.75" thickBot="1" x14ac:dyDescent="0.35">
      <c r="B3" s="5"/>
      <c r="C3" s="248"/>
      <c r="D3" s="7"/>
      <c r="E3" s="7"/>
      <c r="F3" s="7"/>
      <c r="G3" s="8"/>
      <c r="H3" s="9"/>
    </row>
    <row r="4" spans="2:13" ht="18.75" thickBot="1" x14ac:dyDescent="0.35">
      <c r="B4" s="124" t="s">
        <v>210</v>
      </c>
      <c r="C4" s="125"/>
      <c r="D4" s="125"/>
      <c r="E4" s="125"/>
      <c r="F4" s="125"/>
      <c r="G4" s="125"/>
      <c r="H4" s="126"/>
    </row>
    <row r="5" spans="2:13" ht="15.75" thickBot="1" x14ac:dyDescent="0.35">
      <c r="B5" s="243"/>
      <c r="C5" s="248"/>
      <c r="D5" s="7"/>
      <c r="E5" s="7"/>
      <c r="F5" s="7"/>
      <c r="G5" s="8"/>
      <c r="H5" s="9"/>
    </row>
    <row r="6" spans="2:13" x14ac:dyDescent="0.3">
      <c r="B6" s="10" t="s">
        <v>0</v>
      </c>
      <c r="C6" s="249" t="s">
        <v>1</v>
      </c>
      <c r="D6" s="12" t="s">
        <v>2</v>
      </c>
      <c r="E6" s="12" t="s">
        <v>3</v>
      </c>
      <c r="F6" s="12" t="s">
        <v>4</v>
      </c>
      <c r="G6" s="13" t="s">
        <v>5</v>
      </c>
      <c r="H6" s="14" t="s">
        <v>6</v>
      </c>
    </row>
    <row r="7" spans="2:13" x14ac:dyDescent="0.3">
      <c r="B7" s="15" t="s">
        <v>21</v>
      </c>
      <c r="C7" s="16"/>
      <c r="D7" s="17"/>
      <c r="E7" s="18"/>
      <c r="F7" s="17"/>
      <c r="G7" s="19"/>
      <c r="H7" s="20"/>
      <c r="J7" s="250"/>
      <c r="L7" s="21"/>
      <c r="M7" s="128"/>
    </row>
    <row r="8" spans="2:13" ht="121.5" x14ac:dyDescent="0.3">
      <c r="B8" s="145" t="s">
        <v>209</v>
      </c>
      <c r="C8" s="181" t="s">
        <v>245</v>
      </c>
      <c r="D8" s="176">
        <v>1</v>
      </c>
      <c r="E8" s="151"/>
      <c r="F8" s="132">
        <f t="shared" ref="F8" si="0">SUM(D8*E8)</f>
        <v>0</v>
      </c>
      <c r="G8" s="134">
        <f t="shared" ref="G8" si="1">SUM(E8*1.21)</f>
        <v>0</v>
      </c>
      <c r="H8" s="135">
        <f t="shared" ref="H8" si="2">SUM(D8*G8)</f>
        <v>0</v>
      </c>
      <c r="I8" s="253"/>
      <c r="L8" s="42"/>
      <c r="M8" s="128"/>
    </row>
    <row r="9" spans="2:13" ht="81" x14ac:dyDescent="0.3">
      <c r="B9" s="145" t="s">
        <v>22</v>
      </c>
      <c r="C9" s="139" t="s">
        <v>79</v>
      </c>
      <c r="D9" s="131">
        <v>1</v>
      </c>
      <c r="E9" s="132"/>
      <c r="F9" s="132">
        <f t="shared" ref="F9" si="3">SUM(D9*E9)</f>
        <v>0</v>
      </c>
      <c r="G9" s="134">
        <f t="shared" ref="G9:G16" si="4">SUM(E9*1.21)</f>
        <v>0</v>
      </c>
      <c r="H9" s="135">
        <f t="shared" ref="H9:H16" si="5">SUM(D9*G9)</f>
        <v>0</v>
      </c>
      <c r="I9" s="253"/>
      <c r="L9" s="42"/>
      <c r="M9" s="128"/>
    </row>
    <row r="10" spans="2:13" ht="81" x14ac:dyDescent="0.3">
      <c r="B10" s="145" t="s">
        <v>52</v>
      </c>
      <c r="C10" s="139" t="s">
        <v>85</v>
      </c>
      <c r="D10" s="131">
        <v>1</v>
      </c>
      <c r="E10" s="132"/>
      <c r="F10" s="132">
        <f t="shared" ref="F10:F16" si="6">SUM(D10*E10)</f>
        <v>0</v>
      </c>
      <c r="G10" s="134">
        <f t="shared" si="4"/>
        <v>0</v>
      </c>
      <c r="H10" s="135">
        <f t="shared" si="5"/>
        <v>0</v>
      </c>
      <c r="I10" s="253"/>
      <c r="L10" s="42"/>
      <c r="M10" s="128"/>
    </row>
    <row r="11" spans="2:13" ht="54" x14ac:dyDescent="0.3">
      <c r="B11" s="145" t="s">
        <v>26</v>
      </c>
      <c r="C11" s="139" t="s">
        <v>81</v>
      </c>
      <c r="D11" s="131">
        <v>2</v>
      </c>
      <c r="E11" s="133"/>
      <c r="F11" s="132">
        <f t="shared" si="6"/>
        <v>0</v>
      </c>
      <c r="G11" s="134">
        <f t="shared" si="4"/>
        <v>0</v>
      </c>
      <c r="H11" s="135">
        <f t="shared" si="5"/>
        <v>0</v>
      </c>
      <c r="I11" s="253"/>
      <c r="L11" s="42"/>
      <c r="M11" s="128"/>
    </row>
    <row r="12" spans="2:13" ht="81" x14ac:dyDescent="0.3">
      <c r="B12" s="145" t="s">
        <v>22</v>
      </c>
      <c r="C12" s="139" t="s">
        <v>23</v>
      </c>
      <c r="D12" s="131">
        <v>1</v>
      </c>
      <c r="E12" s="132"/>
      <c r="F12" s="132">
        <f t="shared" ref="F12" si="7">SUM(D12*E12)</f>
        <v>0</v>
      </c>
      <c r="G12" s="134">
        <f t="shared" ref="G12" si="8">SUM(E12*1.21)</f>
        <v>0</v>
      </c>
      <c r="H12" s="135">
        <f t="shared" ref="H12" si="9">SUM(D12*G12)</f>
        <v>0</v>
      </c>
      <c r="I12" s="253"/>
      <c r="L12" s="42"/>
      <c r="M12" s="128"/>
    </row>
    <row r="13" spans="2:13" ht="81" x14ac:dyDescent="0.3">
      <c r="B13" s="145" t="s">
        <v>52</v>
      </c>
      <c r="C13" s="139" t="s">
        <v>53</v>
      </c>
      <c r="D13" s="131">
        <v>1</v>
      </c>
      <c r="E13" s="132"/>
      <c r="F13" s="132">
        <f>SUM(D13*E13)</f>
        <v>0</v>
      </c>
      <c r="G13" s="134">
        <f>SUM(E13*1.21)</f>
        <v>0</v>
      </c>
      <c r="H13" s="135">
        <f>SUM(D13*G13)</f>
        <v>0</v>
      </c>
      <c r="I13" s="253"/>
      <c r="L13" s="42"/>
      <c r="M13" s="128"/>
    </row>
    <row r="14" spans="2:13" ht="54" x14ac:dyDescent="0.3">
      <c r="B14" s="145" t="s">
        <v>26</v>
      </c>
      <c r="C14" s="139" t="s">
        <v>27</v>
      </c>
      <c r="D14" s="131">
        <v>2</v>
      </c>
      <c r="E14" s="133"/>
      <c r="F14" s="132">
        <f>SUM(D14*E14)</f>
        <v>0</v>
      </c>
      <c r="G14" s="134">
        <f>SUM(E14*1.21)</f>
        <v>0</v>
      </c>
      <c r="H14" s="135">
        <f>SUM(D14*G14)</f>
        <v>0</v>
      </c>
      <c r="I14" s="253"/>
      <c r="L14" s="42"/>
      <c r="M14" s="128"/>
    </row>
    <row r="15" spans="2:13" ht="67.5" x14ac:dyDescent="0.3">
      <c r="B15" s="145" t="s">
        <v>151</v>
      </c>
      <c r="C15" s="139" t="s">
        <v>152</v>
      </c>
      <c r="D15" s="131">
        <v>1</v>
      </c>
      <c r="E15" s="133"/>
      <c r="F15" s="132">
        <f t="shared" si="6"/>
        <v>0</v>
      </c>
      <c r="G15" s="134">
        <f t="shared" si="4"/>
        <v>0</v>
      </c>
      <c r="H15" s="135">
        <f t="shared" si="5"/>
        <v>0</v>
      </c>
      <c r="I15" s="253"/>
      <c r="L15" s="42"/>
      <c r="M15" s="128"/>
    </row>
    <row r="16" spans="2:13" ht="67.5" x14ac:dyDescent="0.3">
      <c r="B16" s="145" t="s">
        <v>151</v>
      </c>
      <c r="C16" s="139" t="s">
        <v>153</v>
      </c>
      <c r="D16" s="131">
        <v>1</v>
      </c>
      <c r="E16" s="133"/>
      <c r="F16" s="132">
        <f t="shared" si="6"/>
        <v>0</v>
      </c>
      <c r="G16" s="134">
        <f t="shared" si="4"/>
        <v>0</v>
      </c>
      <c r="H16" s="135">
        <f t="shared" si="5"/>
        <v>0</v>
      </c>
      <c r="I16" s="253"/>
      <c r="L16" s="42"/>
      <c r="M16" s="128"/>
    </row>
    <row r="17" spans="2:13" ht="27" x14ac:dyDescent="0.3">
      <c r="B17" s="145" t="s">
        <v>29</v>
      </c>
      <c r="C17" s="139" t="s">
        <v>217</v>
      </c>
      <c r="D17" s="131">
        <v>2</v>
      </c>
      <c r="E17" s="143"/>
      <c r="F17" s="132">
        <f t="shared" ref="F17" si="10">SUM(D17*E17)</f>
        <v>0</v>
      </c>
      <c r="G17" s="134">
        <f t="shared" ref="G17" si="11">SUM(E17*1.21)</f>
        <v>0</v>
      </c>
      <c r="H17" s="135">
        <f t="shared" ref="H17" si="12">SUM(D17*G17)</f>
        <v>0</v>
      </c>
      <c r="L17" s="138"/>
      <c r="M17" s="128"/>
    </row>
    <row r="18" spans="2:13" x14ac:dyDescent="0.3">
      <c r="B18" s="47" t="s">
        <v>11</v>
      </c>
      <c r="C18" s="48"/>
      <c r="D18" s="49"/>
      <c r="E18" s="50"/>
      <c r="F18" s="50">
        <f>SUM(F8:F17)</f>
        <v>0</v>
      </c>
      <c r="G18" s="51"/>
      <c r="H18" s="147">
        <f>SUM(H8:H17)</f>
        <v>0</v>
      </c>
      <c r="L18" s="52"/>
      <c r="M18" s="128"/>
    </row>
    <row r="19" spans="2:13" ht="6" customHeight="1" x14ac:dyDescent="0.3">
      <c r="B19" s="148"/>
      <c r="C19" s="149"/>
      <c r="D19" s="150"/>
      <c r="E19" s="151"/>
      <c r="F19" s="132"/>
      <c r="G19" s="134"/>
      <c r="H19" s="135"/>
      <c r="L19" s="163"/>
      <c r="M19" s="128"/>
    </row>
    <row r="20" spans="2:13" x14ac:dyDescent="0.3">
      <c r="B20" s="161" t="s">
        <v>227</v>
      </c>
      <c r="C20" s="170"/>
      <c r="D20" s="150"/>
      <c r="E20" s="151"/>
      <c r="F20" s="132"/>
      <c r="G20" s="134"/>
      <c r="H20" s="135"/>
      <c r="L20" s="163"/>
      <c r="M20" s="128"/>
    </row>
    <row r="21" spans="2:13" x14ac:dyDescent="0.3">
      <c r="B21" s="146" t="s">
        <v>251</v>
      </c>
      <c r="C21" s="149" t="s">
        <v>234</v>
      </c>
      <c r="D21" s="169">
        <v>1</v>
      </c>
      <c r="E21" s="160"/>
      <c r="F21" s="132">
        <f t="shared" ref="F21" si="13">SUM(D21*E21)</f>
        <v>0</v>
      </c>
      <c r="G21" s="134">
        <f t="shared" ref="G21" si="14">SUM(E21*1.21)</f>
        <v>0</v>
      </c>
      <c r="H21" s="135">
        <f t="shared" ref="H21" si="15">SUM(D21*G21)</f>
        <v>0</v>
      </c>
      <c r="L21" s="163"/>
      <c r="M21" s="128"/>
    </row>
    <row r="22" spans="2:13" x14ac:dyDescent="0.3">
      <c r="B22" s="161" t="s">
        <v>11</v>
      </c>
      <c r="C22" s="162"/>
      <c r="D22" s="164"/>
      <c r="E22" s="165"/>
      <c r="F22" s="255">
        <f>SUM(F21:F21)</f>
        <v>0</v>
      </c>
      <c r="G22" s="171"/>
      <c r="H22" s="256">
        <f>SUM(H21:H21)</f>
        <v>0</v>
      </c>
      <c r="L22" s="163"/>
      <c r="M22" s="128"/>
    </row>
    <row r="23" spans="2:13" ht="6" customHeight="1" x14ac:dyDescent="0.3">
      <c r="B23" s="148"/>
      <c r="C23" s="149"/>
      <c r="D23" s="150"/>
      <c r="E23" s="151"/>
      <c r="F23" s="132"/>
      <c r="G23" s="134"/>
      <c r="H23" s="135"/>
      <c r="L23" s="163"/>
      <c r="M23" s="128"/>
    </row>
    <row r="24" spans="2:13" x14ac:dyDescent="0.3">
      <c r="B24" s="43" t="s">
        <v>37</v>
      </c>
      <c r="C24" s="35"/>
      <c r="D24" s="17"/>
      <c r="E24" s="18"/>
      <c r="F24" s="17"/>
      <c r="G24" s="99"/>
      <c r="H24" s="100"/>
      <c r="I24" s="101"/>
      <c r="L24" s="102"/>
      <c r="M24" s="128"/>
    </row>
    <row r="25" spans="2:13" x14ac:dyDescent="0.3">
      <c r="B25" s="146" t="s">
        <v>38</v>
      </c>
      <c r="C25" s="149" t="s">
        <v>39</v>
      </c>
      <c r="D25" s="169">
        <v>1</v>
      </c>
      <c r="E25" s="151"/>
      <c r="F25" s="132">
        <f t="shared" ref="F25:F26" si="16">SUM(D25*E25)</f>
        <v>0</v>
      </c>
      <c r="G25" s="134">
        <f t="shared" ref="G25:G26" si="17">SUM(E25*1.21)</f>
        <v>0</v>
      </c>
      <c r="H25" s="135">
        <f t="shared" ref="H25:H26" si="18">SUM(D25*G25)</f>
        <v>0</v>
      </c>
      <c r="I25" s="101"/>
      <c r="L25" s="103"/>
      <c r="M25" s="128"/>
    </row>
    <row r="26" spans="2:13" x14ac:dyDescent="0.3">
      <c r="B26" s="146" t="s">
        <v>40</v>
      </c>
      <c r="C26" s="139" t="s">
        <v>41</v>
      </c>
      <c r="D26" s="169">
        <v>1</v>
      </c>
      <c r="E26" s="160"/>
      <c r="F26" s="132">
        <f t="shared" si="16"/>
        <v>0</v>
      </c>
      <c r="G26" s="134">
        <f t="shared" si="17"/>
        <v>0</v>
      </c>
      <c r="H26" s="135">
        <f t="shared" si="18"/>
        <v>0</v>
      </c>
      <c r="I26" s="101"/>
      <c r="L26" s="103"/>
      <c r="M26" s="128"/>
    </row>
    <row r="27" spans="2:13" ht="15.75" thickBot="1" x14ac:dyDescent="0.35">
      <c r="B27" s="104" t="s">
        <v>11</v>
      </c>
      <c r="C27" s="105"/>
      <c r="D27" s="106"/>
      <c r="E27" s="107"/>
      <c r="F27" s="107">
        <f>SUM(F25:F26)</f>
        <v>0</v>
      </c>
      <c r="G27" s="108"/>
      <c r="H27" s="109">
        <f>SUM(H25:H26)</f>
        <v>0</v>
      </c>
      <c r="L27" s="52"/>
      <c r="M27" s="128"/>
    </row>
    <row r="28" spans="2:13" ht="6" customHeight="1" thickBot="1" x14ac:dyDescent="0.4">
      <c r="B28" s="110"/>
      <c r="C28" s="110"/>
      <c r="D28" s="111"/>
      <c r="E28" s="111"/>
      <c r="F28" s="111"/>
      <c r="G28" s="112"/>
      <c r="H28" s="113"/>
    </row>
    <row r="29" spans="2:13" ht="18.75" thickBot="1" x14ac:dyDescent="0.4">
      <c r="B29" s="281" t="s">
        <v>42</v>
      </c>
      <c r="C29" s="282"/>
      <c r="D29" s="114"/>
      <c r="E29" s="114"/>
      <c r="F29" s="114"/>
      <c r="G29" s="115"/>
      <c r="H29" s="116">
        <f>SUM(F18,F22,F27)</f>
        <v>0</v>
      </c>
      <c r="J29" s="257"/>
    </row>
    <row r="30" spans="2:13" ht="6" customHeight="1" thickBot="1" x14ac:dyDescent="0.4">
      <c r="B30" s="110"/>
      <c r="C30" s="110"/>
      <c r="D30" s="111"/>
      <c r="E30" s="111"/>
      <c r="F30" s="111"/>
      <c r="G30" s="112"/>
      <c r="H30" s="113"/>
    </row>
    <row r="31" spans="2:13" ht="17.25" thickBot="1" x14ac:dyDescent="0.35">
      <c r="B31" s="283" t="s">
        <v>43</v>
      </c>
      <c r="C31" s="284"/>
      <c r="D31" s="114"/>
      <c r="E31" s="114"/>
      <c r="F31" s="114"/>
      <c r="G31" s="115"/>
      <c r="H31" s="173">
        <f>H33-H29</f>
        <v>0</v>
      </c>
    </row>
    <row r="32" spans="2:13" ht="6" customHeight="1" thickBot="1" x14ac:dyDescent="0.4">
      <c r="B32" s="110"/>
      <c r="C32" s="110"/>
      <c r="D32" s="111"/>
      <c r="E32" s="111"/>
      <c r="F32" s="111"/>
      <c r="G32" s="112"/>
      <c r="H32" s="113"/>
    </row>
    <row r="33" spans="2:13" ht="18.75" thickBot="1" x14ac:dyDescent="0.4">
      <c r="B33" s="285" t="s">
        <v>44</v>
      </c>
      <c r="C33" s="286"/>
      <c r="D33" s="118"/>
      <c r="E33" s="118"/>
      <c r="F33" s="118"/>
      <c r="G33" s="119"/>
      <c r="H33" s="116">
        <f>SUM(H18,H22,H27)</f>
        <v>0</v>
      </c>
      <c r="I33" s="101"/>
    </row>
    <row r="34" spans="2:13" x14ac:dyDescent="0.3">
      <c r="B34" s="120"/>
      <c r="C34" s="120"/>
      <c r="D34" s="121"/>
      <c r="E34" s="121"/>
      <c r="F34" s="121"/>
      <c r="G34" s="102"/>
      <c r="H34" s="102"/>
    </row>
    <row r="35" spans="2:13" ht="15.75" thickBot="1" x14ac:dyDescent="0.35"/>
    <row r="36" spans="2:13" ht="18.75" thickBot="1" x14ac:dyDescent="0.35">
      <c r="B36" s="124" t="s">
        <v>154</v>
      </c>
      <c r="C36" s="125"/>
      <c r="D36" s="125"/>
      <c r="E36" s="125"/>
      <c r="F36" s="125"/>
      <c r="G36" s="125"/>
      <c r="H36" s="126"/>
    </row>
    <row r="37" spans="2:13" ht="15.75" thickBot="1" x14ac:dyDescent="0.35">
      <c r="B37" s="5"/>
      <c r="C37" s="248"/>
      <c r="D37" s="7"/>
      <c r="E37" s="7"/>
      <c r="F37" s="7"/>
      <c r="G37" s="8"/>
      <c r="H37" s="9"/>
    </row>
    <row r="38" spans="2:13" x14ac:dyDescent="0.3">
      <c r="B38" s="10" t="s">
        <v>0</v>
      </c>
      <c r="C38" s="249" t="s">
        <v>1</v>
      </c>
      <c r="D38" s="12" t="s">
        <v>2</v>
      </c>
      <c r="E38" s="12" t="s">
        <v>3</v>
      </c>
      <c r="F38" s="12" t="s">
        <v>4</v>
      </c>
      <c r="G38" s="13" t="s">
        <v>5</v>
      </c>
      <c r="H38" s="14" t="s">
        <v>6</v>
      </c>
    </row>
    <row r="39" spans="2:13" x14ac:dyDescent="0.3">
      <c r="B39" s="15" t="s">
        <v>21</v>
      </c>
      <c r="C39" s="16"/>
      <c r="D39" s="17"/>
      <c r="E39" s="18"/>
      <c r="F39" s="17"/>
      <c r="G39" s="19"/>
      <c r="H39" s="20"/>
    </row>
    <row r="40" spans="2:13" ht="81" x14ac:dyDescent="0.3">
      <c r="B40" s="145" t="s">
        <v>69</v>
      </c>
      <c r="C40" s="139" t="s">
        <v>155</v>
      </c>
      <c r="D40" s="131">
        <v>1</v>
      </c>
      <c r="E40" s="132"/>
      <c r="F40" s="132">
        <f t="shared" ref="F40:F43" si="19">SUM(D40*E40)</f>
        <v>0</v>
      </c>
      <c r="G40" s="134">
        <f t="shared" ref="G40:G46" si="20">SUM(E40*1.21)</f>
        <v>0</v>
      </c>
      <c r="H40" s="135">
        <f t="shared" ref="H40:H46" si="21">SUM(D40*G40)</f>
        <v>0</v>
      </c>
    </row>
    <row r="41" spans="2:13" ht="81" x14ac:dyDescent="0.3">
      <c r="B41" s="145" t="s">
        <v>22</v>
      </c>
      <c r="C41" s="139" t="s">
        <v>23</v>
      </c>
      <c r="D41" s="131">
        <v>1</v>
      </c>
      <c r="E41" s="133"/>
      <c r="F41" s="132">
        <f t="shared" si="19"/>
        <v>0</v>
      </c>
      <c r="G41" s="134">
        <f t="shared" si="20"/>
        <v>0</v>
      </c>
      <c r="H41" s="135">
        <f t="shared" si="21"/>
        <v>0</v>
      </c>
    </row>
    <row r="42" spans="2:13" ht="54" x14ac:dyDescent="0.3">
      <c r="B42" s="145" t="s">
        <v>26</v>
      </c>
      <c r="C42" s="139" t="s">
        <v>27</v>
      </c>
      <c r="D42" s="131">
        <v>2</v>
      </c>
      <c r="E42" s="133"/>
      <c r="F42" s="132">
        <f t="shared" si="19"/>
        <v>0</v>
      </c>
      <c r="G42" s="134">
        <f t="shared" si="20"/>
        <v>0</v>
      </c>
      <c r="H42" s="135">
        <f t="shared" si="21"/>
        <v>0</v>
      </c>
      <c r="I42" s="174"/>
    </row>
    <row r="43" spans="2:13" ht="67.5" x14ac:dyDescent="0.3">
      <c r="B43" s="145" t="s">
        <v>156</v>
      </c>
      <c r="C43" s="139" t="s">
        <v>157</v>
      </c>
      <c r="D43" s="131">
        <v>1</v>
      </c>
      <c r="E43" s="132"/>
      <c r="F43" s="132">
        <f t="shared" si="19"/>
        <v>0</v>
      </c>
      <c r="G43" s="134">
        <f t="shared" si="20"/>
        <v>0</v>
      </c>
      <c r="H43" s="135">
        <f t="shared" si="21"/>
        <v>0</v>
      </c>
      <c r="I43" s="258"/>
    </row>
    <row r="44" spans="2:13" ht="67.5" x14ac:dyDescent="0.3">
      <c r="B44" s="145" t="s">
        <v>151</v>
      </c>
      <c r="C44" s="139" t="s">
        <v>153</v>
      </c>
      <c r="D44" s="131">
        <v>1</v>
      </c>
      <c r="E44" s="133"/>
      <c r="F44" s="132">
        <f t="shared" ref="F44:F46" si="22">SUM(D44*E44)</f>
        <v>0</v>
      </c>
      <c r="G44" s="134">
        <f t="shared" si="20"/>
        <v>0</v>
      </c>
      <c r="H44" s="135">
        <f t="shared" si="21"/>
        <v>0</v>
      </c>
    </row>
    <row r="45" spans="2:13" ht="81" x14ac:dyDescent="0.3">
      <c r="B45" s="145" t="s">
        <v>54</v>
      </c>
      <c r="C45" s="139" t="s">
        <v>158</v>
      </c>
      <c r="D45" s="131">
        <v>1</v>
      </c>
      <c r="E45" s="133"/>
      <c r="F45" s="132">
        <f t="shared" si="22"/>
        <v>0</v>
      </c>
      <c r="G45" s="134">
        <f t="shared" si="20"/>
        <v>0</v>
      </c>
      <c r="H45" s="135">
        <f t="shared" si="21"/>
        <v>0</v>
      </c>
    </row>
    <row r="46" spans="2:13" ht="54" x14ac:dyDescent="0.3">
      <c r="B46" s="145" t="s">
        <v>26</v>
      </c>
      <c r="C46" s="139" t="s">
        <v>159</v>
      </c>
      <c r="D46" s="131">
        <v>1</v>
      </c>
      <c r="E46" s="133"/>
      <c r="F46" s="132">
        <f t="shared" si="22"/>
        <v>0</v>
      </c>
      <c r="G46" s="134">
        <f t="shared" si="20"/>
        <v>0</v>
      </c>
      <c r="H46" s="135">
        <f t="shared" si="21"/>
        <v>0</v>
      </c>
    </row>
    <row r="47" spans="2:13" ht="27" x14ac:dyDescent="0.3">
      <c r="B47" s="145" t="s">
        <v>29</v>
      </c>
      <c r="C47" s="139" t="s">
        <v>217</v>
      </c>
      <c r="D47" s="131">
        <v>1</v>
      </c>
      <c r="E47" s="143"/>
      <c r="F47" s="132">
        <f t="shared" ref="F47" si="23">SUM(D47*E47)</f>
        <v>0</v>
      </c>
      <c r="G47" s="134">
        <f t="shared" ref="G47" si="24">SUM(E47*1.21)</f>
        <v>0</v>
      </c>
      <c r="H47" s="135">
        <f t="shared" ref="H47" si="25">SUM(D47*G47)</f>
        <v>0</v>
      </c>
      <c r="L47" s="138"/>
      <c r="M47" s="128"/>
    </row>
    <row r="48" spans="2:13" x14ac:dyDescent="0.3">
      <c r="B48" s="47" t="s">
        <v>11</v>
      </c>
      <c r="C48" s="48"/>
      <c r="D48" s="49"/>
      <c r="E48" s="50"/>
      <c r="F48" s="50">
        <f>SUM(F40:F47)</f>
        <v>0</v>
      </c>
      <c r="G48" s="51"/>
      <c r="H48" s="147">
        <f>SUM(H40:H47)</f>
        <v>0</v>
      </c>
    </row>
    <row r="49" spans="2:10" x14ac:dyDescent="0.3">
      <c r="B49" s="148"/>
      <c r="C49" s="149"/>
      <c r="D49" s="150"/>
      <c r="E49" s="151"/>
      <c r="F49" s="132"/>
      <c r="G49" s="134"/>
      <c r="H49" s="135"/>
    </row>
    <row r="50" spans="2:10" x14ac:dyDescent="0.3">
      <c r="B50" s="43" t="s">
        <v>37</v>
      </c>
      <c r="C50" s="35"/>
      <c r="D50" s="17"/>
      <c r="E50" s="18"/>
      <c r="F50" s="17"/>
      <c r="G50" s="99"/>
      <c r="H50" s="100"/>
    </row>
    <row r="51" spans="2:10" x14ac:dyDescent="0.3">
      <c r="B51" s="146" t="s">
        <v>38</v>
      </c>
      <c r="C51" s="149" t="s">
        <v>39</v>
      </c>
      <c r="D51" s="169">
        <v>1</v>
      </c>
      <c r="E51" s="151"/>
      <c r="F51" s="132">
        <f t="shared" ref="F51:F52" si="26">SUM(D51*E51)</f>
        <v>0</v>
      </c>
      <c r="G51" s="134">
        <f t="shared" ref="G51:G52" si="27">SUM(E51*1.21)</f>
        <v>0</v>
      </c>
      <c r="H51" s="135">
        <f t="shared" ref="H51:H52" si="28">SUM(D51*G51)</f>
        <v>0</v>
      </c>
    </row>
    <row r="52" spans="2:10" x14ac:dyDescent="0.3">
      <c r="B52" s="146" t="s">
        <v>40</v>
      </c>
      <c r="C52" s="139" t="s">
        <v>41</v>
      </c>
      <c r="D52" s="169">
        <v>1</v>
      </c>
      <c r="E52" s="160"/>
      <c r="F52" s="132">
        <f t="shared" si="26"/>
        <v>0</v>
      </c>
      <c r="G52" s="134">
        <f t="shared" si="27"/>
        <v>0</v>
      </c>
      <c r="H52" s="135">
        <f t="shared" si="28"/>
        <v>0</v>
      </c>
    </row>
    <row r="53" spans="2:10" ht="15.75" thickBot="1" x14ac:dyDescent="0.35">
      <c r="B53" s="104" t="s">
        <v>11</v>
      </c>
      <c r="C53" s="105"/>
      <c r="D53" s="106"/>
      <c r="E53" s="107"/>
      <c r="F53" s="107">
        <f>SUM(F51:F52)</f>
        <v>0</v>
      </c>
      <c r="G53" s="108"/>
      <c r="H53" s="109">
        <f>SUM(H51:H52)</f>
        <v>0</v>
      </c>
    </row>
    <row r="54" spans="2:10" ht="6.75" customHeight="1" thickBot="1" x14ac:dyDescent="0.4">
      <c r="B54" s="110"/>
      <c r="C54" s="110"/>
      <c r="D54" s="111"/>
      <c r="E54" s="111"/>
      <c r="F54" s="111"/>
      <c r="G54" s="112"/>
      <c r="H54" s="113"/>
    </row>
    <row r="55" spans="2:10" ht="18.75" thickBot="1" x14ac:dyDescent="0.4">
      <c r="B55" s="281" t="s">
        <v>42</v>
      </c>
      <c r="C55" s="282"/>
      <c r="D55" s="114"/>
      <c r="E55" s="114"/>
      <c r="F55" s="114"/>
      <c r="G55" s="115"/>
      <c r="H55" s="116">
        <f>SUM(F48,F53)</f>
        <v>0</v>
      </c>
    </row>
    <row r="56" spans="2:10" ht="6.75" customHeight="1" thickBot="1" x14ac:dyDescent="0.4">
      <c r="B56" s="110"/>
      <c r="C56" s="110"/>
      <c r="D56" s="111"/>
      <c r="E56" s="111"/>
      <c r="F56" s="111"/>
      <c r="G56" s="112"/>
      <c r="H56" s="113"/>
    </row>
    <row r="57" spans="2:10" ht="17.25" thickBot="1" x14ac:dyDescent="0.35">
      <c r="B57" s="283" t="s">
        <v>43</v>
      </c>
      <c r="C57" s="284"/>
      <c r="D57" s="114"/>
      <c r="E57" s="114"/>
      <c r="F57" s="114"/>
      <c r="G57" s="115"/>
      <c r="H57" s="173">
        <f>H59-H55</f>
        <v>0</v>
      </c>
    </row>
    <row r="58" spans="2:10" ht="5.25" customHeight="1" thickBot="1" x14ac:dyDescent="0.4">
      <c r="B58" s="110"/>
      <c r="C58" s="110"/>
      <c r="D58" s="111"/>
      <c r="E58" s="111"/>
      <c r="F58" s="111"/>
      <c r="G58" s="112"/>
      <c r="H58" s="113"/>
    </row>
    <row r="59" spans="2:10" ht="18.75" thickBot="1" x14ac:dyDescent="0.4">
      <c r="B59" s="285" t="s">
        <v>44</v>
      </c>
      <c r="C59" s="286"/>
      <c r="D59" s="118"/>
      <c r="E59" s="118"/>
      <c r="F59" s="118"/>
      <c r="G59" s="119"/>
      <c r="H59" s="116">
        <f>SUM(H48,H53)</f>
        <v>0</v>
      </c>
    </row>
    <row r="61" spans="2:10" ht="15.75" thickBot="1" x14ac:dyDescent="0.35"/>
    <row r="62" spans="2:10" ht="18.75" thickBot="1" x14ac:dyDescent="0.4">
      <c r="B62" s="281" t="s">
        <v>42</v>
      </c>
      <c r="C62" s="282"/>
      <c r="D62" s="114"/>
      <c r="E62" s="114"/>
      <c r="F62" s="114"/>
      <c r="G62" s="115"/>
      <c r="H62" s="116">
        <f>H29+H55</f>
        <v>0</v>
      </c>
      <c r="J62" s="257"/>
    </row>
    <row r="63" spans="2:10" ht="6" customHeight="1" thickBot="1" x14ac:dyDescent="0.4">
      <c r="B63" s="110"/>
      <c r="C63" s="110"/>
      <c r="D63" s="111"/>
      <c r="E63" s="111"/>
      <c r="F63" s="111"/>
      <c r="G63" s="112"/>
      <c r="H63" s="113"/>
    </row>
    <row r="64" spans="2:10" ht="17.25" thickBot="1" x14ac:dyDescent="0.35">
      <c r="B64" s="283" t="s">
        <v>43</v>
      </c>
      <c r="C64" s="284"/>
      <c r="D64" s="114"/>
      <c r="E64" s="114"/>
      <c r="F64" s="114"/>
      <c r="G64" s="115"/>
      <c r="H64" s="173">
        <f>H31+H57</f>
        <v>0</v>
      </c>
    </row>
    <row r="65" spans="2:9" ht="6" customHeight="1" thickBot="1" x14ac:dyDescent="0.4">
      <c r="B65" s="110"/>
      <c r="C65" s="110"/>
      <c r="D65" s="111"/>
      <c r="E65" s="111"/>
      <c r="F65" s="111"/>
      <c r="G65" s="112"/>
      <c r="H65" s="113"/>
    </row>
    <row r="66" spans="2:9" ht="18.75" thickBot="1" x14ac:dyDescent="0.4">
      <c r="B66" s="285" t="s">
        <v>44</v>
      </c>
      <c r="C66" s="286"/>
      <c r="D66" s="118"/>
      <c r="E66" s="118"/>
      <c r="F66" s="118"/>
      <c r="G66" s="119"/>
      <c r="H66" s="116">
        <f>H33+H59</f>
        <v>0</v>
      </c>
      <c r="I66" s="101"/>
    </row>
  </sheetData>
  <mergeCells count="9">
    <mergeCell ref="B62:C62"/>
    <mergeCell ref="B64:C64"/>
    <mergeCell ref="B66:C66"/>
    <mergeCell ref="B29:C29"/>
    <mergeCell ref="B31:C31"/>
    <mergeCell ref="B33:C33"/>
    <mergeCell ref="B55:C55"/>
    <mergeCell ref="B57:C57"/>
    <mergeCell ref="B59:C59"/>
  </mergeCells>
  <pageMargins left="0.7" right="0.7" top="0.78740157499999996" bottom="0.78740157499999996" header="0.3" footer="0.3"/>
  <pageSetup paperSize="9" scale="51"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AE4AE-4FBA-417F-89AE-3D5641C563D7}">
  <sheetPr>
    <pageSetUpPr fitToPage="1"/>
  </sheetPr>
  <dimension ref="B1:M32"/>
  <sheetViews>
    <sheetView topLeftCell="A7" zoomScale="80" zoomScaleNormal="80" workbookViewId="0">
      <selection activeCell="E6" sqref="E6:E15"/>
    </sheetView>
  </sheetViews>
  <sheetFormatPr defaultColWidth="9" defaultRowHeight="15" x14ac:dyDescent="0.3"/>
  <cols>
    <col min="1" max="1" width="3.375" style="123" customWidth="1"/>
    <col min="2" max="2" width="34.75" style="123" customWidth="1"/>
    <col min="3" max="3" width="49.875" style="123" customWidth="1"/>
    <col min="4" max="4" width="4" style="123" bestFit="1" customWidth="1"/>
    <col min="5" max="5" width="15.625" style="123" bestFit="1" customWidth="1"/>
    <col min="6" max="6" width="14" style="123" bestFit="1" customWidth="1"/>
    <col min="7" max="7" width="13.625" style="123" bestFit="1" customWidth="1"/>
    <col min="8" max="8" width="15.375" style="123" bestFit="1" customWidth="1"/>
    <col min="9" max="9" width="12.625" style="123" customWidth="1"/>
    <col min="10" max="10" width="11" style="123" bestFit="1" customWidth="1"/>
    <col min="11" max="12" width="9" style="123"/>
    <col min="13" max="13" width="10.125" style="123" bestFit="1" customWidth="1"/>
    <col min="14" max="16384" width="9" style="123"/>
  </cols>
  <sheetData>
    <row r="1" spans="2:13" ht="15.75" thickBot="1" x14ac:dyDescent="0.35"/>
    <row r="2" spans="2:13" ht="30" customHeight="1" thickBot="1" x14ac:dyDescent="0.35">
      <c r="B2" s="124" t="s">
        <v>211</v>
      </c>
      <c r="C2" s="125"/>
      <c r="D2" s="125"/>
      <c r="E2" s="125"/>
      <c r="F2" s="125"/>
      <c r="G2" s="125"/>
      <c r="H2" s="126"/>
    </row>
    <row r="3" spans="2:13" ht="15.75" thickBot="1" x14ac:dyDescent="0.35">
      <c r="B3" s="5"/>
      <c r="C3" s="6"/>
      <c r="D3" s="7"/>
      <c r="E3" s="7"/>
      <c r="F3" s="7"/>
      <c r="G3" s="8"/>
      <c r="H3" s="9"/>
    </row>
    <row r="4" spans="2:13" x14ac:dyDescent="0.3">
      <c r="B4" s="10" t="s">
        <v>0</v>
      </c>
      <c r="C4" s="11" t="s">
        <v>1</v>
      </c>
      <c r="D4" s="12" t="s">
        <v>2</v>
      </c>
      <c r="E4" s="12" t="s">
        <v>3</v>
      </c>
      <c r="F4" s="12" t="s">
        <v>4</v>
      </c>
      <c r="G4" s="13" t="s">
        <v>5</v>
      </c>
      <c r="H4" s="14" t="s">
        <v>6</v>
      </c>
    </row>
    <row r="5" spans="2:13" x14ac:dyDescent="0.3">
      <c r="B5" s="15" t="s">
        <v>45</v>
      </c>
      <c r="C5" s="16"/>
      <c r="D5" s="17"/>
      <c r="E5" s="18"/>
      <c r="F5" s="17"/>
      <c r="G5" s="19"/>
      <c r="H5" s="20"/>
      <c r="J5" s="127"/>
      <c r="L5" s="21"/>
      <c r="M5" s="128"/>
    </row>
    <row r="6" spans="2:13" ht="154.5" customHeight="1" x14ac:dyDescent="0.3">
      <c r="B6" s="242" t="s">
        <v>212</v>
      </c>
      <c r="C6" s="240" t="s">
        <v>228</v>
      </c>
      <c r="D6" s="131">
        <v>3</v>
      </c>
      <c r="E6" s="132"/>
      <c r="F6" s="133">
        <f t="shared" ref="F6:F7" si="0">SUM(D6*E6)</f>
        <v>0</v>
      </c>
      <c r="G6" s="134">
        <f>SUM(E6*1.21)</f>
        <v>0</v>
      </c>
      <c r="H6" s="135">
        <f t="shared" ref="H6:H7" si="1">SUM(D6*G6)</f>
        <v>0</v>
      </c>
      <c r="I6" s="177"/>
      <c r="J6" s="137"/>
      <c r="L6" s="138"/>
      <c r="M6" s="128"/>
    </row>
    <row r="7" spans="2:13" ht="150.75" customHeight="1" x14ac:dyDescent="0.3">
      <c r="B7" s="242" t="s">
        <v>213</v>
      </c>
      <c r="C7" s="240" t="s">
        <v>229</v>
      </c>
      <c r="D7" s="131">
        <v>2</v>
      </c>
      <c r="E7" s="133"/>
      <c r="F7" s="133">
        <f t="shared" si="0"/>
        <v>0</v>
      </c>
      <c r="G7" s="134">
        <f t="shared" ref="G7" si="2">SUM(E7*1.21)</f>
        <v>0</v>
      </c>
      <c r="H7" s="135">
        <f t="shared" si="1"/>
        <v>0</v>
      </c>
      <c r="I7" s="140"/>
      <c r="L7" s="138"/>
      <c r="M7" s="128"/>
    </row>
    <row r="8" spans="2:13" ht="154.5" customHeight="1" x14ac:dyDescent="0.3">
      <c r="B8" s="242" t="s">
        <v>213</v>
      </c>
      <c r="C8" s="240" t="s">
        <v>230</v>
      </c>
      <c r="D8" s="131">
        <v>2</v>
      </c>
      <c r="E8" s="133"/>
      <c r="F8" s="133">
        <f t="shared" ref="F8" si="3">SUM(D8*E8)</f>
        <v>0</v>
      </c>
      <c r="G8" s="134">
        <f t="shared" ref="G8:G9" si="4">SUM(E8*1.21)</f>
        <v>0</v>
      </c>
      <c r="H8" s="135">
        <f t="shared" ref="H8:H9" si="5">SUM(D8*G8)</f>
        <v>0</v>
      </c>
      <c r="I8" s="140"/>
      <c r="L8" s="138"/>
      <c r="M8" s="128"/>
    </row>
    <row r="9" spans="2:13" ht="27" x14ac:dyDescent="0.3">
      <c r="B9" s="145" t="s">
        <v>29</v>
      </c>
      <c r="C9" s="139" t="s">
        <v>217</v>
      </c>
      <c r="D9" s="131">
        <v>5</v>
      </c>
      <c r="E9" s="143"/>
      <c r="F9" s="133">
        <f t="shared" ref="F9" si="6">SUM(D9*E9)</f>
        <v>0</v>
      </c>
      <c r="G9" s="134">
        <f t="shared" si="4"/>
        <v>0</v>
      </c>
      <c r="H9" s="135">
        <f t="shared" si="5"/>
        <v>0</v>
      </c>
      <c r="I9" s="140"/>
      <c r="K9" s="140"/>
      <c r="L9" s="138"/>
      <c r="M9" s="128"/>
    </row>
    <row r="10" spans="2:13" ht="40.5" x14ac:dyDescent="0.3">
      <c r="B10" s="146" t="s">
        <v>30</v>
      </c>
      <c r="C10" s="139" t="s">
        <v>231</v>
      </c>
      <c r="D10" s="131">
        <v>5</v>
      </c>
      <c r="E10" s="143"/>
      <c r="F10" s="133">
        <f t="shared" ref="F10" si="7">SUM(D10*E10)</f>
        <v>0</v>
      </c>
      <c r="G10" s="134">
        <f t="shared" ref="G10" si="8">SUM(E10*1.21)</f>
        <v>0</v>
      </c>
      <c r="H10" s="135">
        <f t="shared" ref="H10" si="9">SUM(D10*G10)</f>
        <v>0</v>
      </c>
      <c r="I10" s="140"/>
      <c r="L10" s="138"/>
      <c r="M10" s="128"/>
    </row>
    <row r="11" spans="2:13" x14ac:dyDescent="0.3">
      <c r="B11" s="15" t="s">
        <v>11</v>
      </c>
      <c r="C11" s="16"/>
      <c r="D11" s="32"/>
      <c r="E11" s="33"/>
      <c r="F11" s="34">
        <f>SUM(F6:F10)</f>
        <v>0</v>
      </c>
      <c r="G11" s="35"/>
      <c r="H11" s="147">
        <f>SUM(H6:H10)</f>
        <v>0</v>
      </c>
      <c r="L11" s="37"/>
      <c r="M11" s="128"/>
    </row>
    <row r="12" spans="2:13" ht="6" customHeight="1" x14ac:dyDescent="0.3">
      <c r="B12" s="38"/>
      <c r="C12" s="39"/>
      <c r="D12" s="17"/>
      <c r="E12" s="18"/>
      <c r="F12" s="17"/>
      <c r="G12" s="40"/>
      <c r="H12" s="41"/>
      <c r="L12" s="42"/>
      <c r="M12" s="128"/>
    </row>
    <row r="13" spans="2:13" x14ac:dyDescent="0.3">
      <c r="B13" s="43" t="s">
        <v>37</v>
      </c>
      <c r="C13" s="35"/>
      <c r="D13" s="17"/>
      <c r="E13" s="18"/>
      <c r="F13" s="17"/>
      <c r="G13" s="99"/>
      <c r="H13" s="100"/>
      <c r="I13" s="101"/>
      <c r="L13" s="102"/>
      <c r="M13" s="128"/>
    </row>
    <row r="14" spans="2:13" x14ac:dyDescent="0.3">
      <c r="B14" s="146" t="s">
        <v>38</v>
      </c>
      <c r="C14" s="149" t="s">
        <v>39</v>
      </c>
      <c r="D14" s="169">
        <v>1</v>
      </c>
      <c r="E14" s="151"/>
      <c r="F14" s="133">
        <f t="shared" ref="F14:F15" si="10">SUM(D14*E14)</f>
        <v>0</v>
      </c>
      <c r="G14" s="134">
        <f t="shared" ref="G14:G15" si="11">SUM(E14*1.21)</f>
        <v>0</v>
      </c>
      <c r="H14" s="135">
        <f t="shared" ref="H14:H15" si="12">SUM(D14*G14)</f>
        <v>0</v>
      </c>
      <c r="I14" s="101"/>
      <c r="L14" s="103"/>
      <c r="M14" s="128"/>
    </row>
    <row r="15" spans="2:13" x14ac:dyDescent="0.3">
      <c r="B15" s="146" t="s">
        <v>40</v>
      </c>
      <c r="C15" s="139" t="s">
        <v>41</v>
      </c>
      <c r="D15" s="169">
        <v>1</v>
      </c>
      <c r="E15" s="160"/>
      <c r="F15" s="133">
        <f t="shared" si="10"/>
        <v>0</v>
      </c>
      <c r="G15" s="134">
        <f t="shared" si="11"/>
        <v>0</v>
      </c>
      <c r="H15" s="135">
        <f t="shared" si="12"/>
        <v>0</v>
      </c>
      <c r="I15" s="101"/>
      <c r="L15" s="103"/>
      <c r="M15" s="128"/>
    </row>
    <row r="16" spans="2:13" ht="15.75" thickBot="1" x14ac:dyDescent="0.35">
      <c r="B16" s="104" t="s">
        <v>11</v>
      </c>
      <c r="C16" s="105"/>
      <c r="D16" s="106"/>
      <c r="E16" s="107"/>
      <c r="F16" s="107">
        <f>SUM(F14:F15)</f>
        <v>0</v>
      </c>
      <c r="G16" s="108"/>
      <c r="H16" s="109">
        <f>SUM(H14:H15)</f>
        <v>0</v>
      </c>
      <c r="L16" s="52"/>
      <c r="M16" s="128"/>
    </row>
    <row r="17" spans="2:10" ht="6" customHeight="1" thickBot="1" x14ac:dyDescent="0.4">
      <c r="B17" s="110"/>
      <c r="C17" s="110"/>
      <c r="D17" s="111"/>
      <c r="E17" s="111"/>
      <c r="F17" s="111"/>
      <c r="G17" s="112"/>
      <c r="H17" s="113"/>
    </row>
    <row r="18" spans="2:10" ht="18.75" thickBot="1" x14ac:dyDescent="0.4">
      <c r="B18" s="281" t="s">
        <v>42</v>
      </c>
      <c r="C18" s="282"/>
      <c r="D18" s="114"/>
      <c r="E18" s="114"/>
      <c r="F18" s="114"/>
      <c r="G18" s="115"/>
      <c r="H18" s="116">
        <f>SUM(F11,F16)</f>
        <v>0</v>
      </c>
      <c r="J18" s="172"/>
    </row>
    <row r="19" spans="2:10" ht="6" customHeight="1" thickBot="1" x14ac:dyDescent="0.4">
      <c r="B19" s="110"/>
      <c r="C19" s="110"/>
      <c r="D19" s="111"/>
      <c r="E19" s="111"/>
      <c r="F19" s="111"/>
      <c r="G19" s="112"/>
      <c r="H19" s="113"/>
    </row>
    <row r="20" spans="2:10" ht="17.25" thickBot="1" x14ac:dyDescent="0.35">
      <c r="B20" s="283" t="s">
        <v>43</v>
      </c>
      <c r="C20" s="284"/>
      <c r="D20" s="114"/>
      <c r="E20" s="114"/>
      <c r="F20" s="114"/>
      <c r="G20" s="115"/>
      <c r="H20" s="173">
        <f>H22-H18</f>
        <v>0</v>
      </c>
    </row>
    <row r="21" spans="2:10" ht="6" customHeight="1" thickBot="1" x14ac:dyDescent="0.4">
      <c r="B21" s="110"/>
      <c r="C21" s="110"/>
      <c r="D21" s="111"/>
      <c r="E21" s="111"/>
      <c r="F21" s="111"/>
      <c r="G21" s="112"/>
      <c r="H21" s="113"/>
    </row>
    <row r="22" spans="2:10" ht="18.75" thickBot="1" x14ac:dyDescent="0.4">
      <c r="B22" s="285" t="s">
        <v>44</v>
      </c>
      <c r="C22" s="286"/>
      <c r="D22" s="118"/>
      <c r="E22" s="118"/>
      <c r="F22" s="118"/>
      <c r="G22" s="119"/>
      <c r="H22" s="116">
        <f>SUM(H11,H16)</f>
        <v>0</v>
      </c>
      <c r="I22" s="101"/>
    </row>
    <row r="23" spans="2:10" x14ac:dyDescent="0.3">
      <c r="B23" s="120"/>
      <c r="C23" s="120"/>
      <c r="D23" s="121"/>
      <c r="E23" s="121"/>
      <c r="F23" s="121"/>
      <c r="G23" s="102"/>
      <c r="H23" s="102"/>
    </row>
    <row r="31" spans="2:10" x14ac:dyDescent="0.3">
      <c r="I31" s="174"/>
    </row>
    <row r="32" spans="2:10" ht="30.75" customHeight="1" x14ac:dyDescent="0.3">
      <c r="I32" s="175"/>
    </row>
  </sheetData>
  <mergeCells count="3">
    <mergeCell ref="B18:C18"/>
    <mergeCell ref="B20:C20"/>
    <mergeCell ref="B22:C22"/>
  </mergeCells>
  <pageMargins left="0.7" right="0.7" top="0.78740157499999996" bottom="0.78740157499999996" header="0.3" footer="0.3"/>
  <pageSetup paperSize="9" scale="51"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17563-A899-412C-9058-48E9C47A536E}">
  <sheetPr>
    <pageSetUpPr fitToPage="1"/>
  </sheetPr>
  <dimension ref="B1:M79"/>
  <sheetViews>
    <sheetView topLeftCell="A41" zoomScale="80" zoomScaleNormal="80" workbookViewId="0">
      <selection activeCell="J57" sqref="J57"/>
    </sheetView>
  </sheetViews>
  <sheetFormatPr defaultColWidth="9" defaultRowHeight="15" x14ac:dyDescent="0.3"/>
  <cols>
    <col min="1" max="1" width="3.375" style="123" customWidth="1"/>
    <col min="2" max="2" width="34.75" style="123" customWidth="1"/>
    <col min="3" max="3" width="49.875" style="123" customWidth="1"/>
    <col min="4" max="4" width="4" style="123" bestFit="1" customWidth="1"/>
    <col min="5" max="5" width="15.625" style="123" bestFit="1" customWidth="1"/>
    <col min="6" max="6" width="14" style="123" bestFit="1" customWidth="1"/>
    <col min="7" max="7" width="13.625" style="123" bestFit="1" customWidth="1"/>
    <col min="8" max="8" width="15.375" style="123" bestFit="1" customWidth="1"/>
    <col min="9" max="9" width="12.625" style="123" customWidth="1"/>
    <col min="10" max="10" width="11" style="123" bestFit="1" customWidth="1"/>
    <col min="11" max="12" width="9" style="123"/>
    <col min="13" max="13" width="10.125" style="123" bestFit="1" customWidth="1"/>
    <col min="14" max="16384" width="9" style="123"/>
  </cols>
  <sheetData>
    <row r="1" spans="2:13" ht="15.75" thickBot="1" x14ac:dyDescent="0.35"/>
    <row r="2" spans="2:13" ht="30" customHeight="1" thickBot="1" x14ac:dyDescent="0.4">
      <c r="B2" s="186" t="s">
        <v>173</v>
      </c>
      <c r="C2" s="187"/>
      <c r="D2" s="188"/>
      <c r="E2" s="188"/>
      <c r="F2" s="188"/>
      <c r="G2" s="188"/>
      <c r="H2" s="189"/>
      <c r="J2" s="250"/>
    </row>
    <row r="3" spans="2:13" ht="15.75" thickBot="1" x14ac:dyDescent="0.35">
      <c r="B3" s="190"/>
      <c r="C3" s="248"/>
      <c r="D3" s="7"/>
      <c r="E3" s="7"/>
      <c r="F3" s="7"/>
      <c r="G3" s="8"/>
      <c r="H3" s="9"/>
    </row>
    <row r="4" spans="2:13" x14ac:dyDescent="0.3">
      <c r="B4" s="10" t="s">
        <v>0</v>
      </c>
      <c r="C4" s="249" t="s">
        <v>1</v>
      </c>
      <c r="D4" s="12" t="s">
        <v>2</v>
      </c>
      <c r="E4" s="12" t="s">
        <v>3</v>
      </c>
      <c r="F4" s="12" t="s">
        <v>4</v>
      </c>
      <c r="G4" s="13" t="s">
        <v>5</v>
      </c>
      <c r="H4" s="14" t="s">
        <v>6</v>
      </c>
    </row>
    <row r="5" spans="2:13" x14ac:dyDescent="0.3">
      <c r="B5" s="15" t="s">
        <v>7</v>
      </c>
      <c r="C5" s="16"/>
      <c r="D5" s="17"/>
      <c r="E5" s="18"/>
      <c r="F5" s="17"/>
      <c r="G5" s="19"/>
      <c r="H5" s="20"/>
      <c r="L5" s="21"/>
      <c r="M5" s="128"/>
    </row>
    <row r="6" spans="2:13" ht="148.5" x14ac:dyDescent="0.3">
      <c r="B6" s="129" t="s">
        <v>8</v>
      </c>
      <c r="C6" s="130" t="s">
        <v>240</v>
      </c>
      <c r="D6" s="176">
        <v>1</v>
      </c>
      <c r="E6" s="160"/>
      <c r="F6" s="132">
        <f t="shared" ref="F6" si="0">SUM(D6*E6)</f>
        <v>0</v>
      </c>
      <c r="G6" s="134">
        <f>SUM(E6*1.21)</f>
        <v>0</v>
      </c>
      <c r="H6" s="135">
        <f t="shared" ref="H6" si="1">SUM(D6*G6)</f>
        <v>0</v>
      </c>
      <c r="I6" s="251"/>
      <c r="J6" s="252"/>
      <c r="L6" s="138"/>
      <c r="M6" s="128"/>
    </row>
    <row r="7" spans="2:13" ht="67.5" x14ac:dyDescent="0.3">
      <c r="B7" s="129" t="s">
        <v>93</v>
      </c>
      <c r="C7" s="130" t="s">
        <v>94</v>
      </c>
      <c r="D7" s="178">
        <v>1</v>
      </c>
      <c r="E7" s="132"/>
      <c r="F7" s="132">
        <f t="shared" ref="F7" si="2">SUM(D7*E7)</f>
        <v>0</v>
      </c>
      <c r="G7" s="134">
        <f t="shared" ref="G7" si="3">SUM(E7*1.21)</f>
        <v>0</v>
      </c>
      <c r="H7" s="135">
        <f t="shared" ref="H7" si="4">SUM(D7*G7)</f>
        <v>0</v>
      </c>
      <c r="L7" s="138"/>
      <c r="M7" s="128"/>
    </row>
    <row r="8" spans="2:13" x14ac:dyDescent="0.3">
      <c r="B8" s="15" t="s">
        <v>11</v>
      </c>
      <c r="C8" s="16"/>
      <c r="D8" s="32"/>
      <c r="E8" s="33"/>
      <c r="F8" s="34">
        <f>SUM(F6:F7)</f>
        <v>0</v>
      </c>
      <c r="G8" s="35"/>
      <c r="H8" s="147">
        <f>SUM(H6:H7)</f>
        <v>0</v>
      </c>
      <c r="L8" s="37"/>
      <c r="M8" s="128"/>
    </row>
    <row r="9" spans="2:13" ht="6" customHeight="1" x14ac:dyDescent="0.3">
      <c r="B9" s="38"/>
      <c r="C9" s="39"/>
      <c r="D9" s="17"/>
      <c r="E9" s="18"/>
      <c r="F9" s="17"/>
      <c r="G9" s="40"/>
      <c r="H9" s="41"/>
      <c r="L9" s="42"/>
      <c r="M9" s="128"/>
    </row>
    <row r="10" spans="2:13" x14ac:dyDescent="0.3">
      <c r="B10" s="43" t="s">
        <v>95</v>
      </c>
      <c r="C10" s="35"/>
      <c r="D10" s="17"/>
      <c r="E10" s="18"/>
      <c r="F10" s="17"/>
      <c r="G10" s="19"/>
      <c r="H10" s="44"/>
      <c r="I10" s="250"/>
      <c r="L10" s="21"/>
      <c r="M10" s="128"/>
    </row>
    <row r="11" spans="2:13" ht="78.75" customHeight="1" x14ac:dyDescent="0.3">
      <c r="B11" s="129" t="s">
        <v>96</v>
      </c>
      <c r="C11" s="130" t="s">
        <v>97</v>
      </c>
      <c r="D11" s="191">
        <v>6</v>
      </c>
      <c r="E11" s="160"/>
      <c r="F11" s="132">
        <f>SUM(D11*E11)</f>
        <v>0</v>
      </c>
      <c r="G11" s="134">
        <f t="shared" ref="G11:G14" si="5">SUM(E11*1.21)</f>
        <v>0</v>
      </c>
      <c r="H11" s="135">
        <f t="shared" ref="H11:H14" si="6">SUM(D11*G11)</f>
        <v>0</v>
      </c>
      <c r="L11" s="21"/>
      <c r="M11" s="128"/>
    </row>
    <row r="12" spans="2:13" ht="78.75" customHeight="1" x14ac:dyDescent="0.3">
      <c r="B12" s="129" t="s">
        <v>98</v>
      </c>
      <c r="C12" s="130" t="s">
        <v>99</v>
      </c>
      <c r="D12" s="191">
        <v>3</v>
      </c>
      <c r="E12" s="160"/>
      <c r="F12" s="132">
        <f t="shared" ref="F12:F14" si="7">SUM(D12*E12)</f>
        <v>0</v>
      </c>
      <c r="G12" s="134">
        <f t="shared" si="5"/>
        <v>0</v>
      </c>
      <c r="H12" s="135">
        <f t="shared" si="6"/>
        <v>0</v>
      </c>
      <c r="L12" s="21"/>
      <c r="M12" s="128"/>
    </row>
    <row r="13" spans="2:13" ht="78.75" customHeight="1" x14ac:dyDescent="0.3">
      <c r="B13" s="129" t="s">
        <v>100</v>
      </c>
      <c r="C13" s="130" t="s">
        <v>101</v>
      </c>
      <c r="D13" s="191">
        <v>3</v>
      </c>
      <c r="E13" s="160"/>
      <c r="F13" s="132">
        <f t="shared" si="7"/>
        <v>0</v>
      </c>
      <c r="G13" s="134">
        <f t="shared" si="5"/>
        <v>0</v>
      </c>
      <c r="H13" s="135">
        <f t="shared" si="6"/>
        <v>0</v>
      </c>
      <c r="L13" s="21"/>
      <c r="M13" s="128"/>
    </row>
    <row r="14" spans="2:13" ht="78.75" customHeight="1" x14ac:dyDescent="0.3">
      <c r="B14" s="129" t="s">
        <v>102</v>
      </c>
      <c r="C14" s="130" t="s">
        <v>103</v>
      </c>
      <c r="D14" s="191">
        <v>3</v>
      </c>
      <c r="E14" s="160"/>
      <c r="F14" s="132">
        <f t="shared" si="7"/>
        <v>0</v>
      </c>
      <c r="G14" s="134">
        <f t="shared" si="5"/>
        <v>0</v>
      </c>
      <c r="H14" s="135">
        <f t="shared" si="6"/>
        <v>0</v>
      </c>
      <c r="L14" s="21"/>
      <c r="M14" s="128"/>
    </row>
    <row r="15" spans="2:13" ht="6" customHeight="1" x14ac:dyDescent="0.3">
      <c r="B15" s="15"/>
      <c r="C15" s="16"/>
      <c r="D15" s="32"/>
      <c r="E15" s="33"/>
      <c r="F15" s="34"/>
      <c r="G15" s="35"/>
      <c r="H15" s="147"/>
      <c r="L15" s="37"/>
      <c r="M15" s="128"/>
    </row>
    <row r="16" spans="2:13" ht="54" x14ac:dyDescent="0.3">
      <c r="B16" s="129" t="s">
        <v>104</v>
      </c>
      <c r="C16" s="130" t="s">
        <v>105</v>
      </c>
      <c r="D16" s="191">
        <v>1</v>
      </c>
      <c r="E16" s="160"/>
      <c r="F16" s="132">
        <f t="shared" ref="F16:F20" si="8">SUM(D16*E16)</f>
        <v>0</v>
      </c>
      <c r="G16" s="134">
        <f t="shared" ref="G16:G20" si="9">SUM(E16*1.21)</f>
        <v>0</v>
      </c>
      <c r="H16" s="135">
        <f t="shared" ref="H16:H20" si="10">SUM(D16*G16)</f>
        <v>0</v>
      </c>
      <c r="L16" s="21"/>
      <c r="M16" s="128"/>
    </row>
    <row r="17" spans="2:13" ht="54" x14ac:dyDescent="0.3">
      <c r="B17" s="129" t="s">
        <v>106</v>
      </c>
      <c r="C17" s="130" t="s">
        <v>107</v>
      </c>
      <c r="D17" s="191">
        <v>1</v>
      </c>
      <c r="E17" s="160"/>
      <c r="F17" s="132">
        <f t="shared" si="8"/>
        <v>0</v>
      </c>
      <c r="G17" s="134">
        <f t="shared" si="9"/>
        <v>0</v>
      </c>
      <c r="H17" s="135">
        <f t="shared" si="10"/>
        <v>0</v>
      </c>
      <c r="L17" s="21"/>
      <c r="M17" s="128"/>
    </row>
    <row r="18" spans="2:13" ht="67.5" x14ac:dyDescent="0.3">
      <c r="B18" s="129" t="s">
        <v>108</v>
      </c>
      <c r="C18" s="130" t="s">
        <v>109</v>
      </c>
      <c r="D18" s="191">
        <v>1</v>
      </c>
      <c r="E18" s="160"/>
      <c r="F18" s="132">
        <f t="shared" si="8"/>
        <v>0</v>
      </c>
      <c r="G18" s="134">
        <f t="shared" si="9"/>
        <v>0</v>
      </c>
      <c r="H18" s="135">
        <f t="shared" si="10"/>
        <v>0</v>
      </c>
      <c r="L18" s="21"/>
      <c r="M18" s="128"/>
    </row>
    <row r="19" spans="2:13" ht="54" x14ac:dyDescent="0.3">
      <c r="B19" s="129" t="s">
        <v>110</v>
      </c>
      <c r="C19" s="130" t="s">
        <v>111</v>
      </c>
      <c r="D19" s="192">
        <v>2</v>
      </c>
      <c r="E19" s="143"/>
      <c r="F19" s="132">
        <f t="shared" si="8"/>
        <v>0</v>
      </c>
      <c r="G19" s="134">
        <f t="shared" si="9"/>
        <v>0</v>
      </c>
      <c r="H19" s="135">
        <f t="shared" si="10"/>
        <v>0</v>
      </c>
      <c r="J19" s="250"/>
      <c r="L19" s="21"/>
      <c r="M19" s="128"/>
    </row>
    <row r="20" spans="2:13" ht="27" x14ac:dyDescent="0.3">
      <c r="B20" s="179" t="s">
        <v>112</v>
      </c>
      <c r="C20" s="130" t="s">
        <v>113</v>
      </c>
      <c r="D20" s="191">
        <v>1</v>
      </c>
      <c r="E20" s="160"/>
      <c r="F20" s="132">
        <f t="shared" si="8"/>
        <v>0</v>
      </c>
      <c r="G20" s="134">
        <f t="shared" si="9"/>
        <v>0</v>
      </c>
      <c r="H20" s="135">
        <f t="shared" si="10"/>
        <v>0</v>
      </c>
      <c r="L20" s="21"/>
      <c r="M20" s="128"/>
    </row>
    <row r="21" spans="2:13" ht="6" customHeight="1" x14ac:dyDescent="0.3">
      <c r="B21" s="15"/>
      <c r="C21" s="16"/>
      <c r="D21" s="32"/>
      <c r="E21" s="33"/>
      <c r="F21" s="34"/>
      <c r="G21" s="35"/>
      <c r="H21" s="147"/>
      <c r="L21" s="37"/>
      <c r="M21" s="128"/>
    </row>
    <row r="22" spans="2:13" ht="81" x14ac:dyDescent="0.3">
      <c r="B22" s="145" t="s">
        <v>22</v>
      </c>
      <c r="C22" s="139" t="s">
        <v>114</v>
      </c>
      <c r="D22" s="131">
        <v>2</v>
      </c>
      <c r="E22" s="133"/>
      <c r="F22" s="132">
        <f t="shared" ref="F22:F24" si="11">SUM(D22*E22)</f>
        <v>0</v>
      </c>
      <c r="G22" s="134">
        <f t="shared" ref="G22:G24" si="12">SUM(E22*1.21)</f>
        <v>0</v>
      </c>
      <c r="H22" s="135">
        <f t="shared" ref="H22:H24" si="13">SUM(D22*G22)</f>
        <v>0</v>
      </c>
      <c r="I22" s="253"/>
      <c r="L22" s="42"/>
      <c r="M22" s="128"/>
    </row>
    <row r="23" spans="2:13" ht="81" x14ac:dyDescent="0.3">
      <c r="B23" s="145" t="s">
        <v>52</v>
      </c>
      <c r="C23" s="139" t="s">
        <v>115</v>
      </c>
      <c r="D23" s="131">
        <v>1</v>
      </c>
      <c r="E23" s="143"/>
      <c r="F23" s="132">
        <f t="shared" si="11"/>
        <v>0</v>
      </c>
      <c r="G23" s="134">
        <f t="shared" si="12"/>
        <v>0</v>
      </c>
      <c r="H23" s="135">
        <f t="shared" si="13"/>
        <v>0</v>
      </c>
      <c r="I23" s="253"/>
      <c r="L23" s="138"/>
      <c r="M23" s="128"/>
    </row>
    <row r="24" spans="2:13" ht="54" x14ac:dyDescent="0.3">
      <c r="B24" s="145" t="s">
        <v>26</v>
      </c>
      <c r="C24" s="139" t="s">
        <v>116</v>
      </c>
      <c r="D24" s="131">
        <v>3</v>
      </c>
      <c r="E24" s="133"/>
      <c r="F24" s="132">
        <f t="shared" si="11"/>
        <v>0</v>
      </c>
      <c r="G24" s="134">
        <f t="shared" si="12"/>
        <v>0</v>
      </c>
      <c r="H24" s="135">
        <f t="shared" si="13"/>
        <v>0</v>
      </c>
      <c r="I24" s="253"/>
      <c r="L24" s="42"/>
      <c r="M24" s="128"/>
    </row>
    <row r="25" spans="2:13" ht="6" customHeight="1" x14ac:dyDescent="0.3">
      <c r="B25" s="15"/>
      <c r="C25" s="16"/>
      <c r="D25" s="32"/>
      <c r="E25" s="33"/>
      <c r="F25" s="34"/>
      <c r="G25" s="35"/>
      <c r="H25" s="147"/>
      <c r="L25" s="37"/>
      <c r="M25" s="128"/>
    </row>
    <row r="26" spans="2:13" ht="54" x14ac:dyDescent="0.3">
      <c r="B26" s="129" t="s">
        <v>117</v>
      </c>
      <c r="C26" s="130" t="s">
        <v>105</v>
      </c>
      <c r="D26" s="191">
        <v>1</v>
      </c>
      <c r="E26" s="160"/>
      <c r="F26" s="132">
        <f t="shared" ref="F26:F31" si="14">SUM(D26*E26)</f>
        <v>0</v>
      </c>
      <c r="G26" s="134">
        <f t="shared" ref="G26:G31" si="15">SUM(E26*1.21)</f>
        <v>0</v>
      </c>
      <c r="H26" s="135">
        <f t="shared" ref="H26:H31" si="16">SUM(D26*G26)</f>
        <v>0</v>
      </c>
      <c r="L26" s="21"/>
      <c r="M26" s="128"/>
    </row>
    <row r="27" spans="2:13" ht="54" x14ac:dyDescent="0.3">
      <c r="B27" s="129" t="s">
        <v>106</v>
      </c>
      <c r="C27" s="130" t="s">
        <v>107</v>
      </c>
      <c r="D27" s="191">
        <v>2</v>
      </c>
      <c r="E27" s="160"/>
      <c r="F27" s="132">
        <f t="shared" si="14"/>
        <v>0</v>
      </c>
      <c r="G27" s="134">
        <f t="shared" si="15"/>
        <v>0</v>
      </c>
      <c r="H27" s="135">
        <f t="shared" si="16"/>
        <v>0</v>
      </c>
      <c r="L27" s="21"/>
      <c r="M27" s="128"/>
    </row>
    <row r="28" spans="2:13" ht="54" x14ac:dyDescent="0.3">
      <c r="B28" s="129" t="s">
        <v>118</v>
      </c>
      <c r="C28" s="130" t="s">
        <v>119</v>
      </c>
      <c r="D28" s="191">
        <v>1</v>
      </c>
      <c r="E28" s="160"/>
      <c r="F28" s="132">
        <f t="shared" si="14"/>
        <v>0</v>
      </c>
      <c r="G28" s="134">
        <f t="shared" si="15"/>
        <v>0</v>
      </c>
      <c r="H28" s="135">
        <f t="shared" si="16"/>
        <v>0</v>
      </c>
      <c r="L28" s="21"/>
      <c r="M28" s="128"/>
    </row>
    <row r="29" spans="2:13" ht="54" x14ac:dyDescent="0.3">
      <c r="B29" s="129" t="s">
        <v>120</v>
      </c>
      <c r="C29" s="130" t="s">
        <v>105</v>
      </c>
      <c r="D29" s="191">
        <v>1</v>
      </c>
      <c r="E29" s="160"/>
      <c r="F29" s="132">
        <f t="shared" si="14"/>
        <v>0</v>
      </c>
      <c r="G29" s="134">
        <f t="shared" si="15"/>
        <v>0</v>
      </c>
      <c r="H29" s="135">
        <f t="shared" si="16"/>
        <v>0</v>
      </c>
      <c r="L29" s="21"/>
      <c r="M29" s="128"/>
    </row>
    <row r="30" spans="2:13" ht="54" x14ac:dyDescent="0.3">
      <c r="B30" s="129" t="s">
        <v>110</v>
      </c>
      <c r="C30" s="130" t="s">
        <v>121</v>
      </c>
      <c r="D30" s="192">
        <v>3</v>
      </c>
      <c r="E30" s="143"/>
      <c r="F30" s="132">
        <f t="shared" si="14"/>
        <v>0</v>
      </c>
      <c r="G30" s="134">
        <f t="shared" si="15"/>
        <v>0</v>
      </c>
      <c r="H30" s="135">
        <f t="shared" si="16"/>
        <v>0</v>
      </c>
      <c r="J30" s="250"/>
      <c r="L30" s="21"/>
      <c r="M30" s="128"/>
    </row>
    <row r="31" spans="2:13" ht="27" x14ac:dyDescent="0.3">
      <c r="B31" s="179" t="s">
        <v>112</v>
      </c>
      <c r="C31" s="130" t="s">
        <v>122</v>
      </c>
      <c r="D31" s="191">
        <v>1</v>
      </c>
      <c r="E31" s="160"/>
      <c r="F31" s="132">
        <f t="shared" si="14"/>
        <v>0</v>
      </c>
      <c r="G31" s="134">
        <f t="shared" si="15"/>
        <v>0</v>
      </c>
      <c r="H31" s="135">
        <f t="shared" si="16"/>
        <v>0</v>
      </c>
      <c r="L31" s="21"/>
      <c r="M31" s="128"/>
    </row>
    <row r="32" spans="2:13" x14ac:dyDescent="0.3">
      <c r="B32" s="47" t="s">
        <v>11</v>
      </c>
      <c r="C32" s="48"/>
      <c r="D32" s="49"/>
      <c r="E32" s="50"/>
      <c r="F32" s="50">
        <f>SUM(F11:F31)</f>
        <v>0</v>
      </c>
      <c r="G32" s="51"/>
      <c r="H32" s="147">
        <f>SUM(H11:H31)</f>
        <v>0</v>
      </c>
      <c r="L32" s="52"/>
      <c r="M32" s="128"/>
    </row>
    <row r="33" spans="2:13" ht="6" customHeight="1" x14ac:dyDescent="0.3">
      <c r="B33" s="38"/>
      <c r="C33" s="39"/>
      <c r="D33" s="17"/>
      <c r="E33" s="18"/>
      <c r="F33" s="17"/>
      <c r="G33" s="40"/>
      <c r="H33" s="41"/>
      <c r="L33" s="42"/>
      <c r="M33" s="128"/>
    </row>
    <row r="34" spans="2:13" x14ac:dyDescent="0.3">
      <c r="B34" s="59" t="s">
        <v>123</v>
      </c>
      <c r="C34" s="60"/>
      <c r="D34" s="17"/>
      <c r="E34" s="18"/>
      <c r="F34" s="17"/>
      <c r="G34" s="19"/>
      <c r="H34" s="44"/>
      <c r="I34" s="250"/>
      <c r="L34" s="21"/>
      <c r="M34" s="128"/>
    </row>
    <row r="35" spans="2:13" ht="27" x14ac:dyDescent="0.3">
      <c r="B35" s="129" t="s">
        <v>124</v>
      </c>
      <c r="C35" s="139" t="s">
        <v>125</v>
      </c>
      <c r="D35" s="191">
        <v>3</v>
      </c>
      <c r="E35" s="160"/>
      <c r="F35" s="132">
        <f t="shared" ref="F35:F41" si="17">SUM(D35*E35)</f>
        <v>0</v>
      </c>
      <c r="G35" s="134">
        <f t="shared" ref="G35:G41" si="18">SUM(E35*1.21)</f>
        <v>0</v>
      </c>
      <c r="H35" s="135">
        <f t="shared" ref="H35:H41" si="19">SUM(D35*G35)</f>
        <v>0</v>
      </c>
      <c r="J35" s="174"/>
      <c r="K35" s="174"/>
      <c r="L35" s="45"/>
      <c r="M35" s="128"/>
    </row>
    <row r="36" spans="2:13" ht="40.5" x14ac:dyDescent="0.3">
      <c r="B36" s="129" t="s">
        <v>126</v>
      </c>
      <c r="C36" s="139" t="s">
        <v>127</v>
      </c>
      <c r="D36" s="191">
        <v>3</v>
      </c>
      <c r="E36" s="160"/>
      <c r="F36" s="132">
        <f t="shared" si="17"/>
        <v>0</v>
      </c>
      <c r="G36" s="134">
        <f t="shared" si="18"/>
        <v>0</v>
      </c>
      <c r="H36" s="135">
        <f t="shared" si="19"/>
        <v>0</v>
      </c>
      <c r="J36" s="174"/>
      <c r="K36" s="174"/>
      <c r="L36" s="45"/>
      <c r="M36" s="128"/>
    </row>
    <row r="37" spans="2:13" ht="27" x14ac:dyDescent="0.3">
      <c r="B37" s="129" t="s">
        <v>128</v>
      </c>
      <c r="C37" s="139" t="s">
        <v>129</v>
      </c>
      <c r="D37" s="191">
        <v>3</v>
      </c>
      <c r="E37" s="160"/>
      <c r="F37" s="132">
        <f t="shared" si="17"/>
        <v>0</v>
      </c>
      <c r="G37" s="134">
        <f t="shared" si="18"/>
        <v>0</v>
      </c>
      <c r="H37" s="135">
        <f t="shared" si="19"/>
        <v>0</v>
      </c>
      <c r="J37" s="174"/>
      <c r="K37" s="174"/>
      <c r="L37" s="45"/>
      <c r="M37" s="128"/>
    </row>
    <row r="38" spans="2:13" ht="27" x14ac:dyDescent="0.3">
      <c r="B38" s="129" t="s">
        <v>130</v>
      </c>
      <c r="C38" s="184" t="s">
        <v>131</v>
      </c>
      <c r="D38" s="193">
        <v>1</v>
      </c>
      <c r="E38" s="160"/>
      <c r="F38" s="132">
        <f t="shared" si="17"/>
        <v>0</v>
      </c>
      <c r="G38" s="134">
        <f t="shared" si="18"/>
        <v>0</v>
      </c>
      <c r="H38" s="135">
        <f t="shared" si="19"/>
        <v>0</v>
      </c>
      <c r="J38" s="174"/>
      <c r="K38" s="174"/>
      <c r="L38" s="45"/>
      <c r="M38" s="128"/>
    </row>
    <row r="39" spans="2:13" ht="27" x14ac:dyDescent="0.3">
      <c r="B39" s="129" t="s">
        <v>132</v>
      </c>
      <c r="C39" s="130" t="s">
        <v>133</v>
      </c>
      <c r="D39" s="191">
        <v>1</v>
      </c>
      <c r="E39" s="160"/>
      <c r="F39" s="132">
        <f t="shared" si="17"/>
        <v>0</v>
      </c>
      <c r="G39" s="134">
        <f t="shared" si="18"/>
        <v>0</v>
      </c>
      <c r="H39" s="135">
        <f t="shared" si="19"/>
        <v>0</v>
      </c>
      <c r="J39" s="174"/>
      <c r="K39" s="174"/>
      <c r="L39" s="45"/>
      <c r="M39" s="128"/>
    </row>
    <row r="40" spans="2:13" ht="27" x14ac:dyDescent="0.3">
      <c r="B40" s="129" t="s">
        <v>134</v>
      </c>
      <c r="C40" s="139" t="s">
        <v>135</v>
      </c>
      <c r="D40" s="191">
        <v>1</v>
      </c>
      <c r="E40" s="160"/>
      <c r="F40" s="132">
        <f t="shared" si="17"/>
        <v>0</v>
      </c>
      <c r="G40" s="134">
        <f t="shared" si="18"/>
        <v>0</v>
      </c>
      <c r="H40" s="135">
        <f t="shared" si="19"/>
        <v>0</v>
      </c>
      <c r="J40" s="174"/>
      <c r="K40" s="174"/>
      <c r="L40" s="45"/>
      <c r="M40" s="128"/>
    </row>
    <row r="41" spans="2:13" ht="37.5" customHeight="1" x14ac:dyDescent="0.3">
      <c r="B41" s="129" t="s">
        <v>136</v>
      </c>
      <c r="C41" s="139" t="s">
        <v>137</v>
      </c>
      <c r="D41" s="191">
        <v>1</v>
      </c>
      <c r="E41" s="160"/>
      <c r="F41" s="132">
        <f t="shared" si="17"/>
        <v>0</v>
      </c>
      <c r="G41" s="134">
        <f t="shared" si="18"/>
        <v>0</v>
      </c>
      <c r="H41" s="135">
        <f t="shared" si="19"/>
        <v>0</v>
      </c>
      <c r="J41" s="174"/>
      <c r="K41" s="174"/>
      <c r="L41" s="45"/>
      <c r="M41" s="128"/>
    </row>
    <row r="42" spans="2:13" x14ac:dyDescent="0.3">
      <c r="B42" s="68" t="s">
        <v>11</v>
      </c>
      <c r="C42" s="69"/>
      <c r="D42" s="89"/>
      <c r="E42" s="90"/>
      <c r="F42" s="90">
        <f>SUM(F35:F41)</f>
        <v>0</v>
      </c>
      <c r="G42" s="66"/>
      <c r="H42" s="91">
        <f>SUM(H35:H41)</f>
        <v>0</v>
      </c>
      <c r="L42" s="67"/>
      <c r="M42" s="128"/>
    </row>
    <row r="43" spans="2:13" ht="6" customHeight="1" x14ac:dyDescent="0.3">
      <c r="B43" s="194"/>
      <c r="C43" s="195"/>
      <c r="D43" s="156"/>
      <c r="E43" s="157"/>
      <c r="F43" s="158"/>
      <c r="G43" s="87"/>
      <c r="H43" s="159"/>
      <c r="L43" s="88"/>
      <c r="M43" s="128"/>
    </row>
    <row r="44" spans="2:13" x14ac:dyDescent="0.3">
      <c r="B44" s="59" t="s">
        <v>21</v>
      </c>
      <c r="C44" s="60"/>
      <c r="D44" s="17"/>
      <c r="E44" s="18"/>
      <c r="F44" s="17"/>
      <c r="G44" s="19"/>
      <c r="H44" s="44"/>
      <c r="L44" s="21"/>
      <c r="M44" s="128"/>
    </row>
    <row r="45" spans="2:13" ht="121.5" customHeight="1" x14ac:dyDescent="0.3">
      <c r="B45" s="129" t="s">
        <v>138</v>
      </c>
      <c r="C45" s="139" t="s">
        <v>139</v>
      </c>
      <c r="D45" s="193">
        <v>4</v>
      </c>
      <c r="E45" s="160"/>
      <c r="F45" s="132">
        <f t="shared" ref="F45:F47" si="20">SUM(D45*E45)</f>
        <v>0</v>
      </c>
      <c r="G45" s="134">
        <f t="shared" ref="G45:G47" si="21">SUM(E45*1.21)</f>
        <v>0</v>
      </c>
      <c r="H45" s="135">
        <f t="shared" ref="H45:H47" si="22">SUM(D45*G45)</f>
        <v>0</v>
      </c>
      <c r="L45" s="45"/>
    </row>
    <row r="46" spans="2:13" ht="81" x14ac:dyDescent="0.3">
      <c r="B46" s="129" t="s">
        <v>140</v>
      </c>
      <c r="C46" s="130" t="s">
        <v>141</v>
      </c>
      <c r="D46" s="191">
        <v>16</v>
      </c>
      <c r="E46" s="270"/>
      <c r="F46" s="132">
        <f t="shared" si="20"/>
        <v>0</v>
      </c>
      <c r="G46" s="134">
        <f t="shared" si="21"/>
        <v>0</v>
      </c>
      <c r="H46" s="135">
        <f t="shared" si="22"/>
        <v>0</v>
      </c>
      <c r="L46" s="45"/>
      <c r="M46" s="128"/>
    </row>
    <row r="47" spans="2:13" ht="40.5" x14ac:dyDescent="0.3">
      <c r="B47" s="148" t="s">
        <v>30</v>
      </c>
      <c r="C47" s="184" t="s">
        <v>142</v>
      </c>
      <c r="D47" s="182">
        <v>2</v>
      </c>
      <c r="E47" s="196"/>
      <c r="F47" s="132">
        <f t="shared" si="20"/>
        <v>0</v>
      </c>
      <c r="G47" s="134">
        <f t="shared" si="21"/>
        <v>0</v>
      </c>
      <c r="H47" s="135">
        <f t="shared" si="22"/>
        <v>0</v>
      </c>
      <c r="L47" s="138"/>
      <c r="M47" s="128"/>
    </row>
    <row r="48" spans="2:13" x14ac:dyDescent="0.3">
      <c r="B48" s="74" t="s">
        <v>11</v>
      </c>
      <c r="C48" s="69"/>
      <c r="D48" s="197"/>
      <c r="E48" s="198"/>
      <c r="F48" s="78">
        <f>SUM(F45:F47)</f>
        <v>0</v>
      </c>
      <c r="G48" s="79"/>
      <c r="H48" s="199">
        <f>SUM(H45:H47)</f>
        <v>0</v>
      </c>
      <c r="L48" s="67"/>
      <c r="M48" s="128"/>
    </row>
    <row r="49" spans="2:13" ht="6" customHeight="1" x14ac:dyDescent="0.3">
      <c r="B49" s="194"/>
      <c r="C49" s="195"/>
      <c r="D49" s="156"/>
      <c r="E49" s="157"/>
      <c r="F49" s="158"/>
      <c r="G49" s="87"/>
      <c r="H49" s="200"/>
      <c r="L49" s="88"/>
      <c r="M49" s="128"/>
    </row>
    <row r="50" spans="2:13" x14ac:dyDescent="0.3">
      <c r="B50" s="74" t="s">
        <v>143</v>
      </c>
      <c r="C50" s="75"/>
      <c r="D50" s="83"/>
      <c r="E50" s="71"/>
      <c r="F50" s="132"/>
      <c r="G50" s="134"/>
      <c r="H50" s="135"/>
      <c r="L50" s="67"/>
      <c r="M50" s="128"/>
    </row>
    <row r="51" spans="2:13" ht="40.5" x14ac:dyDescent="0.3">
      <c r="B51" s="146" t="s">
        <v>143</v>
      </c>
      <c r="C51" s="149" t="s">
        <v>144</v>
      </c>
      <c r="D51" s="150">
        <v>1</v>
      </c>
      <c r="E51" s="160"/>
      <c r="F51" s="132">
        <f t="shared" ref="F51" si="23">SUM(D51*E51)</f>
        <v>0</v>
      </c>
      <c r="G51" s="134">
        <f t="shared" ref="G51" si="24">SUM(E51*1.21)</f>
        <v>0</v>
      </c>
      <c r="H51" s="135">
        <f t="shared" ref="H51" si="25">SUM(D51*G51)</f>
        <v>0</v>
      </c>
      <c r="L51" s="67"/>
      <c r="M51" s="128"/>
    </row>
    <row r="52" spans="2:13" x14ac:dyDescent="0.3">
      <c r="B52" s="74" t="s">
        <v>11</v>
      </c>
      <c r="C52" s="75"/>
      <c r="D52" s="76"/>
      <c r="E52" s="77"/>
      <c r="F52" s="255">
        <f>SUM(F51)</f>
        <v>0</v>
      </c>
      <c r="G52" s="167"/>
      <c r="H52" s="256">
        <f>SUM(H51)</f>
        <v>0</v>
      </c>
      <c r="L52" s="67"/>
      <c r="M52" s="128"/>
    </row>
    <row r="53" spans="2:13" ht="6" customHeight="1" x14ac:dyDescent="0.3">
      <c r="B53" s="148"/>
      <c r="C53" s="149"/>
      <c r="D53" s="150"/>
      <c r="E53" s="151"/>
      <c r="F53" s="132"/>
      <c r="G53" s="134"/>
      <c r="H53" s="135"/>
      <c r="L53" s="163"/>
      <c r="M53" s="128"/>
    </row>
    <row r="54" spans="2:13" x14ac:dyDescent="0.3">
      <c r="B54" s="161" t="s">
        <v>33</v>
      </c>
      <c r="C54" s="170"/>
      <c r="D54" s="150"/>
      <c r="E54" s="151"/>
      <c r="F54" s="132"/>
      <c r="G54" s="134"/>
      <c r="H54" s="135"/>
      <c r="L54" s="163"/>
      <c r="M54" s="128"/>
    </row>
    <row r="55" spans="2:13" ht="27" x14ac:dyDescent="0.3">
      <c r="B55" s="129" t="s">
        <v>236</v>
      </c>
      <c r="C55" s="149" t="s">
        <v>34</v>
      </c>
      <c r="D55" s="169">
        <v>1</v>
      </c>
      <c r="E55" s="151"/>
      <c r="F55" s="132">
        <f t="shared" ref="F55:F57" si="26">SUM(D55*E55)</f>
        <v>0</v>
      </c>
      <c r="G55" s="134">
        <f t="shared" ref="G55:G57" si="27">SUM(E55*1.21)</f>
        <v>0</v>
      </c>
      <c r="H55" s="135">
        <f t="shared" ref="H55:H57" si="28">SUM(D55*G55)</f>
        <v>0</v>
      </c>
      <c r="I55" s="254"/>
      <c r="L55" s="163"/>
      <c r="M55" s="128"/>
    </row>
    <row r="56" spans="2:13" x14ac:dyDescent="0.3">
      <c r="B56" s="146" t="s">
        <v>35</v>
      </c>
      <c r="C56" s="149" t="s">
        <v>36</v>
      </c>
      <c r="D56" s="169">
        <v>1</v>
      </c>
      <c r="E56" s="151"/>
      <c r="F56" s="132">
        <f t="shared" si="26"/>
        <v>0</v>
      </c>
      <c r="G56" s="134">
        <f t="shared" si="27"/>
        <v>0</v>
      </c>
      <c r="H56" s="135">
        <f t="shared" si="28"/>
        <v>0</v>
      </c>
      <c r="I56" s="254"/>
      <c r="L56" s="163"/>
      <c r="M56" s="128"/>
    </row>
    <row r="57" spans="2:13" x14ac:dyDescent="0.3">
      <c r="B57" s="146" t="s">
        <v>246</v>
      </c>
      <c r="C57" s="149" t="s">
        <v>234</v>
      </c>
      <c r="D57" s="169">
        <v>1</v>
      </c>
      <c r="E57" s="160"/>
      <c r="F57" s="132">
        <f t="shared" si="26"/>
        <v>0</v>
      </c>
      <c r="G57" s="134">
        <f t="shared" si="27"/>
        <v>0</v>
      </c>
      <c r="H57" s="135">
        <f t="shared" si="28"/>
        <v>0</v>
      </c>
      <c r="L57" s="163"/>
      <c r="M57" s="128"/>
    </row>
    <row r="58" spans="2:13" x14ac:dyDescent="0.3">
      <c r="B58" s="161" t="s">
        <v>11</v>
      </c>
      <c r="C58" s="162"/>
      <c r="D58" s="164"/>
      <c r="E58" s="165"/>
      <c r="F58" s="255">
        <f>SUM(F55:F57)</f>
        <v>0</v>
      </c>
      <c r="G58" s="171"/>
      <c r="H58" s="256">
        <f>SUM(H55:H57)</f>
        <v>0</v>
      </c>
      <c r="L58" s="163"/>
      <c r="M58" s="128"/>
    </row>
    <row r="59" spans="2:13" ht="6" customHeight="1" x14ac:dyDescent="0.3">
      <c r="B59" s="148"/>
      <c r="C59" s="149"/>
      <c r="D59" s="150"/>
      <c r="E59" s="151"/>
      <c r="F59" s="132"/>
      <c r="G59" s="134"/>
      <c r="H59" s="135"/>
      <c r="L59" s="163"/>
      <c r="M59" s="128"/>
    </row>
    <row r="60" spans="2:13" x14ac:dyDescent="0.3">
      <c r="B60" s="43" t="s">
        <v>37</v>
      </c>
      <c r="C60" s="35"/>
      <c r="D60" s="17"/>
      <c r="E60" s="18"/>
      <c r="F60" s="17"/>
      <c r="G60" s="99"/>
      <c r="H60" s="100"/>
      <c r="I60" s="201"/>
      <c r="L60" s="102"/>
      <c r="M60" s="128"/>
    </row>
    <row r="61" spans="2:13" x14ac:dyDescent="0.3">
      <c r="B61" s="146" t="s">
        <v>38</v>
      </c>
      <c r="C61" s="149" t="s">
        <v>39</v>
      </c>
      <c r="D61" s="169">
        <v>1</v>
      </c>
      <c r="E61" s="151"/>
      <c r="F61" s="132">
        <f t="shared" ref="F61:F62" si="29">SUM(D61*E61)</f>
        <v>0</v>
      </c>
      <c r="G61" s="134">
        <f t="shared" ref="G61:G62" si="30">SUM(E61*1.21)</f>
        <v>0</v>
      </c>
      <c r="H61" s="135">
        <f t="shared" ref="H61:H62" si="31">SUM(D61*G61)</f>
        <v>0</v>
      </c>
      <c r="I61" s="201"/>
      <c r="L61" s="202"/>
      <c r="M61" s="128"/>
    </row>
    <row r="62" spans="2:13" x14ac:dyDescent="0.3">
      <c r="B62" s="146" t="s">
        <v>40</v>
      </c>
      <c r="C62" s="139" t="s">
        <v>41</v>
      </c>
      <c r="D62" s="169">
        <v>1</v>
      </c>
      <c r="E62" s="160"/>
      <c r="F62" s="132">
        <f t="shared" si="29"/>
        <v>0</v>
      </c>
      <c r="G62" s="134">
        <f t="shared" si="30"/>
        <v>0</v>
      </c>
      <c r="H62" s="135">
        <f t="shared" si="31"/>
        <v>0</v>
      </c>
      <c r="I62" s="201"/>
      <c r="L62" s="202"/>
      <c r="M62" s="128"/>
    </row>
    <row r="63" spans="2:13" ht="15.75" thickBot="1" x14ac:dyDescent="0.35">
      <c r="B63" s="104" t="s">
        <v>11</v>
      </c>
      <c r="C63" s="105"/>
      <c r="D63" s="106"/>
      <c r="E63" s="107"/>
      <c r="F63" s="107">
        <f>SUM(F61:F62)</f>
        <v>0</v>
      </c>
      <c r="G63" s="108"/>
      <c r="H63" s="109">
        <f>SUM(H61:H62)</f>
        <v>0</v>
      </c>
      <c r="L63" s="52"/>
      <c r="M63" s="128"/>
    </row>
    <row r="64" spans="2:13" ht="6" customHeight="1" thickBot="1" x14ac:dyDescent="0.4">
      <c r="B64" s="110"/>
      <c r="C64" s="110"/>
      <c r="D64" s="111"/>
      <c r="E64" s="111"/>
      <c r="F64" s="111"/>
      <c r="G64" s="112"/>
      <c r="H64" s="113"/>
    </row>
    <row r="65" spans="2:9" ht="17.25" thickBot="1" x14ac:dyDescent="0.35">
      <c r="B65" s="203" t="s">
        <v>42</v>
      </c>
      <c r="C65" s="204"/>
      <c r="D65" s="114"/>
      <c r="E65" s="114"/>
      <c r="F65" s="114"/>
      <c r="G65" s="115"/>
      <c r="H65" s="173">
        <f>SUM(F8,F32,F42,F48,F52,F58,F63)</f>
        <v>0</v>
      </c>
    </row>
    <row r="66" spans="2:9" ht="6" customHeight="1" thickBot="1" x14ac:dyDescent="0.4">
      <c r="B66" s="110"/>
      <c r="C66" s="110"/>
      <c r="D66" s="111"/>
      <c r="E66" s="111"/>
      <c r="F66" s="111"/>
      <c r="G66" s="112"/>
      <c r="H66" s="113"/>
    </row>
    <row r="67" spans="2:9" ht="17.25" thickBot="1" x14ac:dyDescent="0.35">
      <c r="B67" s="203" t="s">
        <v>43</v>
      </c>
      <c r="C67" s="204"/>
      <c r="D67" s="114"/>
      <c r="E67" s="114"/>
      <c r="F67" s="114"/>
      <c r="G67" s="115"/>
      <c r="H67" s="173">
        <f>H69-H65</f>
        <v>0</v>
      </c>
    </row>
    <row r="68" spans="2:9" ht="6" customHeight="1" thickBot="1" x14ac:dyDescent="0.4">
      <c r="B68" s="110"/>
      <c r="C68" s="110"/>
      <c r="D68" s="111"/>
      <c r="E68" s="111"/>
      <c r="F68" s="111"/>
      <c r="G68" s="112"/>
      <c r="H68" s="113"/>
    </row>
    <row r="69" spans="2:9" ht="18.75" thickBot="1" x14ac:dyDescent="0.4">
      <c r="B69" s="205" t="s">
        <v>44</v>
      </c>
      <c r="C69" s="206"/>
      <c r="D69" s="118"/>
      <c r="E69" s="118"/>
      <c r="F69" s="118"/>
      <c r="G69" s="119"/>
      <c r="H69" s="116">
        <f>SUM(H8,H32,H42,H48,H52,H58,H63)</f>
        <v>0</v>
      </c>
      <c r="I69" s="201"/>
    </row>
    <row r="70" spans="2:9" x14ac:dyDescent="0.3">
      <c r="B70" s="120"/>
      <c r="C70" s="120"/>
      <c r="D70" s="121"/>
      <c r="E70" s="121"/>
      <c r="F70" s="121"/>
      <c r="G70" s="102"/>
      <c r="H70" s="102"/>
    </row>
    <row r="78" spans="2:9" x14ac:dyDescent="0.3">
      <c r="I78" s="174"/>
    </row>
    <row r="79" spans="2:9" ht="30.75" customHeight="1" x14ac:dyDescent="0.3">
      <c r="I79" s="258"/>
    </row>
  </sheetData>
  <pageMargins left="0.7" right="0.7" top="0.78740157499999996" bottom="0.78740157499999996" header="0.3" footer="0.3"/>
  <pageSetup paperSize="9" scale="51"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9328C-8EED-4BEC-BD16-D7089F42DA08}">
  <sheetPr>
    <pageSetUpPr fitToPage="1"/>
  </sheetPr>
  <dimension ref="B1:M42"/>
  <sheetViews>
    <sheetView topLeftCell="A10" zoomScale="80" zoomScaleNormal="80" zoomScaleSheetLayoutView="80" workbookViewId="0">
      <selection activeCell="E6" sqref="E6:E25"/>
    </sheetView>
  </sheetViews>
  <sheetFormatPr defaultColWidth="9" defaultRowHeight="15" x14ac:dyDescent="0.3"/>
  <cols>
    <col min="1" max="1" width="3.375" style="123" customWidth="1"/>
    <col min="2" max="2" width="34.75" style="123" customWidth="1"/>
    <col min="3" max="3" width="49.875" style="123" customWidth="1"/>
    <col min="4" max="4" width="4" style="123" bestFit="1" customWidth="1"/>
    <col min="5" max="5" width="15.625" style="123" bestFit="1" customWidth="1"/>
    <col min="6" max="6" width="14" style="123" bestFit="1" customWidth="1"/>
    <col min="7" max="7" width="13.625" style="123" bestFit="1" customWidth="1"/>
    <col min="8" max="8" width="15.375" style="123" bestFit="1" customWidth="1"/>
    <col min="9" max="9" width="12.625" style="123" customWidth="1"/>
    <col min="10" max="10" width="11" style="123" bestFit="1" customWidth="1"/>
    <col min="11" max="12" width="9" style="123"/>
    <col min="13" max="13" width="10.125" style="123" bestFit="1" customWidth="1"/>
    <col min="14" max="16384" width="9" style="123"/>
  </cols>
  <sheetData>
    <row r="1" spans="2:13" ht="15.75" thickBot="1" x14ac:dyDescent="0.35"/>
    <row r="2" spans="2:13" ht="30" customHeight="1" thickBot="1" x14ac:dyDescent="0.35">
      <c r="B2" s="124" t="s">
        <v>218</v>
      </c>
      <c r="C2" s="125"/>
      <c r="D2" s="125"/>
      <c r="E2" s="125"/>
      <c r="F2" s="125"/>
      <c r="G2" s="125"/>
      <c r="H2" s="126"/>
    </row>
    <row r="3" spans="2:13" ht="15.75" thickBot="1" x14ac:dyDescent="0.35">
      <c r="B3" s="5"/>
      <c r="C3" s="6"/>
      <c r="D3" s="7"/>
      <c r="E3" s="7"/>
      <c r="F3" s="7"/>
      <c r="G3" s="8"/>
      <c r="H3" s="9"/>
    </row>
    <row r="4" spans="2:13" x14ac:dyDescent="0.3">
      <c r="B4" s="10" t="s">
        <v>0</v>
      </c>
      <c r="C4" s="11" t="s">
        <v>1</v>
      </c>
      <c r="D4" s="12" t="s">
        <v>2</v>
      </c>
      <c r="E4" s="12" t="s">
        <v>3</v>
      </c>
      <c r="F4" s="12" t="s">
        <v>4</v>
      </c>
      <c r="G4" s="13" t="s">
        <v>5</v>
      </c>
      <c r="H4" s="14" t="s">
        <v>6</v>
      </c>
    </row>
    <row r="5" spans="2:13" x14ac:dyDescent="0.3">
      <c r="B5" s="15" t="s">
        <v>45</v>
      </c>
      <c r="C5" s="16"/>
      <c r="D5" s="17"/>
      <c r="E5" s="18"/>
      <c r="F5" s="17"/>
      <c r="G5" s="19"/>
      <c r="H5" s="20"/>
      <c r="J5" s="127"/>
      <c r="L5" s="21"/>
      <c r="M5" s="128"/>
    </row>
    <row r="6" spans="2:13" ht="54" x14ac:dyDescent="0.3">
      <c r="B6" s="129" t="s">
        <v>46</v>
      </c>
      <c r="C6" s="130" t="s">
        <v>214</v>
      </c>
      <c r="D6" s="131">
        <v>1</v>
      </c>
      <c r="E6" s="132"/>
      <c r="F6" s="133">
        <f t="shared" ref="F6:F7" si="0">SUM(D6*E6)</f>
        <v>0</v>
      </c>
      <c r="G6" s="134">
        <f>SUM(E6*1.21)</f>
        <v>0</v>
      </c>
      <c r="H6" s="135">
        <f t="shared" ref="H6:H8" si="1">SUM(D6*G6)</f>
        <v>0</v>
      </c>
      <c r="I6" s="136"/>
      <c r="J6" s="137"/>
      <c r="L6" s="138"/>
      <c r="M6" s="128"/>
    </row>
    <row r="7" spans="2:13" ht="27" x14ac:dyDescent="0.3">
      <c r="B7" s="129" t="s">
        <v>49</v>
      </c>
      <c r="C7" s="184" t="s">
        <v>50</v>
      </c>
      <c r="D7" s="131">
        <v>1</v>
      </c>
      <c r="E7" s="133"/>
      <c r="F7" s="133">
        <f t="shared" si="0"/>
        <v>0</v>
      </c>
      <c r="G7" s="134">
        <f t="shared" ref="G7:G11" si="2">SUM(E7*1.21)</f>
        <v>0</v>
      </c>
      <c r="H7" s="135">
        <f t="shared" si="1"/>
        <v>0</v>
      </c>
      <c r="I7" s="140"/>
      <c r="L7" s="138"/>
      <c r="M7" s="128"/>
    </row>
    <row r="8" spans="2:13" ht="81" x14ac:dyDescent="0.3">
      <c r="B8" s="247" t="s">
        <v>232</v>
      </c>
      <c r="C8" s="240" t="s">
        <v>216</v>
      </c>
      <c r="D8" s="131">
        <v>7</v>
      </c>
      <c r="E8" s="133"/>
      <c r="F8" s="133">
        <f t="shared" ref="F8:F11" si="3">SUM(D8*E8)</f>
        <v>0</v>
      </c>
      <c r="G8" s="134">
        <f t="shared" si="2"/>
        <v>0</v>
      </c>
      <c r="H8" s="135">
        <f t="shared" si="1"/>
        <v>0</v>
      </c>
      <c r="I8" s="142"/>
      <c r="L8" s="42"/>
      <c r="M8" s="128"/>
    </row>
    <row r="9" spans="2:13" ht="81" x14ac:dyDescent="0.3">
      <c r="B9" s="141" t="s">
        <v>54</v>
      </c>
      <c r="C9" s="139" t="s">
        <v>55</v>
      </c>
      <c r="D9" s="131">
        <v>4</v>
      </c>
      <c r="E9" s="143"/>
      <c r="F9" s="133">
        <f t="shared" si="3"/>
        <v>0</v>
      </c>
      <c r="G9" s="134">
        <f t="shared" si="2"/>
        <v>0</v>
      </c>
      <c r="H9" s="135">
        <f t="shared" ref="H9:H11" si="4">SUM(D9*G9)</f>
        <v>0</v>
      </c>
      <c r="I9" s="142"/>
      <c r="L9" s="138"/>
      <c r="M9" s="128"/>
    </row>
    <row r="10" spans="2:13" ht="54" x14ac:dyDescent="0.3">
      <c r="B10" s="141" t="s">
        <v>26</v>
      </c>
      <c r="C10" s="139" t="s">
        <v>27</v>
      </c>
      <c r="D10" s="131">
        <v>4</v>
      </c>
      <c r="E10" s="133"/>
      <c r="F10" s="133">
        <f t="shared" si="3"/>
        <v>0</v>
      </c>
      <c r="G10" s="134">
        <f t="shared" si="2"/>
        <v>0</v>
      </c>
      <c r="H10" s="135">
        <f t="shared" si="4"/>
        <v>0</v>
      </c>
      <c r="I10" s="142"/>
      <c r="L10" s="42"/>
      <c r="M10" s="128"/>
    </row>
    <row r="11" spans="2:13" ht="27" x14ac:dyDescent="0.3">
      <c r="B11" s="145" t="s">
        <v>29</v>
      </c>
      <c r="C11" s="139" t="s">
        <v>217</v>
      </c>
      <c r="D11" s="131">
        <v>1</v>
      </c>
      <c r="E11" s="143"/>
      <c r="F11" s="133">
        <f t="shared" si="3"/>
        <v>0</v>
      </c>
      <c r="G11" s="134">
        <f t="shared" si="2"/>
        <v>0</v>
      </c>
      <c r="H11" s="135">
        <f t="shared" si="4"/>
        <v>0</v>
      </c>
      <c r="I11" s="140"/>
      <c r="K11" s="140"/>
      <c r="L11" s="138"/>
      <c r="M11" s="128"/>
    </row>
    <row r="12" spans="2:13" x14ac:dyDescent="0.3">
      <c r="B12" s="15" t="s">
        <v>11</v>
      </c>
      <c r="C12" s="16"/>
      <c r="D12" s="32"/>
      <c r="E12" s="33"/>
      <c r="F12" s="34">
        <f>SUM(F6:F11)</f>
        <v>0</v>
      </c>
      <c r="G12" s="35"/>
      <c r="H12" s="147">
        <f>SUM(H6:H11)</f>
        <v>0</v>
      </c>
      <c r="L12" s="37"/>
      <c r="M12" s="128"/>
    </row>
    <row r="13" spans="2:13" ht="6" customHeight="1" x14ac:dyDescent="0.3">
      <c r="B13" s="38"/>
      <c r="C13" s="39"/>
      <c r="D13" s="17"/>
      <c r="E13" s="18"/>
      <c r="F13" s="17"/>
      <c r="G13" s="40"/>
      <c r="H13" s="41"/>
      <c r="L13" s="42"/>
      <c r="M13" s="128"/>
    </row>
    <row r="14" spans="2:13" x14ac:dyDescent="0.3">
      <c r="B14" s="68" t="s">
        <v>197</v>
      </c>
      <c r="C14" s="69"/>
      <c r="D14" s="70"/>
      <c r="E14" s="71"/>
      <c r="F14" s="70"/>
      <c r="G14" s="72"/>
      <c r="H14" s="73"/>
      <c r="I14" s="140"/>
      <c r="L14" s="67"/>
      <c r="M14" s="128"/>
    </row>
    <row r="15" spans="2:13" s="153" customFormat="1" ht="54" x14ac:dyDescent="0.3">
      <c r="B15" s="245" t="s">
        <v>196</v>
      </c>
      <c r="C15" s="246" t="s">
        <v>220</v>
      </c>
      <c r="D15" s="150">
        <v>1</v>
      </c>
      <c r="E15" s="151"/>
      <c r="F15" s="133">
        <f t="shared" ref="F15:F16" si="5">SUM(D15*E15)</f>
        <v>0</v>
      </c>
      <c r="G15" s="134">
        <f t="shared" ref="G15:G16" si="6">SUM(E15*1.21)</f>
        <v>0</v>
      </c>
      <c r="H15" s="135">
        <f t="shared" ref="H15:H16" si="7">SUM(D15*G15)</f>
        <v>0</v>
      </c>
      <c r="I15" s="140"/>
      <c r="J15" s="152"/>
    </row>
    <row r="16" spans="2:13" s="153" customFormat="1" ht="13.5" x14ac:dyDescent="0.2">
      <c r="B16" s="148" t="s">
        <v>60</v>
      </c>
      <c r="C16" s="154" t="s">
        <v>32</v>
      </c>
      <c r="D16" s="150">
        <v>1</v>
      </c>
      <c r="E16" s="155"/>
      <c r="F16" s="133">
        <f t="shared" si="5"/>
        <v>0</v>
      </c>
      <c r="G16" s="134">
        <f t="shared" si="6"/>
        <v>0</v>
      </c>
      <c r="H16" s="135">
        <f t="shared" si="7"/>
        <v>0</v>
      </c>
    </row>
    <row r="17" spans="2:13" x14ac:dyDescent="0.3">
      <c r="B17" s="74" t="s">
        <v>11</v>
      </c>
      <c r="C17" s="75"/>
      <c r="D17" s="76"/>
      <c r="E17" s="77"/>
      <c r="F17" s="78">
        <f>SUM(F15:F16)</f>
        <v>0</v>
      </c>
      <c r="G17" s="79"/>
      <c r="H17" s="80">
        <f>SUM(H15:H16)</f>
        <v>0</v>
      </c>
      <c r="L17" s="67"/>
      <c r="M17" s="128"/>
    </row>
    <row r="18" spans="2:13" ht="6" customHeight="1" x14ac:dyDescent="0.3">
      <c r="B18" s="81"/>
      <c r="C18" s="82"/>
      <c r="D18" s="83"/>
      <c r="E18" s="71"/>
      <c r="F18" s="84"/>
      <c r="G18" s="85"/>
      <c r="H18" s="86"/>
      <c r="L18" s="67"/>
      <c r="M18" s="128"/>
    </row>
    <row r="19" spans="2:13" x14ac:dyDescent="0.3">
      <c r="B19" s="161" t="s">
        <v>33</v>
      </c>
      <c r="C19" s="170"/>
      <c r="D19" s="150"/>
      <c r="E19" s="151"/>
      <c r="F19" s="133"/>
      <c r="G19" s="134"/>
      <c r="H19" s="135"/>
      <c r="L19" s="163"/>
      <c r="M19" s="128"/>
    </row>
    <row r="20" spans="2:13" x14ac:dyDescent="0.3">
      <c r="B20" s="146" t="s">
        <v>253</v>
      </c>
      <c r="C20" s="149" t="s">
        <v>234</v>
      </c>
      <c r="D20" s="169">
        <v>1</v>
      </c>
      <c r="E20" s="160"/>
      <c r="F20" s="133">
        <f t="shared" ref="F20" si="8">SUM(D20*E20)</f>
        <v>0</v>
      </c>
      <c r="G20" s="134">
        <f t="shared" ref="G20" si="9">SUM(E20*1.21)</f>
        <v>0</v>
      </c>
      <c r="H20" s="135">
        <f t="shared" ref="H20" si="10">SUM(D20*G20)</f>
        <v>0</v>
      </c>
      <c r="L20" s="163"/>
      <c r="M20" s="128"/>
    </row>
    <row r="21" spans="2:13" x14ac:dyDescent="0.3">
      <c r="B21" s="161" t="s">
        <v>11</v>
      </c>
      <c r="C21" s="162"/>
      <c r="D21" s="164"/>
      <c r="E21" s="165"/>
      <c r="F21" s="166">
        <f>SUM(F20:F20)</f>
        <v>0</v>
      </c>
      <c r="G21" s="171"/>
      <c r="H21" s="168">
        <f>SUM(H20:H20)</f>
        <v>0</v>
      </c>
      <c r="L21" s="163"/>
      <c r="M21" s="128"/>
    </row>
    <row r="22" spans="2:13" ht="6" customHeight="1" x14ac:dyDescent="0.3">
      <c r="B22" s="148"/>
      <c r="C22" s="149"/>
      <c r="D22" s="150"/>
      <c r="E22" s="151"/>
      <c r="F22" s="133"/>
      <c r="G22" s="134"/>
      <c r="H22" s="135"/>
      <c r="L22" s="163"/>
      <c r="M22" s="128"/>
    </row>
    <row r="23" spans="2:13" x14ac:dyDescent="0.3">
      <c r="B23" s="43" t="s">
        <v>37</v>
      </c>
      <c r="C23" s="35"/>
      <c r="D23" s="17"/>
      <c r="E23" s="18"/>
      <c r="F23" s="17"/>
      <c r="G23" s="99"/>
      <c r="H23" s="100"/>
      <c r="I23" s="101"/>
      <c r="L23" s="102"/>
      <c r="M23" s="128"/>
    </row>
    <row r="24" spans="2:13" x14ac:dyDescent="0.3">
      <c r="B24" s="146" t="s">
        <v>38</v>
      </c>
      <c r="C24" s="149" t="s">
        <v>39</v>
      </c>
      <c r="D24" s="169">
        <v>1</v>
      </c>
      <c r="E24" s="151"/>
      <c r="F24" s="133">
        <f t="shared" ref="F24:F25" si="11">SUM(D24*E24)</f>
        <v>0</v>
      </c>
      <c r="G24" s="134">
        <f t="shared" ref="G24:G25" si="12">SUM(E24*1.21)</f>
        <v>0</v>
      </c>
      <c r="H24" s="135">
        <f t="shared" ref="H24:H25" si="13">SUM(D24*G24)</f>
        <v>0</v>
      </c>
      <c r="I24" s="101"/>
      <c r="L24" s="103"/>
      <c r="M24" s="128"/>
    </row>
    <row r="25" spans="2:13" x14ac:dyDescent="0.3">
      <c r="B25" s="146" t="s">
        <v>40</v>
      </c>
      <c r="C25" s="139" t="s">
        <v>41</v>
      </c>
      <c r="D25" s="169">
        <v>1</v>
      </c>
      <c r="E25" s="160"/>
      <c r="F25" s="133">
        <f t="shared" si="11"/>
        <v>0</v>
      </c>
      <c r="G25" s="134">
        <f t="shared" si="12"/>
        <v>0</v>
      </c>
      <c r="H25" s="135">
        <f t="shared" si="13"/>
        <v>0</v>
      </c>
      <c r="I25" s="101"/>
      <c r="L25" s="103"/>
      <c r="M25" s="128"/>
    </row>
    <row r="26" spans="2:13" ht="15.75" thickBot="1" x14ac:dyDescent="0.35">
      <c r="B26" s="104" t="s">
        <v>11</v>
      </c>
      <c r="C26" s="105"/>
      <c r="D26" s="106"/>
      <c r="E26" s="107"/>
      <c r="F26" s="107">
        <f>SUM(F24:F25)</f>
        <v>0</v>
      </c>
      <c r="G26" s="108"/>
      <c r="H26" s="109">
        <f>SUM(H24:H25)</f>
        <v>0</v>
      </c>
      <c r="L26" s="52"/>
      <c r="M26" s="128"/>
    </row>
    <row r="27" spans="2:13" ht="6" customHeight="1" thickBot="1" x14ac:dyDescent="0.4">
      <c r="B27" s="110"/>
      <c r="C27" s="110"/>
      <c r="D27" s="111"/>
      <c r="E27" s="111"/>
      <c r="F27" s="111"/>
      <c r="G27" s="112"/>
      <c r="H27" s="113"/>
    </row>
    <row r="28" spans="2:13" ht="18.75" thickBot="1" x14ac:dyDescent="0.4">
      <c r="B28" s="281" t="s">
        <v>42</v>
      </c>
      <c r="C28" s="282"/>
      <c r="D28" s="114"/>
      <c r="E28" s="114"/>
      <c r="F28" s="114"/>
      <c r="G28" s="115"/>
      <c r="H28" s="116">
        <f>SUM(F12,F17,F21,F26)</f>
        <v>0</v>
      </c>
      <c r="J28" s="172"/>
    </row>
    <row r="29" spans="2:13" ht="6" customHeight="1" thickBot="1" x14ac:dyDescent="0.4">
      <c r="B29" s="110"/>
      <c r="C29" s="110"/>
      <c r="D29" s="111"/>
      <c r="E29" s="111"/>
      <c r="F29" s="111"/>
      <c r="G29" s="112"/>
      <c r="H29" s="113"/>
    </row>
    <row r="30" spans="2:13" ht="17.25" thickBot="1" x14ac:dyDescent="0.35">
      <c r="B30" s="283" t="s">
        <v>43</v>
      </c>
      <c r="C30" s="284"/>
      <c r="D30" s="114"/>
      <c r="E30" s="114"/>
      <c r="F30" s="114"/>
      <c r="G30" s="115"/>
      <c r="H30" s="173">
        <f>H32-H28</f>
        <v>0</v>
      </c>
    </row>
    <row r="31" spans="2:13" ht="6" customHeight="1" thickBot="1" x14ac:dyDescent="0.4">
      <c r="B31" s="110"/>
      <c r="C31" s="110"/>
      <c r="D31" s="111"/>
      <c r="E31" s="111"/>
      <c r="F31" s="111"/>
      <c r="G31" s="112"/>
      <c r="H31" s="113"/>
    </row>
    <row r="32" spans="2:13" ht="18.75" thickBot="1" x14ac:dyDescent="0.4">
      <c r="B32" s="285" t="s">
        <v>44</v>
      </c>
      <c r="C32" s="286"/>
      <c r="D32" s="118"/>
      <c r="E32" s="118"/>
      <c r="F32" s="118"/>
      <c r="G32" s="119"/>
      <c r="H32" s="116">
        <f>SUM(H12,H17,H21,H26)</f>
        <v>0</v>
      </c>
      <c r="I32" s="101"/>
    </row>
    <row r="33" spans="2:9" x14ac:dyDescent="0.3">
      <c r="B33" s="120"/>
      <c r="C33" s="120"/>
      <c r="D33" s="121"/>
      <c r="E33" s="121"/>
      <c r="F33" s="121"/>
      <c r="G33" s="102"/>
      <c r="H33" s="102"/>
    </row>
    <row r="41" spans="2:9" x14ac:dyDescent="0.3">
      <c r="I41" s="174"/>
    </row>
    <row r="42" spans="2:9" ht="30.75" customHeight="1" x14ac:dyDescent="0.3">
      <c r="I42" s="175"/>
    </row>
  </sheetData>
  <mergeCells count="3">
    <mergeCell ref="B28:C28"/>
    <mergeCell ref="B30:C30"/>
    <mergeCell ref="B32:C32"/>
  </mergeCells>
  <pageMargins left="0.7" right="0.7" top="0.78740157499999996" bottom="0.78740157499999996" header="0.3" footer="0.3"/>
  <pageSetup paperSize="9" scale="51"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5F4A0-8B70-4F84-9E08-1BDCF301DFFC}">
  <sheetPr>
    <pageSetUpPr fitToPage="1"/>
  </sheetPr>
  <dimension ref="B1:M57"/>
  <sheetViews>
    <sheetView topLeftCell="A23" zoomScale="80" zoomScaleNormal="80" workbookViewId="0">
      <selection activeCell="E6" sqref="E6:E40"/>
    </sheetView>
  </sheetViews>
  <sheetFormatPr defaultColWidth="9" defaultRowHeight="15" x14ac:dyDescent="0.3"/>
  <cols>
    <col min="1" max="1" width="3.375" style="123" customWidth="1"/>
    <col min="2" max="2" width="34.75" style="123" customWidth="1"/>
    <col min="3" max="3" width="49.875" style="123" customWidth="1"/>
    <col min="4" max="4" width="4" style="123" bestFit="1" customWidth="1"/>
    <col min="5" max="5" width="15.625" style="123" bestFit="1" customWidth="1"/>
    <col min="6" max="6" width="14" style="123" bestFit="1" customWidth="1"/>
    <col min="7" max="7" width="13.625" style="123" bestFit="1" customWidth="1"/>
    <col min="8" max="8" width="15.375" style="123" bestFit="1" customWidth="1"/>
    <col min="9" max="9" width="12.625" style="123" customWidth="1"/>
    <col min="10" max="10" width="11" style="123" bestFit="1" customWidth="1"/>
    <col min="11" max="12" width="9" style="123"/>
    <col min="13" max="13" width="10.125" style="123" bestFit="1" customWidth="1"/>
    <col min="14" max="16384" width="9" style="123"/>
  </cols>
  <sheetData>
    <row r="1" spans="2:13" ht="15.75" thickBot="1" x14ac:dyDescent="0.35"/>
    <row r="2" spans="2:13" ht="30" customHeight="1" thickBot="1" x14ac:dyDescent="0.35">
      <c r="B2" s="124" t="s">
        <v>174</v>
      </c>
      <c r="C2" s="125"/>
      <c r="D2" s="125"/>
      <c r="E2" s="125"/>
      <c r="F2" s="125"/>
      <c r="G2" s="125"/>
      <c r="H2" s="126"/>
    </row>
    <row r="3" spans="2:13" ht="15.75" thickBot="1" x14ac:dyDescent="0.35">
      <c r="B3" s="5"/>
      <c r="C3" s="248"/>
      <c r="D3" s="7"/>
      <c r="E3" s="7"/>
      <c r="F3" s="7"/>
      <c r="G3" s="8"/>
      <c r="H3" s="9"/>
    </row>
    <row r="4" spans="2:13" x14ac:dyDescent="0.3">
      <c r="B4" s="10" t="s">
        <v>0</v>
      </c>
      <c r="C4" s="249" t="s">
        <v>1</v>
      </c>
      <c r="D4" s="12" t="s">
        <v>2</v>
      </c>
      <c r="E4" s="12" t="s">
        <v>3</v>
      </c>
      <c r="F4" s="12" t="s">
        <v>4</v>
      </c>
      <c r="G4" s="13" t="s">
        <v>5</v>
      </c>
      <c r="H4" s="14" t="s">
        <v>6</v>
      </c>
    </row>
    <row r="5" spans="2:13" x14ac:dyDescent="0.3">
      <c r="B5" s="15" t="s">
        <v>7</v>
      </c>
      <c r="C5" s="16"/>
      <c r="D5" s="17"/>
      <c r="E5" s="18"/>
      <c r="F5" s="17"/>
      <c r="G5" s="19"/>
      <c r="H5" s="20"/>
      <c r="J5" s="250"/>
      <c r="L5" s="21"/>
      <c r="M5" s="128"/>
    </row>
    <row r="6" spans="2:13" ht="148.5" x14ac:dyDescent="0.3">
      <c r="B6" s="129" t="s">
        <v>8</v>
      </c>
      <c r="C6" s="130" t="s">
        <v>240</v>
      </c>
      <c r="D6" s="176">
        <v>1</v>
      </c>
      <c r="E6" s="160"/>
      <c r="F6" s="132">
        <f t="shared" ref="F6:F7" si="0">SUM(D6*E6)</f>
        <v>0</v>
      </c>
      <c r="G6" s="134">
        <f>SUM(E6*1.21)</f>
        <v>0</v>
      </c>
      <c r="H6" s="135">
        <f t="shared" ref="H6:H7" si="1">SUM(D6*G6)</f>
        <v>0</v>
      </c>
      <c r="I6" s="251"/>
      <c r="J6" s="252"/>
      <c r="K6" s="138"/>
      <c r="L6" s="138"/>
      <c r="M6" s="128"/>
    </row>
    <row r="7" spans="2:13" ht="67.5" x14ac:dyDescent="0.3">
      <c r="B7" s="129" t="s">
        <v>9</v>
      </c>
      <c r="C7" s="130" t="s">
        <v>61</v>
      </c>
      <c r="D7" s="178">
        <v>1</v>
      </c>
      <c r="E7" s="132"/>
      <c r="F7" s="132">
        <f t="shared" si="0"/>
        <v>0</v>
      </c>
      <c r="G7" s="134">
        <f t="shared" ref="G7" si="2">SUM(E7*1.21)</f>
        <v>0</v>
      </c>
      <c r="H7" s="135">
        <f t="shared" si="1"/>
        <v>0</v>
      </c>
      <c r="J7" s="250"/>
      <c r="K7" s="138"/>
      <c r="L7" s="138"/>
      <c r="M7" s="128"/>
    </row>
    <row r="8" spans="2:13" x14ac:dyDescent="0.3">
      <c r="B8" s="15" t="s">
        <v>11</v>
      </c>
      <c r="C8" s="16"/>
      <c r="D8" s="32"/>
      <c r="E8" s="33"/>
      <c r="F8" s="34">
        <f>SUM(F6:F7)</f>
        <v>0</v>
      </c>
      <c r="G8" s="35"/>
      <c r="H8" s="147">
        <f>SUM(H6:H7)</f>
        <v>0</v>
      </c>
      <c r="L8" s="37"/>
      <c r="M8" s="128"/>
    </row>
    <row r="9" spans="2:13" ht="6" customHeight="1" x14ac:dyDescent="0.3">
      <c r="B9" s="38"/>
      <c r="C9" s="39"/>
      <c r="D9" s="17"/>
      <c r="E9" s="18"/>
      <c r="F9" s="17"/>
      <c r="G9" s="40"/>
      <c r="H9" s="41"/>
      <c r="L9" s="42"/>
      <c r="M9" s="128"/>
    </row>
    <row r="10" spans="2:13" x14ac:dyDescent="0.3">
      <c r="B10" s="43" t="s">
        <v>12</v>
      </c>
      <c r="C10" s="35"/>
      <c r="D10" s="17"/>
      <c r="E10" s="18"/>
      <c r="F10" s="17"/>
      <c r="G10" s="19"/>
      <c r="H10" s="44"/>
      <c r="L10" s="21"/>
      <c r="M10" s="128"/>
    </row>
    <row r="11" spans="2:13" ht="108" x14ac:dyDescent="0.3">
      <c r="B11" s="129" t="s">
        <v>13</v>
      </c>
      <c r="C11" s="130" t="s">
        <v>14</v>
      </c>
      <c r="D11" s="176">
        <v>6</v>
      </c>
      <c r="E11" s="270"/>
      <c r="F11" s="132">
        <f t="shared" ref="F11:F14" si="3">SUM(D11*E11)</f>
        <v>0</v>
      </c>
      <c r="G11" s="134">
        <f t="shared" ref="G11:G14" si="4">SUM(E11*1.21)</f>
        <v>0</v>
      </c>
      <c r="H11" s="135">
        <f t="shared" ref="H11:H14" si="5">SUM(D11*G11)</f>
        <v>0</v>
      </c>
      <c r="L11" s="45"/>
      <c r="M11" s="128"/>
    </row>
    <row r="12" spans="2:13" ht="67.5" x14ac:dyDescent="0.3">
      <c r="B12" s="129" t="s">
        <v>15</v>
      </c>
      <c r="C12" s="130" t="s">
        <v>16</v>
      </c>
      <c r="D12" s="176">
        <v>12</v>
      </c>
      <c r="E12" s="133"/>
      <c r="F12" s="132">
        <f t="shared" si="3"/>
        <v>0</v>
      </c>
      <c r="G12" s="134">
        <f t="shared" si="4"/>
        <v>0</v>
      </c>
      <c r="H12" s="135">
        <f t="shared" si="5"/>
        <v>0</v>
      </c>
      <c r="L12" s="45"/>
      <c r="M12" s="128"/>
    </row>
    <row r="13" spans="2:13" ht="94.5" x14ac:dyDescent="0.3">
      <c r="B13" s="129" t="s">
        <v>17</v>
      </c>
      <c r="C13" s="130" t="s">
        <v>18</v>
      </c>
      <c r="D13" s="176">
        <v>9</v>
      </c>
      <c r="E13" s="133"/>
      <c r="F13" s="132">
        <f t="shared" si="3"/>
        <v>0</v>
      </c>
      <c r="G13" s="134">
        <f t="shared" si="4"/>
        <v>0</v>
      </c>
      <c r="H13" s="135">
        <f t="shared" si="5"/>
        <v>0</v>
      </c>
      <c r="L13" s="45"/>
      <c r="M13" s="128"/>
    </row>
    <row r="14" spans="2:13" ht="94.5" x14ac:dyDescent="0.3">
      <c r="B14" s="129" t="s">
        <v>19</v>
      </c>
      <c r="C14" s="180" t="s">
        <v>20</v>
      </c>
      <c r="D14" s="176">
        <v>18</v>
      </c>
      <c r="E14" s="133"/>
      <c r="F14" s="132">
        <f t="shared" si="3"/>
        <v>0</v>
      </c>
      <c r="G14" s="134">
        <f t="shared" si="4"/>
        <v>0</v>
      </c>
      <c r="H14" s="135">
        <f t="shared" si="5"/>
        <v>0</v>
      </c>
      <c r="L14" s="45"/>
      <c r="M14" s="128"/>
    </row>
    <row r="15" spans="2:13" x14ac:dyDescent="0.3">
      <c r="B15" s="47" t="s">
        <v>11</v>
      </c>
      <c r="C15" s="48"/>
      <c r="D15" s="49"/>
      <c r="E15" s="50"/>
      <c r="F15" s="50">
        <f>SUM(F11:F14)</f>
        <v>0</v>
      </c>
      <c r="G15" s="51"/>
      <c r="H15" s="147">
        <f>SUM(H11:H14)</f>
        <v>0</v>
      </c>
      <c r="L15" s="52"/>
      <c r="M15" s="128"/>
    </row>
    <row r="16" spans="2:13" ht="6" customHeight="1" x14ac:dyDescent="0.3">
      <c r="B16" s="38"/>
      <c r="C16" s="39"/>
      <c r="D16" s="17"/>
      <c r="E16" s="18"/>
      <c r="F16" s="17"/>
      <c r="G16" s="40"/>
      <c r="H16" s="41"/>
      <c r="L16" s="42"/>
      <c r="M16" s="128"/>
    </row>
    <row r="17" spans="2:13" x14ac:dyDescent="0.3">
      <c r="B17" s="15" t="s">
        <v>21</v>
      </c>
      <c r="C17" s="16"/>
      <c r="D17" s="17"/>
      <c r="E17" s="18"/>
      <c r="F17" s="17"/>
      <c r="G17" s="19"/>
      <c r="H17" s="20"/>
      <c r="J17" s="250"/>
      <c r="L17" s="21"/>
      <c r="M17" s="128"/>
    </row>
    <row r="18" spans="2:13" ht="67.5" x14ac:dyDescent="0.3">
      <c r="B18" s="145" t="s">
        <v>62</v>
      </c>
      <c r="C18" s="181" t="s">
        <v>63</v>
      </c>
      <c r="D18" s="131">
        <v>1</v>
      </c>
      <c r="E18" s="133"/>
      <c r="F18" s="132">
        <f t="shared" ref="F18:F21" si="6">SUM(D18*E18)</f>
        <v>0</v>
      </c>
      <c r="G18" s="134">
        <f t="shared" ref="G18:G21" si="7">SUM(E18*1.21)</f>
        <v>0</v>
      </c>
      <c r="H18" s="135">
        <f t="shared" ref="H18:H21" si="8">SUM(D18*G18)</f>
        <v>0</v>
      </c>
      <c r="I18" s="253"/>
      <c r="L18" s="42"/>
      <c r="M18" s="128"/>
    </row>
    <row r="19" spans="2:13" ht="67.5" x14ac:dyDescent="0.3">
      <c r="B19" s="145" t="s">
        <v>62</v>
      </c>
      <c r="C19" s="181" t="s">
        <v>64</v>
      </c>
      <c r="D19" s="131">
        <v>1</v>
      </c>
      <c r="E19" s="133"/>
      <c r="F19" s="132">
        <f t="shared" si="6"/>
        <v>0</v>
      </c>
      <c r="G19" s="134">
        <f t="shared" si="7"/>
        <v>0</v>
      </c>
      <c r="H19" s="135">
        <f t="shared" si="8"/>
        <v>0</v>
      </c>
      <c r="I19" s="253"/>
      <c r="L19" s="42"/>
      <c r="M19" s="128"/>
    </row>
    <row r="20" spans="2:13" ht="27" x14ac:dyDescent="0.3">
      <c r="B20" s="145" t="s">
        <v>28</v>
      </c>
      <c r="C20" s="184" t="s">
        <v>247</v>
      </c>
      <c r="D20" s="131">
        <v>2</v>
      </c>
      <c r="E20" s="271"/>
      <c r="F20" s="132">
        <f t="shared" si="6"/>
        <v>0</v>
      </c>
      <c r="G20" s="134">
        <f t="shared" si="7"/>
        <v>0</v>
      </c>
      <c r="H20" s="135">
        <f t="shared" si="8"/>
        <v>0</v>
      </c>
      <c r="L20" s="42"/>
      <c r="M20" s="128"/>
    </row>
    <row r="21" spans="2:13" ht="27" x14ac:dyDescent="0.3">
      <c r="B21" s="145" t="s">
        <v>29</v>
      </c>
      <c r="C21" s="139" t="s">
        <v>198</v>
      </c>
      <c r="D21" s="131">
        <v>4</v>
      </c>
      <c r="E21" s="143"/>
      <c r="F21" s="132">
        <f t="shared" si="6"/>
        <v>0</v>
      </c>
      <c r="G21" s="134">
        <f t="shared" si="7"/>
        <v>0</v>
      </c>
      <c r="H21" s="135">
        <f t="shared" si="8"/>
        <v>0</v>
      </c>
      <c r="L21" s="138"/>
      <c r="M21" s="128"/>
    </row>
    <row r="22" spans="2:13" ht="40.5" x14ac:dyDescent="0.3">
      <c r="B22" s="146" t="s">
        <v>30</v>
      </c>
      <c r="C22" s="139" t="s">
        <v>65</v>
      </c>
      <c r="D22" s="131">
        <v>1</v>
      </c>
      <c r="E22" s="143"/>
      <c r="F22" s="132">
        <f>SUM(D22*E22)</f>
        <v>0</v>
      </c>
      <c r="G22" s="134">
        <f>SUM(E22*1.21)</f>
        <v>0</v>
      </c>
      <c r="H22" s="135">
        <f>SUM(D22*G22)</f>
        <v>0</v>
      </c>
      <c r="L22" s="138"/>
      <c r="M22" s="128"/>
    </row>
    <row r="23" spans="2:13" ht="121.5" x14ac:dyDescent="0.3">
      <c r="B23" s="260" t="s">
        <v>66</v>
      </c>
      <c r="C23" s="181" t="s">
        <v>248</v>
      </c>
      <c r="D23" s="176">
        <v>1</v>
      </c>
      <c r="E23" s="151"/>
      <c r="F23" s="132">
        <f t="shared" ref="F23" si="9">SUM(D23*E23)</f>
        <v>0</v>
      </c>
      <c r="G23" s="134">
        <f t="shared" ref="G23" si="10">SUM(E23*1.21)</f>
        <v>0</v>
      </c>
      <c r="H23" s="135">
        <f t="shared" ref="H23" si="11">SUM(D23*G23)</f>
        <v>0</v>
      </c>
      <c r="I23" s="253"/>
      <c r="L23" s="88"/>
      <c r="M23" s="128"/>
    </row>
    <row r="24" spans="2:13" x14ac:dyDescent="0.3">
      <c r="B24" s="47" t="s">
        <v>11</v>
      </c>
      <c r="C24" s="48"/>
      <c r="D24" s="49"/>
      <c r="E24" s="50"/>
      <c r="F24" s="50">
        <f>SUM(F18:F23)</f>
        <v>0</v>
      </c>
      <c r="G24" s="51"/>
      <c r="H24" s="147">
        <f>SUM(H18:H23)</f>
        <v>0</v>
      </c>
      <c r="L24" s="52"/>
      <c r="M24" s="128"/>
    </row>
    <row r="25" spans="2:13" ht="6" customHeight="1" x14ac:dyDescent="0.3">
      <c r="B25" s="38"/>
      <c r="C25" s="39"/>
      <c r="D25" s="17"/>
      <c r="E25" s="18"/>
      <c r="F25" s="17"/>
      <c r="G25" s="40"/>
      <c r="H25" s="41"/>
      <c r="L25" s="42"/>
      <c r="M25" s="128"/>
    </row>
    <row r="26" spans="2:13" x14ac:dyDescent="0.3">
      <c r="B26" s="68" t="s">
        <v>194</v>
      </c>
      <c r="C26" s="69"/>
      <c r="D26" s="70"/>
      <c r="E26" s="71"/>
      <c r="F26" s="70"/>
      <c r="G26" s="72"/>
      <c r="H26" s="73"/>
      <c r="L26" s="67"/>
      <c r="M26" s="128"/>
    </row>
    <row r="27" spans="2:13" ht="81" x14ac:dyDescent="0.3">
      <c r="B27" s="185" t="s">
        <v>84</v>
      </c>
      <c r="C27" s="149" t="s">
        <v>249</v>
      </c>
      <c r="D27" s="150">
        <v>4</v>
      </c>
      <c r="E27" s="151"/>
      <c r="F27" s="132">
        <f t="shared" ref="F27:F29" si="12">SUM(D27*E27)</f>
        <v>0</v>
      </c>
      <c r="G27" s="134">
        <f t="shared" ref="G27:G29" si="13">SUM(E27*1.21)</f>
        <v>0</v>
      </c>
      <c r="H27" s="135">
        <f t="shared" ref="H27:H29" si="14">SUM(D27*G27)</f>
        <v>0</v>
      </c>
      <c r="L27" s="65"/>
      <c r="M27" s="128"/>
    </row>
    <row r="28" spans="2:13" ht="27" x14ac:dyDescent="0.3">
      <c r="B28" s="148" t="s">
        <v>92</v>
      </c>
      <c r="C28" s="149" t="s">
        <v>67</v>
      </c>
      <c r="D28" s="150">
        <v>1</v>
      </c>
      <c r="E28" s="151"/>
      <c r="F28" s="132">
        <f t="shared" si="12"/>
        <v>0</v>
      </c>
      <c r="G28" s="134">
        <f t="shared" si="13"/>
        <v>0</v>
      </c>
      <c r="H28" s="135">
        <f t="shared" si="14"/>
        <v>0</v>
      </c>
      <c r="L28" s="65"/>
      <c r="M28" s="128"/>
    </row>
    <row r="29" spans="2:13" x14ac:dyDescent="0.3">
      <c r="B29" s="148" t="s">
        <v>176</v>
      </c>
      <c r="C29" s="149" t="s">
        <v>32</v>
      </c>
      <c r="D29" s="150">
        <v>4</v>
      </c>
      <c r="E29" s="151"/>
      <c r="F29" s="132">
        <f t="shared" si="12"/>
        <v>0</v>
      </c>
      <c r="G29" s="134">
        <f t="shared" si="13"/>
        <v>0</v>
      </c>
      <c r="H29" s="135">
        <f t="shared" si="14"/>
        <v>0</v>
      </c>
      <c r="L29" s="65"/>
      <c r="M29" s="128"/>
    </row>
    <row r="30" spans="2:13" x14ac:dyDescent="0.3">
      <c r="B30" s="74" t="s">
        <v>11</v>
      </c>
      <c r="C30" s="75"/>
      <c r="D30" s="76"/>
      <c r="E30" s="77"/>
      <c r="F30" s="78">
        <f>SUM(F27:F29)</f>
        <v>0</v>
      </c>
      <c r="G30" s="79"/>
      <c r="H30" s="80">
        <f>SUM(H27:H29)</f>
        <v>0</v>
      </c>
      <c r="L30" s="67"/>
      <c r="M30" s="128"/>
    </row>
    <row r="31" spans="2:13" ht="6" customHeight="1" x14ac:dyDescent="0.3">
      <c r="B31" s="81"/>
      <c r="C31" s="82"/>
      <c r="D31" s="83"/>
      <c r="E31" s="71"/>
      <c r="F31" s="84"/>
      <c r="G31" s="85"/>
      <c r="H31" s="86"/>
      <c r="L31" s="67"/>
      <c r="M31" s="128"/>
    </row>
    <row r="32" spans="2:13" ht="18.75" customHeight="1" x14ac:dyDescent="0.3">
      <c r="B32" s="161" t="s">
        <v>33</v>
      </c>
      <c r="C32" s="170"/>
      <c r="D32" s="150"/>
      <c r="E32" s="151"/>
      <c r="F32" s="132"/>
      <c r="G32" s="134"/>
      <c r="H32" s="135"/>
      <c r="L32" s="163"/>
      <c r="M32" s="128"/>
    </row>
    <row r="33" spans="2:13" ht="27" x14ac:dyDescent="0.3">
      <c r="B33" s="129" t="s">
        <v>236</v>
      </c>
      <c r="C33" s="149" t="s">
        <v>34</v>
      </c>
      <c r="D33" s="169">
        <v>1</v>
      </c>
      <c r="E33" s="151"/>
      <c r="F33" s="132">
        <f t="shared" ref="F33:F35" si="15">SUM(D33*E33)</f>
        <v>0</v>
      </c>
      <c r="G33" s="134">
        <f t="shared" ref="G33:G35" si="16">SUM(E33*1.21)</f>
        <v>0</v>
      </c>
      <c r="H33" s="135">
        <f t="shared" ref="H33:H35" si="17">SUM(D33*G33)</f>
        <v>0</v>
      </c>
      <c r="I33" s="254"/>
      <c r="L33" s="163"/>
      <c r="M33" s="128"/>
    </row>
    <row r="34" spans="2:13" x14ac:dyDescent="0.3">
      <c r="B34" s="146" t="s">
        <v>35</v>
      </c>
      <c r="C34" s="149" t="s">
        <v>36</v>
      </c>
      <c r="D34" s="169">
        <v>1</v>
      </c>
      <c r="E34" s="151"/>
      <c r="F34" s="132">
        <f t="shared" si="15"/>
        <v>0</v>
      </c>
      <c r="G34" s="134">
        <f t="shared" si="16"/>
        <v>0</v>
      </c>
      <c r="H34" s="135">
        <f t="shared" si="17"/>
        <v>0</v>
      </c>
      <c r="I34" s="254"/>
      <c r="L34" s="163"/>
      <c r="M34" s="128"/>
    </row>
    <row r="35" spans="2:13" x14ac:dyDescent="0.3">
      <c r="B35" s="146" t="s">
        <v>233</v>
      </c>
      <c r="C35" s="149" t="s">
        <v>234</v>
      </c>
      <c r="D35" s="169">
        <v>1</v>
      </c>
      <c r="E35" s="160"/>
      <c r="F35" s="132">
        <f t="shared" si="15"/>
        <v>0</v>
      </c>
      <c r="G35" s="134">
        <f t="shared" si="16"/>
        <v>0</v>
      </c>
      <c r="H35" s="135">
        <f t="shared" si="17"/>
        <v>0</v>
      </c>
      <c r="L35" s="163"/>
      <c r="M35" s="128"/>
    </row>
    <row r="36" spans="2:13" x14ac:dyDescent="0.3">
      <c r="B36" s="161" t="s">
        <v>11</v>
      </c>
      <c r="C36" s="162"/>
      <c r="D36" s="164"/>
      <c r="E36" s="165"/>
      <c r="F36" s="255">
        <f>SUM(F33:F35)</f>
        <v>0</v>
      </c>
      <c r="G36" s="171"/>
      <c r="H36" s="256">
        <f>SUM(H33:H35)</f>
        <v>0</v>
      </c>
      <c r="L36" s="163"/>
      <c r="M36" s="128"/>
    </row>
    <row r="37" spans="2:13" ht="6" customHeight="1" x14ac:dyDescent="0.3">
      <c r="B37" s="148"/>
      <c r="C37" s="149"/>
      <c r="D37" s="150"/>
      <c r="E37" s="151"/>
      <c r="F37" s="132"/>
      <c r="G37" s="134"/>
      <c r="H37" s="135"/>
      <c r="L37" s="163"/>
      <c r="M37" s="128"/>
    </row>
    <row r="38" spans="2:13" x14ac:dyDescent="0.3">
      <c r="B38" s="43" t="s">
        <v>37</v>
      </c>
      <c r="C38" s="35"/>
      <c r="D38" s="17"/>
      <c r="E38" s="18"/>
      <c r="F38" s="17"/>
      <c r="G38" s="99"/>
      <c r="H38" s="100"/>
      <c r="I38" s="101"/>
      <c r="L38" s="102"/>
      <c r="M38" s="128"/>
    </row>
    <row r="39" spans="2:13" x14ac:dyDescent="0.3">
      <c r="B39" s="146" t="s">
        <v>38</v>
      </c>
      <c r="C39" s="149" t="s">
        <v>39</v>
      </c>
      <c r="D39" s="169">
        <v>1</v>
      </c>
      <c r="E39" s="151"/>
      <c r="F39" s="132">
        <f t="shared" ref="F39:F40" si="18">SUM(D39*E39)</f>
        <v>0</v>
      </c>
      <c r="G39" s="134">
        <f t="shared" ref="G39:G40" si="19">SUM(E39*1.21)</f>
        <v>0</v>
      </c>
      <c r="H39" s="135">
        <f t="shared" ref="H39:H40" si="20">SUM(D39*G39)</f>
        <v>0</v>
      </c>
      <c r="I39" s="101"/>
      <c r="L39" s="103"/>
      <c r="M39" s="128"/>
    </row>
    <row r="40" spans="2:13" x14ac:dyDescent="0.3">
      <c r="B40" s="146" t="s">
        <v>40</v>
      </c>
      <c r="C40" s="139" t="s">
        <v>41</v>
      </c>
      <c r="D40" s="169">
        <v>1</v>
      </c>
      <c r="E40" s="160"/>
      <c r="F40" s="132">
        <f t="shared" si="18"/>
        <v>0</v>
      </c>
      <c r="G40" s="134">
        <f t="shared" si="19"/>
        <v>0</v>
      </c>
      <c r="H40" s="135">
        <f t="shared" si="20"/>
        <v>0</v>
      </c>
      <c r="I40" s="101"/>
      <c r="L40" s="103"/>
      <c r="M40" s="128"/>
    </row>
    <row r="41" spans="2:13" ht="15.75" thickBot="1" x14ac:dyDescent="0.35">
      <c r="B41" s="104" t="s">
        <v>11</v>
      </c>
      <c r="C41" s="105"/>
      <c r="D41" s="106"/>
      <c r="E41" s="107"/>
      <c r="F41" s="107">
        <f>SUM(F39:F40)</f>
        <v>0</v>
      </c>
      <c r="G41" s="108"/>
      <c r="H41" s="109">
        <f>SUM(H39:H40)</f>
        <v>0</v>
      </c>
      <c r="L41" s="52"/>
      <c r="M41" s="128"/>
    </row>
    <row r="42" spans="2:13" ht="6" customHeight="1" thickBot="1" x14ac:dyDescent="0.4">
      <c r="B42" s="110"/>
      <c r="C42" s="110"/>
      <c r="D42" s="111"/>
      <c r="E42" s="111"/>
      <c r="F42" s="111"/>
      <c r="G42" s="112"/>
      <c r="H42" s="113"/>
    </row>
    <row r="43" spans="2:13" ht="18.75" thickBot="1" x14ac:dyDescent="0.4">
      <c r="B43" s="281" t="s">
        <v>42</v>
      </c>
      <c r="C43" s="282"/>
      <c r="D43" s="114"/>
      <c r="E43" s="114"/>
      <c r="F43" s="114"/>
      <c r="G43" s="115"/>
      <c r="H43" s="116">
        <f>SUM(F8,F15,F24,F30,F36,F41)</f>
        <v>0</v>
      </c>
      <c r="J43" s="257"/>
    </row>
    <row r="44" spans="2:13" ht="6" customHeight="1" thickBot="1" x14ac:dyDescent="0.4">
      <c r="B44" s="110"/>
      <c r="C44" s="110"/>
      <c r="D44" s="111"/>
      <c r="E44" s="111"/>
      <c r="F44" s="111"/>
      <c r="G44" s="112"/>
      <c r="H44" s="113"/>
    </row>
    <row r="45" spans="2:13" ht="17.25" thickBot="1" x14ac:dyDescent="0.35">
      <c r="B45" s="283" t="s">
        <v>43</v>
      </c>
      <c r="C45" s="284"/>
      <c r="D45" s="114"/>
      <c r="E45" s="114"/>
      <c r="F45" s="114"/>
      <c r="G45" s="115"/>
      <c r="H45" s="173">
        <f>H47-H43</f>
        <v>0</v>
      </c>
    </row>
    <row r="46" spans="2:13" ht="6" customHeight="1" thickBot="1" x14ac:dyDescent="0.4">
      <c r="B46" s="110"/>
      <c r="C46" s="110"/>
      <c r="D46" s="111"/>
      <c r="E46" s="111"/>
      <c r="F46" s="111"/>
      <c r="G46" s="112"/>
      <c r="H46" s="113"/>
    </row>
    <row r="47" spans="2:13" ht="18.75" thickBot="1" x14ac:dyDescent="0.4">
      <c r="B47" s="285" t="s">
        <v>44</v>
      </c>
      <c r="C47" s="286"/>
      <c r="D47" s="118"/>
      <c r="E47" s="118"/>
      <c r="F47" s="118"/>
      <c r="G47" s="119"/>
      <c r="H47" s="116">
        <f>SUM(H8,H15,H24,H30,H36,H41)</f>
        <v>0</v>
      </c>
      <c r="I47" s="101"/>
    </row>
    <row r="48" spans="2:13" x14ac:dyDescent="0.3">
      <c r="B48" s="120"/>
      <c r="C48" s="120"/>
      <c r="D48" s="121"/>
      <c r="E48" s="121"/>
      <c r="F48" s="121"/>
      <c r="G48" s="102"/>
      <c r="H48" s="102"/>
    </row>
    <row r="56" spans="9:9" x14ac:dyDescent="0.3">
      <c r="I56" s="174"/>
    </row>
    <row r="57" spans="9:9" ht="30.75" customHeight="1" x14ac:dyDescent="0.3">
      <c r="I57" s="258"/>
    </row>
  </sheetData>
  <mergeCells count="3">
    <mergeCell ref="B43:C43"/>
    <mergeCell ref="B45:C45"/>
    <mergeCell ref="B47:C47"/>
  </mergeCells>
  <pageMargins left="0.7" right="0.7" top="0.78740157499999996" bottom="0.78740157499999996" header="0.3" footer="0.3"/>
  <pageSetup paperSize="9" scale="51"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BD100-F755-4DE0-8919-822ECA0D844B}">
  <sheetPr>
    <pageSetUpPr fitToPage="1"/>
  </sheetPr>
  <dimension ref="B1:M45"/>
  <sheetViews>
    <sheetView topLeftCell="A10" zoomScale="80" zoomScaleNormal="80" workbookViewId="0">
      <selection activeCell="E6" sqref="E6:E28"/>
    </sheetView>
  </sheetViews>
  <sheetFormatPr defaultColWidth="9" defaultRowHeight="15" x14ac:dyDescent="0.3"/>
  <cols>
    <col min="1" max="1" width="3.375" style="123" customWidth="1"/>
    <col min="2" max="2" width="34.75" style="123" customWidth="1"/>
    <col min="3" max="3" width="49.875" style="123" customWidth="1"/>
    <col min="4" max="4" width="4" style="123" bestFit="1" customWidth="1"/>
    <col min="5" max="5" width="15.625" style="123" bestFit="1" customWidth="1"/>
    <col min="6" max="6" width="14" style="123" bestFit="1" customWidth="1"/>
    <col min="7" max="7" width="13.625" style="123" bestFit="1" customWidth="1"/>
    <col min="8" max="8" width="15.375" style="123" bestFit="1" customWidth="1"/>
    <col min="9" max="9" width="12.625" style="123" customWidth="1"/>
    <col min="10" max="10" width="11" style="123" bestFit="1" customWidth="1"/>
    <col min="11" max="12" width="9" style="123"/>
    <col min="13" max="13" width="10.125" style="123" bestFit="1" customWidth="1"/>
    <col min="14" max="16384" width="9" style="123"/>
  </cols>
  <sheetData>
    <row r="1" spans="2:13" ht="15.75" thickBot="1" x14ac:dyDescent="0.35"/>
    <row r="2" spans="2:13" ht="30" customHeight="1" thickBot="1" x14ac:dyDescent="0.35">
      <c r="B2" s="124" t="s">
        <v>170</v>
      </c>
      <c r="C2" s="125"/>
      <c r="D2" s="125"/>
      <c r="E2" s="125"/>
      <c r="F2" s="125"/>
      <c r="G2" s="125"/>
      <c r="H2" s="126"/>
    </row>
    <row r="3" spans="2:13" ht="15.75" thickBot="1" x14ac:dyDescent="0.35">
      <c r="B3" s="5"/>
      <c r="C3" s="248"/>
      <c r="D3" s="7"/>
      <c r="E3" s="7"/>
      <c r="F3" s="7"/>
      <c r="G3" s="8"/>
      <c r="H3" s="9"/>
    </row>
    <row r="4" spans="2:13" x14ac:dyDescent="0.3">
      <c r="B4" s="10" t="s">
        <v>0</v>
      </c>
      <c r="C4" s="249" t="s">
        <v>1</v>
      </c>
      <c r="D4" s="12" t="s">
        <v>2</v>
      </c>
      <c r="E4" s="12" t="s">
        <v>3</v>
      </c>
      <c r="F4" s="12" t="s">
        <v>4</v>
      </c>
      <c r="G4" s="13" t="s">
        <v>5</v>
      </c>
      <c r="H4" s="14" t="s">
        <v>6</v>
      </c>
    </row>
    <row r="5" spans="2:13" x14ac:dyDescent="0.3">
      <c r="B5" s="15" t="s">
        <v>45</v>
      </c>
      <c r="C5" s="16"/>
      <c r="D5" s="17"/>
      <c r="E5" s="18"/>
      <c r="F5" s="17"/>
      <c r="G5" s="19"/>
      <c r="H5" s="20"/>
      <c r="J5" s="250"/>
      <c r="L5" s="21"/>
      <c r="M5" s="128"/>
    </row>
    <row r="6" spans="2:13" ht="54" x14ac:dyDescent="0.3">
      <c r="B6" s="129" t="s">
        <v>46</v>
      </c>
      <c r="C6" s="130" t="s">
        <v>68</v>
      </c>
      <c r="D6" s="131">
        <v>2</v>
      </c>
      <c r="E6" s="132"/>
      <c r="F6" s="132">
        <f t="shared" ref="F6:F7" si="0">SUM(D6*E6)</f>
        <v>0</v>
      </c>
      <c r="G6" s="134">
        <f>SUM(E6*1.21)</f>
        <v>0</v>
      </c>
      <c r="H6" s="135">
        <f t="shared" ref="H6:H8" si="1">SUM(D6*G6)</f>
        <v>0</v>
      </c>
      <c r="I6" s="259"/>
      <c r="J6" s="252"/>
      <c r="L6" s="138"/>
      <c r="M6" s="128"/>
    </row>
    <row r="7" spans="2:13" ht="27" x14ac:dyDescent="0.3">
      <c r="B7" s="129" t="s">
        <v>49</v>
      </c>
      <c r="C7" s="139" t="s">
        <v>50</v>
      </c>
      <c r="D7" s="131">
        <v>2</v>
      </c>
      <c r="E7" s="133"/>
      <c r="F7" s="132">
        <f t="shared" si="0"/>
        <v>0</v>
      </c>
      <c r="G7" s="134">
        <f t="shared" ref="G7:G14" si="2">SUM(E7*1.21)</f>
        <v>0</v>
      </c>
      <c r="H7" s="135">
        <f t="shared" si="1"/>
        <v>0</v>
      </c>
      <c r="L7" s="138"/>
      <c r="M7" s="128"/>
    </row>
    <row r="8" spans="2:13" ht="81" x14ac:dyDescent="0.3">
      <c r="B8" s="145" t="s">
        <v>22</v>
      </c>
      <c r="C8" s="139" t="s">
        <v>23</v>
      </c>
      <c r="D8" s="131">
        <v>2</v>
      </c>
      <c r="E8" s="133"/>
      <c r="F8" s="132">
        <f t="shared" ref="F8:F14" si="3">SUM(D8*E8)</f>
        <v>0</v>
      </c>
      <c r="G8" s="134">
        <f t="shared" si="2"/>
        <v>0</v>
      </c>
      <c r="H8" s="135">
        <f t="shared" si="1"/>
        <v>0</v>
      </c>
      <c r="I8" s="253"/>
      <c r="L8" s="42"/>
      <c r="M8" s="128"/>
    </row>
    <row r="9" spans="2:13" ht="81" x14ac:dyDescent="0.3">
      <c r="B9" s="145" t="s">
        <v>52</v>
      </c>
      <c r="C9" s="139" t="s">
        <v>53</v>
      </c>
      <c r="D9" s="131">
        <v>2</v>
      </c>
      <c r="E9" s="143"/>
      <c r="F9" s="132">
        <f t="shared" si="3"/>
        <v>0</v>
      </c>
      <c r="G9" s="134">
        <f t="shared" si="2"/>
        <v>0</v>
      </c>
      <c r="H9" s="135">
        <f t="shared" ref="H9:H14" si="4">SUM(D9*G9)</f>
        <v>0</v>
      </c>
      <c r="I9" s="253"/>
      <c r="L9" s="138"/>
      <c r="M9" s="128"/>
    </row>
    <row r="10" spans="2:13" ht="81" x14ac:dyDescent="0.3">
      <c r="B10" s="145" t="s">
        <v>54</v>
      </c>
      <c r="C10" s="139" t="s">
        <v>55</v>
      </c>
      <c r="D10" s="131">
        <v>1</v>
      </c>
      <c r="E10" s="143"/>
      <c r="F10" s="132">
        <f t="shared" si="3"/>
        <v>0</v>
      </c>
      <c r="G10" s="134">
        <f t="shared" si="2"/>
        <v>0</v>
      </c>
      <c r="H10" s="135">
        <f t="shared" si="4"/>
        <v>0</v>
      </c>
      <c r="I10" s="253"/>
      <c r="L10" s="138"/>
      <c r="M10" s="128"/>
    </row>
    <row r="11" spans="2:13" ht="81" x14ac:dyDescent="0.3">
      <c r="B11" s="145" t="s">
        <v>69</v>
      </c>
      <c r="C11" s="139" t="s">
        <v>70</v>
      </c>
      <c r="D11" s="131">
        <v>1</v>
      </c>
      <c r="E11" s="143"/>
      <c r="F11" s="132">
        <f t="shared" si="3"/>
        <v>0</v>
      </c>
      <c r="G11" s="134">
        <f t="shared" si="2"/>
        <v>0</v>
      </c>
      <c r="H11" s="135">
        <f t="shared" si="4"/>
        <v>0</v>
      </c>
      <c r="I11" s="253"/>
      <c r="L11" s="138"/>
      <c r="M11" s="128"/>
    </row>
    <row r="12" spans="2:13" ht="81" x14ac:dyDescent="0.3">
      <c r="B12" s="145" t="s">
        <v>56</v>
      </c>
      <c r="C12" s="139" t="s">
        <v>57</v>
      </c>
      <c r="D12" s="131">
        <v>1</v>
      </c>
      <c r="E12" s="143"/>
      <c r="F12" s="132">
        <f t="shared" si="3"/>
        <v>0</v>
      </c>
      <c r="G12" s="134">
        <f t="shared" si="2"/>
        <v>0</v>
      </c>
      <c r="H12" s="135">
        <f t="shared" si="4"/>
        <v>0</v>
      </c>
      <c r="I12" s="253"/>
      <c r="L12" s="138"/>
      <c r="M12" s="128"/>
    </row>
    <row r="13" spans="2:13" ht="54" x14ac:dyDescent="0.3">
      <c r="B13" s="145" t="s">
        <v>26</v>
      </c>
      <c r="C13" s="139" t="s">
        <v>27</v>
      </c>
      <c r="D13" s="131">
        <v>5</v>
      </c>
      <c r="E13" s="133"/>
      <c r="F13" s="132">
        <f t="shared" si="3"/>
        <v>0</v>
      </c>
      <c r="G13" s="134">
        <f t="shared" si="2"/>
        <v>0</v>
      </c>
      <c r="H13" s="135">
        <f t="shared" si="4"/>
        <v>0</v>
      </c>
      <c r="I13" s="253"/>
      <c r="L13" s="42"/>
      <c r="M13" s="128"/>
    </row>
    <row r="14" spans="2:13" ht="27" x14ac:dyDescent="0.3">
      <c r="B14" s="145" t="s">
        <v>29</v>
      </c>
      <c r="C14" s="139" t="s">
        <v>198</v>
      </c>
      <c r="D14" s="131">
        <v>1</v>
      </c>
      <c r="E14" s="143"/>
      <c r="F14" s="132">
        <f t="shared" si="3"/>
        <v>0</v>
      </c>
      <c r="G14" s="134">
        <f t="shared" si="2"/>
        <v>0</v>
      </c>
      <c r="H14" s="135">
        <f t="shared" si="4"/>
        <v>0</v>
      </c>
      <c r="L14" s="138"/>
      <c r="M14" s="128"/>
    </row>
    <row r="15" spans="2:13" x14ac:dyDescent="0.3">
      <c r="B15" s="15" t="s">
        <v>11</v>
      </c>
      <c r="C15" s="16"/>
      <c r="D15" s="32"/>
      <c r="E15" s="33"/>
      <c r="F15" s="34">
        <f>SUM(F6:F14)</f>
        <v>0</v>
      </c>
      <c r="G15" s="35"/>
      <c r="H15" s="147">
        <f>SUM(H6:H14)</f>
        <v>0</v>
      </c>
      <c r="L15" s="37"/>
      <c r="M15" s="128"/>
    </row>
    <row r="16" spans="2:13" ht="6" customHeight="1" x14ac:dyDescent="0.3">
      <c r="B16" s="38"/>
      <c r="C16" s="39"/>
      <c r="D16" s="17"/>
      <c r="E16" s="18"/>
      <c r="F16" s="17"/>
      <c r="G16" s="40"/>
      <c r="H16" s="41"/>
      <c r="L16" s="42"/>
      <c r="M16" s="128"/>
    </row>
    <row r="17" spans="2:13" x14ac:dyDescent="0.3">
      <c r="B17" s="68" t="s">
        <v>197</v>
      </c>
      <c r="C17" s="69"/>
      <c r="D17" s="70"/>
      <c r="E17" s="71"/>
      <c r="F17" s="70"/>
      <c r="G17" s="72"/>
      <c r="H17" s="73"/>
      <c r="L17" s="67"/>
      <c r="M17" s="128"/>
    </row>
    <row r="18" spans="2:13" s="153" customFormat="1" ht="54" x14ac:dyDescent="0.3">
      <c r="B18" s="245" t="s">
        <v>196</v>
      </c>
      <c r="C18" s="246" t="s">
        <v>250</v>
      </c>
      <c r="D18" s="150">
        <v>1</v>
      </c>
      <c r="E18" s="151"/>
      <c r="F18" s="132">
        <f t="shared" ref="F18:F19" si="5">SUM(D18*E18)</f>
        <v>0</v>
      </c>
      <c r="G18" s="134">
        <f t="shared" ref="G18:G19" si="6">SUM(E18*1.21)</f>
        <v>0</v>
      </c>
      <c r="H18" s="135">
        <f t="shared" ref="H18:H19" si="7">SUM(D18*G18)</f>
        <v>0</v>
      </c>
      <c r="I18" s="123"/>
    </row>
    <row r="19" spans="2:13" s="153" customFormat="1" ht="13.5" x14ac:dyDescent="0.2">
      <c r="B19" s="148" t="s">
        <v>60</v>
      </c>
      <c r="C19" s="154" t="s">
        <v>32</v>
      </c>
      <c r="D19" s="150">
        <v>1</v>
      </c>
      <c r="E19" s="155"/>
      <c r="F19" s="132">
        <f t="shared" si="5"/>
        <v>0</v>
      </c>
      <c r="G19" s="134">
        <f t="shared" si="6"/>
        <v>0</v>
      </c>
      <c r="H19" s="135">
        <f t="shared" si="7"/>
        <v>0</v>
      </c>
    </row>
    <row r="20" spans="2:13" x14ac:dyDescent="0.3">
      <c r="B20" s="74" t="s">
        <v>11</v>
      </c>
      <c r="C20" s="75"/>
      <c r="D20" s="76"/>
      <c r="E20" s="77"/>
      <c r="F20" s="78">
        <f>SUM(F18:F19)</f>
        <v>0</v>
      </c>
      <c r="G20" s="79"/>
      <c r="H20" s="80">
        <f>SUM(H18:H19)</f>
        <v>0</v>
      </c>
      <c r="L20" s="67"/>
      <c r="M20" s="128"/>
    </row>
    <row r="21" spans="2:13" ht="6" customHeight="1" x14ac:dyDescent="0.3">
      <c r="B21" s="81"/>
      <c r="C21" s="82"/>
      <c r="D21" s="83"/>
      <c r="E21" s="71"/>
      <c r="F21" s="84"/>
      <c r="G21" s="85"/>
      <c r="H21" s="86"/>
      <c r="L21" s="67"/>
      <c r="M21" s="128"/>
    </row>
    <row r="22" spans="2:13" x14ac:dyDescent="0.3">
      <c r="B22" s="161" t="s">
        <v>33</v>
      </c>
      <c r="C22" s="170"/>
      <c r="D22" s="150"/>
      <c r="E22" s="151"/>
      <c r="F22" s="132"/>
      <c r="G22" s="134"/>
      <c r="H22" s="135"/>
      <c r="L22" s="163"/>
      <c r="M22" s="128"/>
    </row>
    <row r="23" spans="2:13" x14ac:dyDescent="0.3">
      <c r="B23" s="146" t="s">
        <v>252</v>
      </c>
      <c r="C23" s="149" t="s">
        <v>234</v>
      </c>
      <c r="D23" s="169">
        <v>1</v>
      </c>
      <c r="E23" s="160"/>
      <c r="F23" s="132">
        <f t="shared" ref="F23" si="8">SUM(D23*E23)</f>
        <v>0</v>
      </c>
      <c r="G23" s="134">
        <f t="shared" ref="G23" si="9">SUM(E23*1.21)</f>
        <v>0</v>
      </c>
      <c r="H23" s="135">
        <f t="shared" ref="H23" si="10">SUM(D23*G23)</f>
        <v>0</v>
      </c>
      <c r="L23" s="163"/>
      <c r="M23" s="128"/>
    </row>
    <row r="24" spans="2:13" x14ac:dyDescent="0.3">
      <c r="B24" s="161" t="s">
        <v>11</v>
      </c>
      <c r="C24" s="162"/>
      <c r="D24" s="164"/>
      <c r="E24" s="165"/>
      <c r="F24" s="255">
        <f>SUM(F23:F23)</f>
        <v>0</v>
      </c>
      <c r="G24" s="171"/>
      <c r="H24" s="256">
        <f>SUM(H23:H23)</f>
        <v>0</v>
      </c>
      <c r="L24" s="163"/>
      <c r="M24" s="128"/>
    </row>
    <row r="25" spans="2:13" ht="6" customHeight="1" x14ac:dyDescent="0.3">
      <c r="B25" s="148"/>
      <c r="C25" s="149"/>
      <c r="D25" s="150"/>
      <c r="E25" s="151"/>
      <c r="F25" s="132"/>
      <c r="G25" s="134"/>
      <c r="H25" s="135"/>
      <c r="L25" s="163"/>
      <c r="M25" s="128"/>
    </row>
    <row r="26" spans="2:13" x14ac:dyDescent="0.3">
      <c r="B26" s="43" t="s">
        <v>37</v>
      </c>
      <c r="C26" s="35"/>
      <c r="D26" s="17"/>
      <c r="E26" s="18"/>
      <c r="F26" s="17"/>
      <c r="G26" s="99"/>
      <c r="H26" s="100"/>
      <c r="I26" s="101"/>
      <c r="L26" s="102"/>
      <c r="M26" s="128"/>
    </row>
    <row r="27" spans="2:13" x14ac:dyDescent="0.3">
      <c r="B27" s="146" t="s">
        <v>38</v>
      </c>
      <c r="C27" s="149" t="s">
        <v>39</v>
      </c>
      <c r="D27" s="169">
        <v>1</v>
      </c>
      <c r="E27" s="151"/>
      <c r="F27" s="132">
        <f t="shared" ref="F27:F28" si="11">SUM(D27*E27)</f>
        <v>0</v>
      </c>
      <c r="G27" s="134">
        <f t="shared" ref="G27:G28" si="12">SUM(E27*1.21)</f>
        <v>0</v>
      </c>
      <c r="H27" s="135">
        <f t="shared" ref="H27:H28" si="13">SUM(D27*G27)</f>
        <v>0</v>
      </c>
      <c r="I27" s="101"/>
      <c r="L27" s="103"/>
      <c r="M27" s="128"/>
    </row>
    <row r="28" spans="2:13" x14ac:dyDescent="0.3">
      <c r="B28" s="146" t="s">
        <v>40</v>
      </c>
      <c r="C28" s="139" t="s">
        <v>41</v>
      </c>
      <c r="D28" s="169">
        <v>1</v>
      </c>
      <c r="E28" s="160"/>
      <c r="F28" s="132">
        <f t="shared" si="11"/>
        <v>0</v>
      </c>
      <c r="G28" s="134">
        <f t="shared" si="12"/>
        <v>0</v>
      </c>
      <c r="H28" s="135">
        <f t="shared" si="13"/>
        <v>0</v>
      </c>
      <c r="I28" s="101"/>
      <c r="L28" s="103"/>
      <c r="M28" s="128"/>
    </row>
    <row r="29" spans="2:13" ht="15.75" thickBot="1" x14ac:dyDescent="0.35">
      <c r="B29" s="104" t="s">
        <v>11</v>
      </c>
      <c r="C29" s="105"/>
      <c r="D29" s="106"/>
      <c r="E29" s="107"/>
      <c r="F29" s="107">
        <f>SUM(F27:F28)</f>
        <v>0</v>
      </c>
      <c r="G29" s="108"/>
      <c r="H29" s="109">
        <f>SUM(H27:H28)</f>
        <v>0</v>
      </c>
      <c r="L29" s="52"/>
      <c r="M29" s="128"/>
    </row>
    <row r="30" spans="2:13" ht="6" customHeight="1" thickBot="1" x14ac:dyDescent="0.4">
      <c r="B30" s="110"/>
      <c r="C30" s="110"/>
      <c r="D30" s="111"/>
      <c r="E30" s="111"/>
      <c r="F30" s="111"/>
      <c r="G30" s="112"/>
      <c r="H30" s="113"/>
    </row>
    <row r="31" spans="2:13" ht="18.75" thickBot="1" x14ac:dyDescent="0.4">
      <c r="B31" s="281" t="s">
        <v>42</v>
      </c>
      <c r="C31" s="282"/>
      <c r="D31" s="114"/>
      <c r="E31" s="114"/>
      <c r="F31" s="114"/>
      <c r="G31" s="115"/>
      <c r="H31" s="116">
        <f>SUM(F15,F20,F24,F29)</f>
        <v>0</v>
      </c>
      <c r="J31" s="257"/>
    </row>
    <row r="32" spans="2:13" ht="6" customHeight="1" thickBot="1" x14ac:dyDescent="0.4">
      <c r="B32" s="110"/>
      <c r="C32" s="110"/>
      <c r="D32" s="111"/>
      <c r="E32" s="111"/>
      <c r="F32" s="111"/>
      <c r="G32" s="112"/>
      <c r="H32" s="113"/>
    </row>
    <row r="33" spans="2:9" ht="17.25" thickBot="1" x14ac:dyDescent="0.35">
      <c r="B33" s="283" t="s">
        <v>43</v>
      </c>
      <c r="C33" s="284"/>
      <c r="D33" s="114"/>
      <c r="E33" s="114"/>
      <c r="F33" s="114"/>
      <c r="G33" s="115"/>
      <c r="H33" s="173">
        <f>H35-H31</f>
        <v>0</v>
      </c>
    </row>
    <row r="34" spans="2:9" ht="6" customHeight="1" thickBot="1" x14ac:dyDescent="0.4">
      <c r="B34" s="110"/>
      <c r="C34" s="110"/>
      <c r="D34" s="111"/>
      <c r="E34" s="111"/>
      <c r="F34" s="111"/>
      <c r="G34" s="112"/>
      <c r="H34" s="113"/>
    </row>
    <row r="35" spans="2:9" ht="18.75" thickBot="1" x14ac:dyDescent="0.4">
      <c r="B35" s="285" t="s">
        <v>44</v>
      </c>
      <c r="C35" s="286"/>
      <c r="D35" s="118"/>
      <c r="E35" s="118"/>
      <c r="F35" s="118"/>
      <c r="G35" s="119"/>
      <c r="H35" s="116">
        <f>SUM(H15,H20,H24,H29)</f>
        <v>0</v>
      </c>
      <c r="I35" s="101"/>
    </row>
    <row r="36" spans="2:9" x14ac:dyDescent="0.3">
      <c r="B36" s="120"/>
      <c r="C36" s="120"/>
      <c r="D36" s="121"/>
      <c r="E36" s="121"/>
      <c r="F36" s="121"/>
      <c r="G36" s="102"/>
      <c r="H36" s="102"/>
    </row>
    <row r="44" spans="2:9" x14ac:dyDescent="0.3">
      <c r="I44" s="174"/>
    </row>
    <row r="45" spans="2:9" ht="30.75" customHeight="1" x14ac:dyDescent="0.3">
      <c r="I45" s="258"/>
    </row>
  </sheetData>
  <mergeCells count="3">
    <mergeCell ref="B31:C31"/>
    <mergeCell ref="B33:C33"/>
    <mergeCell ref="B35:C35"/>
  </mergeCells>
  <pageMargins left="0.7" right="0.7" top="0.78740157499999996" bottom="0.78740157499999996" header="0.3" footer="0.3"/>
  <pageSetup paperSize="9" scale="51"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297A2-FEF8-4A63-ADD9-B97E1F3EB134}">
  <sheetPr>
    <pageSetUpPr fitToPage="1"/>
  </sheetPr>
  <dimension ref="B1:M57"/>
  <sheetViews>
    <sheetView topLeftCell="A20" zoomScale="80" zoomScaleNormal="80" workbookViewId="0">
      <selection activeCell="E6" sqref="E6:E41"/>
    </sheetView>
  </sheetViews>
  <sheetFormatPr defaultColWidth="9" defaultRowHeight="15" x14ac:dyDescent="0.3"/>
  <cols>
    <col min="1" max="1" width="3.375" style="1" customWidth="1"/>
    <col min="2" max="2" width="34.75" style="1" customWidth="1"/>
    <col min="3" max="3" width="49.875" style="1" customWidth="1"/>
    <col min="4" max="4" width="4" style="1" bestFit="1" customWidth="1"/>
    <col min="5" max="5" width="15.625" style="1" bestFit="1" customWidth="1"/>
    <col min="6" max="6" width="14" style="1" bestFit="1" customWidth="1"/>
    <col min="7" max="7" width="13.625" style="1" bestFit="1" customWidth="1"/>
    <col min="8" max="8" width="15.375" style="1" bestFit="1" customWidth="1"/>
    <col min="9" max="9" width="12.625" style="1" customWidth="1"/>
    <col min="10" max="10" width="11" style="1" bestFit="1" customWidth="1"/>
    <col min="11" max="12" width="9" style="1"/>
    <col min="13" max="13" width="10.125" style="1" bestFit="1" customWidth="1"/>
    <col min="14" max="16384" width="9" style="1"/>
  </cols>
  <sheetData>
    <row r="1" spans="2:13" ht="15.75" thickBot="1" x14ac:dyDescent="0.35"/>
    <row r="2" spans="2:13" ht="30" customHeight="1" thickBot="1" x14ac:dyDescent="0.35">
      <c r="B2" s="2" t="s">
        <v>171</v>
      </c>
      <c r="C2" s="3"/>
      <c r="D2" s="3"/>
      <c r="E2" s="3"/>
      <c r="F2" s="3"/>
      <c r="G2" s="3"/>
      <c r="H2" s="4"/>
    </row>
    <row r="3" spans="2:13" ht="15.75" thickBot="1" x14ac:dyDescent="0.35">
      <c r="B3" s="5"/>
      <c r="C3" s="248"/>
      <c r="D3" s="7"/>
      <c r="E3" s="7"/>
      <c r="F3" s="7"/>
      <c r="G3" s="8"/>
      <c r="H3" s="9"/>
    </row>
    <row r="4" spans="2:13" x14ac:dyDescent="0.3">
      <c r="B4" s="10" t="s">
        <v>0</v>
      </c>
      <c r="C4" s="249" t="s">
        <v>1</v>
      </c>
      <c r="D4" s="12" t="s">
        <v>2</v>
      </c>
      <c r="E4" s="12" t="s">
        <v>3</v>
      </c>
      <c r="F4" s="12" t="s">
        <v>4</v>
      </c>
      <c r="G4" s="13" t="s">
        <v>5</v>
      </c>
      <c r="H4" s="14" t="s">
        <v>6</v>
      </c>
    </row>
    <row r="5" spans="2:13" x14ac:dyDescent="0.3">
      <c r="B5" s="15" t="s">
        <v>7</v>
      </c>
      <c r="C5" s="16"/>
      <c r="D5" s="17"/>
      <c r="E5" s="18"/>
      <c r="F5" s="17"/>
      <c r="G5" s="19"/>
      <c r="H5" s="20"/>
      <c r="J5" s="261"/>
      <c r="L5" s="21"/>
      <c r="M5" s="22"/>
    </row>
    <row r="6" spans="2:13" ht="148.5" x14ac:dyDescent="0.3">
      <c r="B6" s="23" t="s">
        <v>8</v>
      </c>
      <c r="C6" s="24" t="s">
        <v>240</v>
      </c>
      <c r="D6" s="25">
        <v>1</v>
      </c>
      <c r="E6" s="26"/>
      <c r="F6" s="31">
        <f t="shared" ref="F6:F7" si="0">SUM(D6*E6)</f>
        <v>0</v>
      </c>
      <c r="G6" s="27">
        <f>SUM(E6*1.21)</f>
        <v>0</v>
      </c>
      <c r="H6" s="28">
        <f t="shared" ref="H6:H7" si="1">SUM(D6*G6)</f>
        <v>0</v>
      </c>
      <c r="I6" s="262"/>
      <c r="J6" s="263"/>
      <c r="K6" s="29"/>
      <c r="L6" s="29"/>
      <c r="M6" s="22"/>
    </row>
    <row r="7" spans="2:13" ht="67.5" x14ac:dyDescent="0.3">
      <c r="B7" s="23" t="s">
        <v>9</v>
      </c>
      <c r="C7" s="24" t="s">
        <v>10</v>
      </c>
      <c r="D7" s="30">
        <v>1</v>
      </c>
      <c r="E7" s="31"/>
      <c r="F7" s="31">
        <f t="shared" si="0"/>
        <v>0</v>
      </c>
      <c r="G7" s="27">
        <f t="shared" ref="G7" si="2">SUM(E7*1.21)</f>
        <v>0</v>
      </c>
      <c r="H7" s="28">
        <f t="shared" si="1"/>
        <v>0</v>
      </c>
      <c r="J7" s="261"/>
      <c r="K7" s="29"/>
      <c r="L7" s="29"/>
      <c r="M7" s="22"/>
    </row>
    <row r="8" spans="2:13" x14ac:dyDescent="0.3">
      <c r="B8" s="15" t="s">
        <v>11</v>
      </c>
      <c r="C8" s="16"/>
      <c r="D8" s="32"/>
      <c r="E8" s="33"/>
      <c r="F8" s="34">
        <f>SUM(F6:F7)</f>
        <v>0</v>
      </c>
      <c r="G8" s="35"/>
      <c r="H8" s="36">
        <f>SUM(H6:H7)</f>
        <v>0</v>
      </c>
      <c r="L8" s="37"/>
      <c r="M8" s="22"/>
    </row>
    <row r="9" spans="2:13" ht="6" customHeight="1" x14ac:dyDescent="0.3">
      <c r="B9" s="38"/>
      <c r="C9" s="39"/>
      <c r="D9" s="17"/>
      <c r="E9" s="18"/>
      <c r="F9" s="17"/>
      <c r="G9" s="40"/>
      <c r="H9" s="41"/>
      <c r="L9" s="42"/>
      <c r="M9" s="22"/>
    </row>
    <row r="10" spans="2:13" x14ac:dyDescent="0.3">
      <c r="B10" s="43" t="s">
        <v>12</v>
      </c>
      <c r="C10" s="35"/>
      <c r="D10" s="17"/>
      <c r="E10" s="18"/>
      <c r="F10" s="17"/>
      <c r="G10" s="19"/>
      <c r="H10" s="44"/>
      <c r="L10" s="21"/>
      <c r="M10" s="22"/>
    </row>
    <row r="11" spans="2:13" ht="108" x14ac:dyDescent="0.3">
      <c r="B11" s="23" t="s">
        <v>13</v>
      </c>
      <c r="C11" s="24" t="s">
        <v>14</v>
      </c>
      <c r="D11" s="25">
        <v>6</v>
      </c>
      <c r="E11" s="272"/>
      <c r="F11" s="31">
        <f t="shared" ref="F11:F14" si="3">SUM(D11*E11)</f>
        <v>0</v>
      </c>
      <c r="G11" s="27">
        <f t="shared" ref="G11:G14" si="4">SUM(E11*1.21)</f>
        <v>0</v>
      </c>
      <c r="H11" s="28">
        <f t="shared" ref="H11:H14" si="5">SUM(D11*G11)</f>
        <v>0</v>
      </c>
      <c r="L11" s="45"/>
      <c r="M11" s="22"/>
    </row>
    <row r="12" spans="2:13" ht="67.5" x14ac:dyDescent="0.3">
      <c r="B12" s="23" t="s">
        <v>15</v>
      </c>
      <c r="C12" s="24" t="s">
        <v>16</v>
      </c>
      <c r="D12" s="25">
        <v>12</v>
      </c>
      <c r="E12" s="273"/>
      <c r="F12" s="31">
        <f t="shared" si="3"/>
        <v>0</v>
      </c>
      <c r="G12" s="27">
        <f t="shared" si="4"/>
        <v>0</v>
      </c>
      <c r="H12" s="28">
        <f t="shared" si="5"/>
        <v>0</v>
      </c>
      <c r="L12" s="45"/>
      <c r="M12" s="22"/>
    </row>
    <row r="13" spans="2:13" ht="94.5" x14ac:dyDescent="0.3">
      <c r="B13" s="23" t="s">
        <v>17</v>
      </c>
      <c r="C13" s="24" t="s">
        <v>18</v>
      </c>
      <c r="D13" s="25">
        <v>9</v>
      </c>
      <c r="E13" s="273"/>
      <c r="F13" s="31">
        <f t="shared" si="3"/>
        <v>0</v>
      </c>
      <c r="G13" s="27">
        <f t="shared" si="4"/>
        <v>0</v>
      </c>
      <c r="H13" s="28">
        <f t="shared" si="5"/>
        <v>0</v>
      </c>
      <c r="L13" s="45"/>
      <c r="M13" s="22"/>
    </row>
    <row r="14" spans="2:13" ht="94.5" x14ac:dyDescent="0.3">
      <c r="B14" s="23" t="s">
        <v>19</v>
      </c>
      <c r="C14" s="46" t="s">
        <v>20</v>
      </c>
      <c r="D14" s="25">
        <v>18</v>
      </c>
      <c r="E14" s="273"/>
      <c r="F14" s="31">
        <f t="shared" si="3"/>
        <v>0</v>
      </c>
      <c r="G14" s="27">
        <f t="shared" si="4"/>
        <v>0</v>
      </c>
      <c r="H14" s="28">
        <f t="shared" si="5"/>
        <v>0</v>
      </c>
      <c r="L14" s="45"/>
      <c r="M14" s="22"/>
    </row>
    <row r="15" spans="2:13" x14ac:dyDescent="0.3">
      <c r="B15" s="47" t="s">
        <v>11</v>
      </c>
      <c r="C15" s="48"/>
      <c r="D15" s="49"/>
      <c r="E15" s="50"/>
      <c r="F15" s="50">
        <f>SUM(F11:F14)</f>
        <v>0</v>
      </c>
      <c r="G15" s="51"/>
      <c r="H15" s="36">
        <f>SUM(H11:H14)</f>
        <v>0</v>
      </c>
      <c r="L15" s="52"/>
      <c r="M15" s="22"/>
    </row>
    <row r="16" spans="2:13" ht="6" customHeight="1" x14ac:dyDescent="0.3">
      <c r="B16" s="38"/>
      <c r="C16" s="39"/>
      <c r="D16" s="17"/>
      <c r="E16" s="18"/>
      <c r="F16" s="17"/>
      <c r="G16" s="40"/>
      <c r="H16" s="41"/>
      <c r="L16" s="42"/>
      <c r="M16" s="22"/>
    </row>
    <row r="17" spans="2:13" x14ac:dyDescent="0.3">
      <c r="B17" s="15" t="s">
        <v>21</v>
      </c>
      <c r="C17" s="16"/>
      <c r="D17" s="17"/>
      <c r="E17" s="18"/>
      <c r="F17" s="17"/>
      <c r="G17" s="19"/>
      <c r="H17" s="20"/>
      <c r="J17" s="261"/>
      <c r="L17" s="21"/>
      <c r="M17" s="22"/>
    </row>
    <row r="18" spans="2:13" ht="81" x14ac:dyDescent="0.3">
      <c r="B18" s="55" t="s">
        <v>22</v>
      </c>
      <c r="C18" s="53" t="s">
        <v>23</v>
      </c>
      <c r="D18" s="54">
        <v>4</v>
      </c>
      <c r="E18" s="273"/>
      <c r="F18" s="31">
        <f t="shared" ref="F18:F22" si="6">SUM(D18*E18)</f>
        <v>0</v>
      </c>
      <c r="G18" s="27">
        <f t="shared" ref="G18:G22" si="7">SUM(E18*1.21)</f>
        <v>0</v>
      </c>
      <c r="H18" s="28">
        <f t="shared" ref="H18:H22" si="8">SUM(D18*G18)</f>
        <v>0</v>
      </c>
      <c r="I18" s="264"/>
      <c r="L18" s="42"/>
      <c r="M18" s="22"/>
    </row>
    <row r="19" spans="2:13" ht="81" x14ac:dyDescent="0.3">
      <c r="B19" s="55" t="s">
        <v>24</v>
      </c>
      <c r="C19" s="53" t="s">
        <v>25</v>
      </c>
      <c r="D19" s="25">
        <v>2</v>
      </c>
      <c r="E19" s="56"/>
      <c r="F19" s="31">
        <f t="shared" si="6"/>
        <v>0</v>
      </c>
      <c r="G19" s="27">
        <f t="shared" si="7"/>
        <v>0</v>
      </c>
      <c r="H19" s="28">
        <f t="shared" si="8"/>
        <v>0</v>
      </c>
      <c r="I19" s="264"/>
      <c r="L19" s="42"/>
      <c r="M19" s="22"/>
    </row>
    <row r="20" spans="2:13" ht="54" x14ac:dyDescent="0.3">
      <c r="B20" s="55" t="s">
        <v>26</v>
      </c>
      <c r="C20" s="53" t="s">
        <v>27</v>
      </c>
      <c r="D20" s="54">
        <v>6</v>
      </c>
      <c r="E20" s="273"/>
      <c r="F20" s="31">
        <f t="shared" si="6"/>
        <v>0</v>
      </c>
      <c r="G20" s="27">
        <f t="shared" si="7"/>
        <v>0</v>
      </c>
      <c r="H20" s="28">
        <f t="shared" si="8"/>
        <v>0</v>
      </c>
      <c r="L20" s="42"/>
      <c r="M20" s="22"/>
    </row>
    <row r="21" spans="2:13" ht="27" x14ac:dyDescent="0.3">
      <c r="B21" s="55" t="s">
        <v>28</v>
      </c>
      <c r="C21" s="265" t="s">
        <v>247</v>
      </c>
      <c r="D21" s="54">
        <v>2</v>
      </c>
      <c r="E21" s="274"/>
      <c r="F21" s="31">
        <f t="shared" si="6"/>
        <v>0</v>
      </c>
      <c r="G21" s="27">
        <f t="shared" si="7"/>
        <v>0</v>
      </c>
      <c r="H21" s="28">
        <f t="shared" si="8"/>
        <v>0</v>
      </c>
      <c r="L21" s="42"/>
      <c r="M21" s="22"/>
    </row>
    <row r="22" spans="2:13" ht="27" x14ac:dyDescent="0.3">
      <c r="B22" s="55" t="s">
        <v>29</v>
      </c>
      <c r="C22" s="139" t="s">
        <v>198</v>
      </c>
      <c r="D22" s="131">
        <v>4</v>
      </c>
      <c r="E22" s="143"/>
      <c r="F22" s="31">
        <f t="shared" si="6"/>
        <v>0</v>
      </c>
      <c r="G22" s="27">
        <f t="shared" si="7"/>
        <v>0</v>
      </c>
      <c r="H22" s="28">
        <f t="shared" si="8"/>
        <v>0</v>
      </c>
      <c r="L22" s="29"/>
      <c r="M22" s="22"/>
    </row>
    <row r="23" spans="2:13" ht="40.5" x14ac:dyDescent="0.3">
      <c r="B23" s="58" t="s">
        <v>30</v>
      </c>
      <c r="C23" s="53" t="s">
        <v>31</v>
      </c>
      <c r="D23" s="54">
        <v>1</v>
      </c>
      <c r="E23" s="57"/>
      <c r="F23" s="31">
        <f>SUM(D23*E23)</f>
        <v>0</v>
      </c>
      <c r="G23" s="27">
        <f>SUM(E23*1.21)</f>
        <v>0</v>
      </c>
      <c r="H23" s="28">
        <f>SUM(D23*G23)</f>
        <v>0</v>
      </c>
      <c r="L23" s="29"/>
      <c r="M23" s="22"/>
    </row>
    <row r="24" spans="2:13" x14ac:dyDescent="0.3">
      <c r="B24" s="47" t="s">
        <v>11</v>
      </c>
      <c r="C24" s="48"/>
      <c r="D24" s="49"/>
      <c r="E24" s="50"/>
      <c r="F24" s="50">
        <f>SUM(F18:F23)</f>
        <v>0</v>
      </c>
      <c r="G24" s="51"/>
      <c r="H24" s="36">
        <f>SUM(H18:H23)</f>
        <v>0</v>
      </c>
      <c r="L24" s="52"/>
      <c r="M24" s="22"/>
    </row>
    <row r="25" spans="2:13" ht="6" customHeight="1" x14ac:dyDescent="0.3">
      <c r="B25" s="38"/>
      <c r="C25" s="39"/>
      <c r="D25" s="17"/>
      <c r="E25" s="18"/>
      <c r="F25" s="17"/>
      <c r="G25" s="40"/>
      <c r="H25" s="41"/>
      <c r="L25" s="42"/>
      <c r="M25" s="22"/>
    </row>
    <row r="26" spans="2:13" x14ac:dyDescent="0.3">
      <c r="B26" s="68" t="s">
        <v>194</v>
      </c>
      <c r="C26" s="69"/>
      <c r="D26" s="70"/>
      <c r="E26" s="71"/>
      <c r="F26" s="70"/>
      <c r="G26" s="72"/>
      <c r="H26" s="73"/>
      <c r="L26" s="67"/>
      <c r="M26" s="22"/>
    </row>
    <row r="27" spans="2:13" s="123" customFormat="1" ht="81" x14ac:dyDescent="0.3">
      <c r="B27" s="185" t="s">
        <v>84</v>
      </c>
      <c r="C27" s="149" t="s">
        <v>249</v>
      </c>
      <c r="D27" s="150">
        <v>4</v>
      </c>
      <c r="E27" s="151"/>
      <c r="F27" s="132">
        <f t="shared" ref="F27" si="9">SUM(D27*E27)</f>
        <v>0</v>
      </c>
      <c r="G27" s="134">
        <f t="shared" ref="G27" si="10">SUM(E27*1.21)</f>
        <v>0</v>
      </c>
      <c r="H27" s="135">
        <f t="shared" ref="H27" si="11">SUM(D27*G27)</f>
        <v>0</v>
      </c>
      <c r="L27" s="65"/>
      <c r="M27" s="128"/>
    </row>
    <row r="28" spans="2:13" ht="27" x14ac:dyDescent="0.3">
      <c r="B28" s="148" t="s">
        <v>92</v>
      </c>
      <c r="C28" s="149" t="s">
        <v>67</v>
      </c>
      <c r="D28" s="64">
        <v>1</v>
      </c>
      <c r="E28" s="56"/>
      <c r="F28" s="31">
        <f t="shared" ref="F28:F29" si="12">SUM(D28*E28)</f>
        <v>0</v>
      </c>
      <c r="G28" s="27">
        <f t="shared" ref="G28:G29" si="13">SUM(E28*1.21)</f>
        <v>0</v>
      </c>
      <c r="H28" s="28">
        <f t="shared" ref="H28:H29" si="14">SUM(D28*G28)</f>
        <v>0</v>
      </c>
      <c r="L28" s="65"/>
      <c r="M28" s="22"/>
    </row>
    <row r="29" spans="2:13" x14ac:dyDescent="0.3">
      <c r="B29" s="63" t="s">
        <v>176</v>
      </c>
      <c r="C29" s="61" t="s">
        <v>32</v>
      </c>
      <c r="D29" s="64">
        <v>4</v>
      </c>
      <c r="E29" s="56"/>
      <c r="F29" s="31">
        <f t="shared" si="12"/>
        <v>0</v>
      </c>
      <c r="G29" s="27">
        <f t="shared" si="13"/>
        <v>0</v>
      </c>
      <c r="H29" s="28">
        <f t="shared" si="14"/>
        <v>0</v>
      </c>
      <c r="L29" s="65"/>
      <c r="M29" s="22"/>
    </row>
    <row r="30" spans="2:13" x14ac:dyDescent="0.3">
      <c r="B30" s="74" t="s">
        <v>11</v>
      </c>
      <c r="C30" s="75"/>
      <c r="D30" s="76"/>
      <c r="E30" s="77"/>
      <c r="F30" s="78">
        <f>SUM(F27:F29)</f>
        <v>0</v>
      </c>
      <c r="G30" s="79"/>
      <c r="H30" s="80">
        <f>SUM(H27:H29)</f>
        <v>0</v>
      </c>
      <c r="L30" s="67"/>
      <c r="M30" s="22"/>
    </row>
    <row r="31" spans="2:13" ht="6" customHeight="1" x14ac:dyDescent="0.3">
      <c r="B31" s="81"/>
      <c r="C31" s="82"/>
      <c r="D31" s="83"/>
      <c r="E31" s="71"/>
      <c r="F31" s="84"/>
      <c r="G31" s="85"/>
      <c r="H31" s="86"/>
      <c r="L31" s="67"/>
      <c r="M31" s="22"/>
    </row>
    <row r="32" spans="2:13" x14ac:dyDescent="0.3">
      <c r="B32" s="92" t="s">
        <v>33</v>
      </c>
      <c r="C32" s="97"/>
      <c r="D32" s="64"/>
      <c r="E32" s="56"/>
      <c r="F32" s="31"/>
      <c r="G32" s="27"/>
      <c r="H32" s="28"/>
      <c r="L32" s="94"/>
      <c r="M32" s="22"/>
    </row>
    <row r="33" spans="2:13" ht="27" x14ac:dyDescent="0.3">
      <c r="B33" s="23" t="s">
        <v>236</v>
      </c>
      <c r="C33" s="61" t="s">
        <v>34</v>
      </c>
      <c r="D33" s="62">
        <v>1</v>
      </c>
      <c r="E33" s="56"/>
      <c r="F33" s="31">
        <f t="shared" ref="F33:F35" si="15">SUM(D33*E33)</f>
        <v>0</v>
      </c>
      <c r="G33" s="27">
        <f t="shared" ref="G33:G35" si="16">SUM(E33*1.21)</f>
        <v>0</v>
      </c>
      <c r="H33" s="28">
        <f t="shared" ref="H33:H35" si="17">SUM(D33*G33)</f>
        <v>0</v>
      </c>
      <c r="I33" s="254"/>
      <c r="L33" s="94"/>
      <c r="M33" s="22"/>
    </row>
    <row r="34" spans="2:13" x14ac:dyDescent="0.3">
      <c r="B34" s="58" t="s">
        <v>35</v>
      </c>
      <c r="C34" s="61" t="s">
        <v>36</v>
      </c>
      <c r="D34" s="62">
        <v>1</v>
      </c>
      <c r="E34" s="56"/>
      <c r="F34" s="31">
        <f t="shared" si="15"/>
        <v>0</v>
      </c>
      <c r="G34" s="27">
        <f t="shared" si="16"/>
        <v>0</v>
      </c>
      <c r="H34" s="28">
        <f t="shared" si="17"/>
        <v>0</v>
      </c>
      <c r="I34" s="254"/>
      <c r="L34" s="94"/>
      <c r="M34" s="22"/>
    </row>
    <row r="35" spans="2:13" x14ac:dyDescent="0.3">
      <c r="B35" s="58" t="s">
        <v>233</v>
      </c>
      <c r="C35" s="61" t="s">
        <v>234</v>
      </c>
      <c r="D35" s="62">
        <v>1</v>
      </c>
      <c r="E35" s="26"/>
      <c r="F35" s="31">
        <f t="shared" si="15"/>
        <v>0</v>
      </c>
      <c r="G35" s="27">
        <f t="shared" si="16"/>
        <v>0</v>
      </c>
      <c r="H35" s="28">
        <f t="shared" si="17"/>
        <v>0</v>
      </c>
      <c r="L35" s="94"/>
      <c r="M35" s="22"/>
    </row>
    <row r="36" spans="2:13" x14ac:dyDescent="0.3">
      <c r="B36" s="92" t="s">
        <v>11</v>
      </c>
      <c r="C36" s="93"/>
      <c r="D36" s="95"/>
      <c r="E36" s="96"/>
      <c r="F36" s="266">
        <f>SUM(F33:F35)</f>
        <v>0</v>
      </c>
      <c r="G36" s="98"/>
      <c r="H36" s="267">
        <f>SUM(H33:H35)</f>
        <v>0</v>
      </c>
      <c r="L36" s="94"/>
      <c r="M36" s="22"/>
    </row>
    <row r="37" spans="2:13" ht="6" customHeight="1" x14ac:dyDescent="0.3">
      <c r="B37" s="63"/>
      <c r="C37" s="61"/>
      <c r="D37" s="64"/>
      <c r="E37" s="56"/>
      <c r="F37" s="31"/>
      <c r="G37" s="27"/>
      <c r="H37" s="28"/>
      <c r="L37" s="94"/>
      <c r="M37" s="22"/>
    </row>
    <row r="38" spans="2:13" x14ac:dyDescent="0.3">
      <c r="B38" s="43" t="s">
        <v>37</v>
      </c>
      <c r="C38" s="35"/>
      <c r="D38" s="17"/>
      <c r="E38" s="18"/>
      <c r="F38" s="17"/>
      <c r="G38" s="99"/>
      <c r="H38" s="100"/>
      <c r="I38" s="101"/>
      <c r="L38" s="102"/>
      <c r="M38" s="22"/>
    </row>
    <row r="39" spans="2:13" x14ac:dyDescent="0.3">
      <c r="B39" s="58" t="s">
        <v>38</v>
      </c>
      <c r="C39" s="61" t="s">
        <v>39</v>
      </c>
      <c r="D39" s="62">
        <v>1</v>
      </c>
      <c r="E39" s="56"/>
      <c r="F39" s="31">
        <f t="shared" ref="F39:F40" si="18">SUM(D39*E39)</f>
        <v>0</v>
      </c>
      <c r="G39" s="27">
        <f t="shared" ref="G39:G40" si="19">SUM(E39*1.21)</f>
        <v>0</v>
      </c>
      <c r="H39" s="28">
        <f t="shared" ref="H39:H40" si="20">SUM(D39*G39)</f>
        <v>0</v>
      </c>
      <c r="I39" s="101"/>
      <c r="L39" s="103"/>
      <c r="M39" s="22"/>
    </row>
    <row r="40" spans="2:13" x14ac:dyDescent="0.3">
      <c r="B40" s="58" t="s">
        <v>40</v>
      </c>
      <c r="C40" s="53" t="s">
        <v>41</v>
      </c>
      <c r="D40" s="62">
        <v>1</v>
      </c>
      <c r="E40" s="26"/>
      <c r="F40" s="31">
        <f t="shared" si="18"/>
        <v>0</v>
      </c>
      <c r="G40" s="27">
        <f t="shared" si="19"/>
        <v>0</v>
      </c>
      <c r="H40" s="28">
        <f t="shared" si="20"/>
        <v>0</v>
      </c>
      <c r="I40" s="101"/>
      <c r="L40" s="103"/>
      <c r="M40" s="22"/>
    </row>
    <row r="41" spans="2:13" ht="15.75" thickBot="1" x14ac:dyDescent="0.35">
      <c r="B41" s="104" t="s">
        <v>11</v>
      </c>
      <c r="C41" s="105"/>
      <c r="D41" s="106"/>
      <c r="E41" s="107"/>
      <c r="F41" s="107">
        <f>SUM(F39:F40)</f>
        <v>0</v>
      </c>
      <c r="G41" s="108"/>
      <c r="H41" s="109">
        <f>SUM(H39:H40)</f>
        <v>0</v>
      </c>
      <c r="L41" s="52"/>
      <c r="M41" s="22"/>
    </row>
    <row r="42" spans="2:13" ht="6" customHeight="1" thickBot="1" x14ac:dyDescent="0.4">
      <c r="B42" s="110"/>
      <c r="C42" s="110"/>
      <c r="D42" s="111"/>
      <c r="E42" s="111"/>
      <c r="F42" s="111"/>
      <c r="G42" s="112"/>
      <c r="H42" s="113"/>
    </row>
    <row r="43" spans="2:13" ht="18.75" thickBot="1" x14ac:dyDescent="0.4">
      <c r="B43" s="281" t="s">
        <v>42</v>
      </c>
      <c r="C43" s="282"/>
      <c r="D43" s="114"/>
      <c r="E43" s="114"/>
      <c r="F43" s="114"/>
      <c r="G43" s="115"/>
      <c r="H43" s="116">
        <f>SUM(F8,F15,F24,F30,F36,F41)</f>
        <v>0</v>
      </c>
      <c r="J43" s="268"/>
    </row>
    <row r="44" spans="2:13" ht="6" customHeight="1" thickBot="1" x14ac:dyDescent="0.4">
      <c r="B44" s="110"/>
      <c r="C44" s="110"/>
      <c r="D44" s="111"/>
      <c r="E44" s="111"/>
      <c r="F44" s="111"/>
      <c r="G44" s="112"/>
      <c r="H44" s="113"/>
    </row>
    <row r="45" spans="2:13" ht="17.25" thickBot="1" x14ac:dyDescent="0.35">
      <c r="B45" s="283" t="s">
        <v>43</v>
      </c>
      <c r="C45" s="284"/>
      <c r="D45" s="114"/>
      <c r="E45" s="114"/>
      <c r="F45" s="114"/>
      <c r="G45" s="115"/>
      <c r="H45" s="117">
        <f>H47-H43</f>
        <v>0</v>
      </c>
    </row>
    <row r="46" spans="2:13" ht="6" customHeight="1" thickBot="1" x14ac:dyDescent="0.4">
      <c r="B46" s="110"/>
      <c r="C46" s="110"/>
      <c r="D46" s="111"/>
      <c r="E46" s="111"/>
      <c r="F46" s="111"/>
      <c r="G46" s="112"/>
      <c r="H46" s="113"/>
    </row>
    <row r="47" spans="2:13" ht="18.75" thickBot="1" x14ac:dyDescent="0.4">
      <c r="B47" s="285" t="s">
        <v>44</v>
      </c>
      <c r="C47" s="286"/>
      <c r="D47" s="118"/>
      <c r="E47" s="118"/>
      <c r="F47" s="118"/>
      <c r="G47" s="119"/>
      <c r="H47" s="116">
        <f>SUM(H8,H15,H24,H30,H36,H41)</f>
        <v>0</v>
      </c>
      <c r="I47" s="101"/>
    </row>
    <row r="48" spans="2:13" x14ac:dyDescent="0.3">
      <c r="B48" s="120"/>
      <c r="C48" s="120"/>
      <c r="D48" s="121"/>
      <c r="E48" s="121"/>
      <c r="F48" s="121"/>
      <c r="G48" s="102"/>
      <c r="H48" s="102"/>
    </row>
    <row r="56" spans="9:9" x14ac:dyDescent="0.3">
      <c r="I56" s="122"/>
    </row>
    <row r="57" spans="9:9" ht="30.75" customHeight="1" x14ac:dyDescent="0.3">
      <c r="I57" s="269"/>
    </row>
  </sheetData>
  <mergeCells count="3">
    <mergeCell ref="B43:C43"/>
    <mergeCell ref="B45:C45"/>
    <mergeCell ref="B47:C47"/>
  </mergeCells>
  <pageMargins left="0.7" right="0.7" top="0.78740157499999996" bottom="0.78740157499999996" header="0.3" footer="0.3"/>
  <pageSetup paperSize="9" scale="4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ED60E-D3A7-4072-85A7-F9D5594E1384}">
  <sheetPr>
    <pageSetUpPr fitToPage="1"/>
  </sheetPr>
  <dimension ref="B1:M46"/>
  <sheetViews>
    <sheetView topLeftCell="A10" zoomScale="80" zoomScaleNormal="80" workbookViewId="0">
      <selection activeCell="N19" sqref="N19"/>
    </sheetView>
  </sheetViews>
  <sheetFormatPr defaultColWidth="9" defaultRowHeight="15" x14ac:dyDescent="0.3"/>
  <cols>
    <col min="1" max="1" width="3.375" style="123" customWidth="1"/>
    <col min="2" max="2" width="34.75" style="123" customWidth="1"/>
    <col min="3" max="3" width="49.875" style="123" customWidth="1"/>
    <col min="4" max="4" width="4" style="123" bestFit="1" customWidth="1"/>
    <col min="5" max="5" width="15.625" style="123" bestFit="1" customWidth="1"/>
    <col min="6" max="6" width="14" style="123" bestFit="1" customWidth="1"/>
    <col min="7" max="7" width="13.625" style="123" bestFit="1" customWidth="1"/>
    <col min="8" max="8" width="15.375" style="123" bestFit="1" customWidth="1"/>
    <col min="9" max="9" width="12.625" style="123" customWidth="1"/>
    <col min="10" max="10" width="11" style="123" bestFit="1" customWidth="1"/>
    <col min="11" max="12" width="9" style="123"/>
    <col min="13" max="13" width="10.125" style="123" bestFit="1" customWidth="1"/>
    <col min="14" max="16384" width="9" style="123"/>
  </cols>
  <sheetData>
    <row r="1" spans="2:13" ht="15.75" thickBot="1" x14ac:dyDescent="0.35"/>
    <row r="2" spans="2:13" ht="30" customHeight="1" thickBot="1" x14ac:dyDescent="0.35">
      <c r="B2" s="124" t="s">
        <v>172</v>
      </c>
      <c r="C2" s="125"/>
      <c r="D2" s="125"/>
      <c r="E2" s="125"/>
      <c r="F2" s="125"/>
      <c r="G2" s="125"/>
      <c r="H2" s="126"/>
    </row>
    <row r="3" spans="2:13" ht="15.75" thickBot="1" x14ac:dyDescent="0.35">
      <c r="B3" s="5"/>
      <c r="C3" s="248"/>
      <c r="D3" s="7"/>
      <c r="E3" s="7"/>
      <c r="F3" s="7"/>
      <c r="G3" s="8"/>
      <c r="H3" s="9"/>
    </row>
    <row r="4" spans="2:13" x14ac:dyDescent="0.3">
      <c r="B4" s="10" t="s">
        <v>0</v>
      </c>
      <c r="C4" s="249" t="s">
        <v>1</v>
      </c>
      <c r="D4" s="12" t="s">
        <v>2</v>
      </c>
      <c r="E4" s="12" t="s">
        <v>3</v>
      </c>
      <c r="F4" s="12" t="s">
        <v>4</v>
      </c>
      <c r="G4" s="13" t="s">
        <v>5</v>
      </c>
      <c r="H4" s="14" t="s">
        <v>6</v>
      </c>
    </row>
    <row r="5" spans="2:13" x14ac:dyDescent="0.3">
      <c r="B5" s="15" t="s">
        <v>45</v>
      </c>
      <c r="C5" s="16"/>
      <c r="D5" s="17"/>
      <c r="E5" s="18"/>
      <c r="F5" s="17"/>
      <c r="G5" s="19"/>
      <c r="H5" s="20"/>
      <c r="J5" s="250"/>
      <c r="L5" s="21"/>
      <c r="M5" s="128"/>
    </row>
    <row r="6" spans="2:13" ht="54" x14ac:dyDescent="0.3">
      <c r="B6" s="129" t="s">
        <v>46</v>
      </c>
      <c r="C6" s="130" t="s">
        <v>47</v>
      </c>
      <c r="D6" s="131">
        <v>4</v>
      </c>
      <c r="E6" s="132"/>
      <c r="F6" s="132">
        <f t="shared" ref="F6:F8" si="0">SUM(D6*E6)</f>
        <v>0</v>
      </c>
      <c r="G6" s="134">
        <f>SUM(E6*1.21)</f>
        <v>0</v>
      </c>
      <c r="H6" s="135">
        <f t="shared" ref="H6:H9" si="1">SUM(D6*G6)</f>
        <v>0</v>
      </c>
      <c r="I6" s="259"/>
      <c r="J6" s="252"/>
      <c r="L6" s="138"/>
      <c r="M6" s="128"/>
    </row>
    <row r="7" spans="2:13" ht="54" x14ac:dyDescent="0.3">
      <c r="B7" s="129" t="s">
        <v>46</v>
      </c>
      <c r="C7" s="130" t="s">
        <v>48</v>
      </c>
      <c r="D7" s="131">
        <v>1</v>
      </c>
      <c r="E7" s="132"/>
      <c r="F7" s="132">
        <f t="shared" si="0"/>
        <v>0</v>
      </c>
      <c r="G7" s="134">
        <f>SUM(E7*1.21)</f>
        <v>0</v>
      </c>
      <c r="H7" s="135">
        <f t="shared" si="1"/>
        <v>0</v>
      </c>
      <c r="I7" s="259"/>
      <c r="J7" s="252"/>
      <c r="L7" s="138"/>
      <c r="M7" s="128"/>
    </row>
    <row r="8" spans="2:13" ht="27" x14ac:dyDescent="0.3">
      <c r="B8" s="129" t="s">
        <v>49</v>
      </c>
      <c r="C8" s="139" t="s">
        <v>50</v>
      </c>
      <c r="D8" s="131">
        <v>5</v>
      </c>
      <c r="E8" s="133"/>
      <c r="F8" s="132">
        <f t="shared" si="0"/>
        <v>0</v>
      </c>
      <c r="G8" s="134">
        <f t="shared" ref="G8:G15" si="2">SUM(E8*1.21)</f>
        <v>0</v>
      </c>
      <c r="H8" s="135">
        <f t="shared" si="1"/>
        <v>0</v>
      </c>
      <c r="L8" s="138"/>
      <c r="M8" s="128"/>
    </row>
    <row r="9" spans="2:13" ht="81" x14ac:dyDescent="0.3">
      <c r="B9" s="145" t="s">
        <v>22</v>
      </c>
      <c r="C9" s="139" t="s">
        <v>23</v>
      </c>
      <c r="D9" s="131">
        <v>4</v>
      </c>
      <c r="E9" s="133"/>
      <c r="F9" s="132">
        <f t="shared" ref="F9:F15" si="3">SUM(D9*E9)</f>
        <v>0</v>
      </c>
      <c r="G9" s="134">
        <f t="shared" si="2"/>
        <v>0</v>
      </c>
      <c r="H9" s="135">
        <f t="shared" si="1"/>
        <v>0</v>
      </c>
      <c r="I9" s="253"/>
      <c r="L9" s="42"/>
      <c r="M9" s="128"/>
    </row>
    <row r="10" spans="2:13" ht="81" x14ac:dyDescent="0.3">
      <c r="B10" s="145" t="s">
        <v>52</v>
      </c>
      <c r="C10" s="139" t="s">
        <v>53</v>
      </c>
      <c r="D10" s="131">
        <v>4</v>
      </c>
      <c r="E10" s="143"/>
      <c r="F10" s="132">
        <f t="shared" si="3"/>
        <v>0</v>
      </c>
      <c r="G10" s="134">
        <f t="shared" si="2"/>
        <v>0</v>
      </c>
      <c r="H10" s="135">
        <f t="shared" ref="H10:H15" si="4">SUM(D10*G10)</f>
        <v>0</v>
      </c>
      <c r="I10" s="253"/>
      <c r="L10" s="138"/>
      <c r="M10" s="128"/>
    </row>
    <row r="11" spans="2:13" ht="81" x14ac:dyDescent="0.3">
      <c r="B11" s="145" t="s">
        <v>54</v>
      </c>
      <c r="C11" s="139" t="s">
        <v>55</v>
      </c>
      <c r="D11" s="131">
        <v>2</v>
      </c>
      <c r="E11" s="143"/>
      <c r="F11" s="132">
        <f t="shared" si="3"/>
        <v>0</v>
      </c>
      <c r="G11" s="134">
        <f t="shared" si="2"/>
        <v>0</v>
      </c>
      <c r="H11" s="135">
        <f t="shared" ref="H11:H12" si="5">SUM(D11*G11)</f>
        <v>0</v>
      </c>
      <c r="I11" s="253"/>
      <c r="L11" s="138"/>
      <c r="M11" s="128"/>
    </row>
    <row r="12" spans="2:13" ht="81" x14ac:dyDescent="0.3">
      <c r="B12" s="145" t="s">
        <v>56</v>
      </c>
      <c r="C12" s="139" t="s">
        <v>57</v>
      </c>
      <c r="D12" s="131">
        <v>2</v>
      </c>
      <c r="E12" s="143"/>
      <c r="F12" s="132">
        <f t="shared" si="3"/>
        <v>0</v>
      </c>
      <c r="G12" s="134">
        <f t="shared" si="2"/>
        <v>0</v>
      </c>
      <c r="H12" s="135">
        <f t="shared" si="5"/>
        <v>0</v>
      </c>
      <c r="I12" s="253"/>
      <c r="L12" s="138"/>
      <c r="M12" s="128"/>
    </row>
    <row r="13" spans="2:13" ht="54" x14ac:dyDescent="0.3">
      <c r="B13" s="145" t="s">
        <v>26</v>
      </c>
      <c r="C13" s="139" t="s">
        <v>27</v>
      </c>
      <c r="D13" s="131">
        <v>12</v>
      </c>
      <c r="E13" s="133"/>
      <c r="F13" s="132">
        <f t="shared" si="3"/>
        <v>0</v>
      </c>
      <c r="G13" s="134">
        <f t="shared" si="2"/>
        <v>0</v>
      </c>
      <c r="H13" s="135">
        <f t="shared" si="4"/>
        <v>0</v>
      </c>
      <c r="I13" s="253"/>
      <c r="L13" s="42"/>
      <c r="M13" s="128"/>
    </row>
    <row r="14" spans="2:13" ht="27" x14ac:dyDescent="0.3">
      <c r="B14" s="145" t="s">
        <v>58</v>
      </c>
      <c r="C14" s="139" t="s">
        <v>59</v>
      </c>
      <c r="D14" s="131">
        <v>1</v>
      </c>
      <c r="E14" s="271"/>
      <c r="F14" s="143">
        <f t="shared" si="3"/>
        <v>0</v>
      </c>
      <c r="G14" s="134">
        <f t="shared" si="2"/>
        <v>0</v>
      </c>
      <c r="H14" s="144">
        <f t="shared" si="4"/>
        <v>0</v>
      </c>
      <c r="I14" s="253"/>
      <c r="L14" s="42"/>
      <c r="M14" s="128"/>
    </row>
    <row r="15" spans="2:13" ht="27" x14ac:dyDescent="0.3">
      <c r="B15" s="145" t="s">
        <v>29</v>
      </c>
      <c r="C15" s="139" t="s">
        <v>198</v>
      </c>
      <c r="D15" s="131">
        <v>2</v>
      </c>
      <c r="E15" s="143"/>
      <c r="F15" s="132">
        <f t="shared" si="3"/>
        <v>0</v>
      </c>
      <c r="G15" s="134">
        <f t="shared" si="2"/>
        <v>0</v>
      </c>
      <c r="H15" s="135">
        <f t="shared" si="4"/>
        <v>0</v>
      </c>
      <c r="L15" s="138"/>
      <c r="M15" s="128"/>
    </row>
    <row r="16" spans="2:13" x14ac:dyDescent="0.3">
      <c r="B16" s="15" t="s">
        <v>11</v>
      </c>
      <c r="C16" s="16"/>
      <c r="D16" s="32"/>
      <c r="E16" s="33"/>
      <c r="F16" s="34">
        <f>SUM(F6:F15)</f>
        <v>0</v>
      </c>
      <c r="G16" s="35"/>
      <c r="H16" s="147">
        <f>SUM(H6:H15)</f>
        <v>0</v>
      </c>
      <c r="L16" s="37"/>
      <c r="M16" s="128"/>
    </row>
    <row r="17" spans="2:13" ht="6" customHeight="1" x14ac:dyDescent="0.3">
      <c r="B17" s="38"/>
      <c r="C17" s="39"/>
      <c r="D17" s="17"/>
      <c r="E17" s="18"/>
      <c r="F17" s="17"/>
      <c r="G17" s="40"/>
      <c r="H17" s="41"/>
      <c r="L17" s="42"/>
      <c r="M17" s="128"/>
    </row>
    <row r="18" spans="2:13" x14ac:dyDescent="0.3">
      <c r="B18" s="68" t="s">
        <v>197</v>
      </c>
      <c r="C18" s="69"/>
      <c r="D18" s="70"/>
      <c r="E18" s="71"/>
      <c r="F18" s="70"/>
      <c r="G18" s="72"/>
      <c r="H18" s="73"/>
      <c r="L18" s="67"/>
      <c r="M18" s="128"/>
    </row>
    <row r="19" spans="2:13" s="153" customFormat="1" ht="54" x14ac:dyDescent="0.3">
      <c r="B19" s="245" t="s">
        <v>196</v>
      </c>
      <c r="C19" s="246" t="s">
        <v>250</v>
      </c>
      <c r="D19" s="150">
        <v>2</v>
      </c>
      <c r="E19" s="151"/>
      <c r="F19" s="132">
        <f t="shared" ref="F19:F20" si="6">SUM(D19*E19)</f>
        <v>0</v>
      </c>
      <c r="G19" s="134">
        <f t="shared" ref="G19:G20" si="7">SUM(E19*1.21)</f>
        <v>0</v>
      </c>
      <c r="H19" s="135">
        <f t="shared" ref="H19:H20" si="8">SUM(D19*G19)</f>
        <v>0</v>
      </c>
      <c r="I19" s="123"/>
    </row>
    <row r="20" spans="2:13" s="153" customFormat="1" ht="13.5" x14ac:dyDescent="0.2">
      <c r="B20" s="148" t="s">
        <v>60</v>
      </c>
      <c r="C20" s="154" t="s">
        <v>32</v>
      </c>
      <c r="D20" s="150">
        <v>2</v>
      </c>
      <c r="E20" s="155"/>
      <c r="F20" s="132">
        <f t="shared" si="6"/>
        <v>0</v>
      </c>
      <c r="G20" s="134">
        <f t="shared" si="7"/>
        <v>0</v>
      </c>
      <c r="H20" s="135">
        <f t="shared" si="8"/>
        <v>0</v>
      </c>
    </row>
    <row r="21" spans="2:13" x14ac:dyDescent="0.3">
      <c r="B21" s="74" t="s">
        <v>11</v>
      </c>
      <c r="C21" s="75"/>
      <c r="D21" s="76"/>
      <c r="E21" s="77"/>
      <c r="F21" s="78">
        <f>SUM(F19:F20)</f>
        <v>0</v>
      </c>
      <c r="G21" s="79"/>
      <c r="H21" s="80">
        <f>SUM(H19:H20)</f>
        <v>0</v>
      </c>
      <c r="L21" s="67"/>
      <c r="M21" s="128"/>
    </row>
    <row r="22" spans="2:13" ht="6" customHeight="1" x14ac:dyDescent="0.3">
      <c r="B22" s="81"/>
      <c r="C22" s="82"/>
      <c r="D22" s="83"/>
      <c r="E22" s="71"/>
      <c r="F22" s="84"/>
      <c r="G22" s="85"/>
      <c r="H22" s="86"/>
      <c r="L22" s="67"/>
      <c r="M22" s="128"/>
    </row>
    <row r="23" spans="2:13" x14ac:dyDescent="0.3">
      <c r="B23" s="161" t="s">
        <v>33</v>
      </c>
      <c r="C23" s="170"/>
      <c r="D23" s="150"/>
      <c r="E23" s="151"/>
      <c r="F23" s="132"/>
      <c r="G23" s="134"/>
      <c r="H23" s="135"/>
      <c r="L23" s="163"/>
      <c r="M23" s="128"/>
    </row>
    <row r="24" spans="2:13" x14ac:dyDescent="0.3">
      <c r="B24" s="146" t="s">
        <v>252</v>
      </c>
      <c r="C24" s="149" t="s">
        <v>234</v>
      </c>
      <c r="D24" s="169">
        <v>1</v>
      </c>
      <c r="E24" s="160"/>
      <c r="F24" s="132">
        <f t="shared" ref="F24" si="9">SUM(D24*E24)</f>
        <v>0</v>
      </c>
      <c r="G24" s="134">
        <f t="shared" ref="G24" si="10">SUM(E24*1.21)</f>
        <v>0</v>
      </c>
      <c r="H24" s="135">
        <f t="shared" ref="H24" si="11">SUM(D24*G24)</f>
        <v>0</v>
      </c>
      <c r="L24" s="163"/>
      <c r="M24" s="128"/>
    </row>
    <row r="25" spans="2:13" x14ac:dyDescent="0.3">
      <c r="B25" s="161" t="s">
        <v>11</v>
      </c>
      <c r="C25" s="162"/>
      <c r="D25" s="164"/>
      <c r="E25" s="165"/>
      <c r="F25" s="255">
        <f>SUM(F24:F24)</f>
        <v>0</v>
      </c>
      <c r="G25" s="171"/>
      <c r="H25" s="256">
        <f>SUM(H24:H24)</f>
        <v>0</v>
      </c>
      <c r="L25" s="163"/>
      <c r="M25" s="128"/>
    </row>
    <row r="26" spans="2:13" ht="6" customHeight="1" x14ac:dyDescent="0.3">
      <c r="B26" s="148"/>
      <c r="C26" s="149"/>
      <c r="D26" s="150"/>
      <c r="E26" s="151"/>
      <c r="F26" s="132"/>
      <c r="G26" s="134"/>
      <c r="H26" s="135"/>
      <c r="L26" s="163"/>
      <c r="M26" s="128"/>
    </row>
    <row r="27" spans="2:13" x14ac:dyDescent="0.3">
      <c r="B27" s="43" t="s">
        <v>37</v>
      </c>
      <c r="C27" s="35"/>
      <c r="D27" s="17"/>
      <c r="E27" s="18"/>
      <c r="F27" s="17"/>
      <c r="G27" s="99"/>
      <c r="H27" s="100"/>
      <c r="I27" s="101"/>
      <c r="L27" s="102"/>
      <c r="M27" s="128"/>
    </row>
    <row r="28" spans="2:13" x14ac:dyDescent="0.3">
      <c r="B28" s="146" t="s">
        <v>38</v>
      </c>
      <c r="C28" s="149" t="s">
        <v>39</v>
      </c>
      <c r="D28" s="169">
        <v>1</v>
      </c>
      <c r="E28" s="151"/>
      <c r="F28" s="132">
        <f t="shared" ref="F28:F29" si="12">SUM(D28*E28)</f>
        <v>0</v>
      </c>
      <c r="G28" s="134">
        <f t="shared" ref="G28:G29" si="13">SUM(E28*1.21)</f>
        <v>0</v>
      </c>
      <c r="H28" s="135">
        <f t="shared" ref="H28:H29" si="14">SUM(D28*G28)</f>
        <v>0</v>
      </c>
      <c r="I28" s="101"/>
      <c r="L28" s="103"/>
      <c r="M28" s="128"/>
    </row>
    <row r="29" spans="2:13" x14ac:dyDescent="0.3">
      <c r="B29" s="146" t="s">
        <v>40</v>
      </c>
      <c r="C29" s="139" t="s">
        <v>41</v>
      </c>
      <c r="D29" s="169">
        <v>1</v>
      </c>
      <c r="E29" s="160"/>
      <c r="F29" s="132">
        <f t="shared" si="12"/>
        <v>0</v>
      </c>
      <c r="G29" s="134">
        <f t="shared" si="13"/>
        <v>0</v>
      </c>
      <c r="H29" s="135">
        <f t="shared" si="14"/>
        <v>0</v>
      </c>
      <c r="I29" s="101"/>
      <c r="L29" s="103"/>
      <c r="M29" s="128"/>
    </row>
    <row r="30" spans="2:13" ht="15.75" thickBot="1" x14ac:dyDescent="0.35">
      <c r="B30" s="104" t="s">
        <v>11</v>
      </c>
      <c r="C30" s="105"/>
      <c r="D30" s="106"/>
      <c r="E30" s="107"/>
      <c r="F30" s="107">
        <f>SUM(F28:F29)</f>
        <v>0</v>
      </c>
      <c r="G30" s="108"/>
      <c r="H30" s="109">
        <f>SUM(H28:H29)</f>
        <v>0</v>
      </c>
      <c r="L30" s="52"/>
      <c r="M30" s="128"/>
    </row>
    <row r="31" spans="2:13" ht="6" customHeight="1" thickBot="1" x14ac:dyDescent="0.4">
      <c r="B31" s="110"/>
      <c r="C31" s="110"/>
      <c r="D31" s="111"/>
      <c r="E31" s="111"/>
      <c r="F31" s="111"/>
      <c r="G31" s="112"/>
      <c r="H31" s="113"/>
    </row>
    <row r="32" spans="2:13" ht="18.75" thickBot="1" x14ac:dyDescent="0.4">
      <c r="B32" s="281" t="s">
        <v>42</v>
      </c>
      <c r="C32" s="282"/>
      <c r="D32" s="114"/>
      <c r="E32" s="114"/>
      <c r="F32" s="114"/>
      <c r="G32" s="115"/>
      <c r="H32" s="116">
        <f>SUM(F16,F21,F25,F30)</f>
        <v>0</v>
      </c>
      <c r="J32" s="257"/>
    </row>
    <row r="33" spans="2:9" ht="6" customHeight="1" thickBot="1" x14ac:dyDescent="0.4">
      <c r="B33" s="110"/>
      <c r="C33" s="110"/>
      <c r="D33" s="111"/>
      <c r="E33" s="111"/>
      <c r="F33" s="111"/>
      <c r="G33" s="112"/>
      <c r="H33" s="113"/>
    </row>
    <row r="34" spans="2:9" ht="17.25" thickBot="1" x14ac:dyDescent="0.35">
      <c r="B34" s="283" t="s">
        <v>43</v>
      </c>
      <c r="C34" s="284"/>
      <c r="D34" s="114"/>
      <c r="E34" s="114"/>
      <c r="F34" s="114"/>
      <c r="G34" s="115"/>
      <c r="H34" s="173">
        <f>H36-H32</f>
        <v>0</v>
      </c>
    </row>
    <row r="35" spans="2:9" ht="6" customHeight="1" thickBot="1" x14ac:dyDescent="0.4">
      <c r="B35" s="110"/>
      <c r="C35" s="110"/>
      <c r="D35" s="111"/>
      <c r="E35" s="111"/>
      <c r="F35" s="111"/>
      <c r="G35" s="112"/>
      <c r="H35" s="113"/>
    </row>
    <row r="36" spans="2:9" ht="18.75" thickBot="1" x14ac:dyDescent="0.4">
      <c r="B36" s="285" t="s">
        <v>44</v>
      </c>
      <c r="C36" s="286"/>
      <c r="D36" s="118"/>
      <c r="E36" s="118"/>
      <c r="F36" s="118"/>
      <c r="G36" s="119"/>
      <c r="H36" s="116">
        <f>SUM(H16,H21,H25,H30)</f>
        <v>0</v>
      </c>
      <c r="I36" s="101"/>
    </row>
    <row r="37" spans="2:9" x14ac:dyDescent="0.3">
      <c r="B37" s="120"/>
      <c r="C37" s="120"/>
      <c r="D37" s="121"/>
      <c r="E37" s="121"/>
      <c r="F37" s="121"/>
      <c r="G37" s="102"/>
      <c r="H37" s="102"/>
    </row>
    <row r="45" spans="2:9" x14ac:dyDescent="0.3">
      <c r="I45" s="174"/>
    </row>
    <row r="46" spans="2:9" ht="30.75" customHeight="1" x14ac:dyDescent="0.3">
      <c r="I46" s="258"/>
    </row>
  </sheetData>
  <mergeCells count="3">
    <mergeCell ref="B32:C32"/>
    <mergeCell ref="B34:C34"/>
    <mergeCell ref="B36:C36"/>
  </mergeCells>
  <pageMargins left="0.7" right="0.7" top="0.78740157499999996" bottom="0.78740157499999996" header="0.3" footer="0.3"/>
  <pageSetup paperSize="9" scale="51"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soby xmlns="95b419f4-261c-4a5d-b742-5f3743c0166a">
      <UserInfo>
        <DisplayName/>
        <AccountId xsi:nil="true"/>
        <AccountType/>
      </UserInfo>
    </Osoby>
    <TaxCatchAll xmlns="9f3ad58d-445d-40ba-9cc1-3cc97fa0dc19" xsi:nil="true"/>
    <lcf76f155ced4ddcb4097134ff3c332f xmlns="95b419f4-261c-4a5d-b742-5f3743c0166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C82659024F3442418007FBC67063E419" ma:contentTypeVersion="19" ma:contentTypeDescription="Vytvoří nový dokument" ma:contentTypeScope="" ma:versionID="6180c6af336168dbba2ff974b3f49778">
  <xsd:schema xmlns:xsd="http://www.w3.org/2001/XMLSchema" xmlns:xs="http://www.w3.org/2001/XMLSchema" xmlns:p="http://schemas.microsoft.com/office/2006/metadata/properties" xmlns:ns2="95b419f4-261c-4a5d-b742-5f3743c0166a" xmlns:ns3="9f3ad58d-445d-40ba-9cc1-3cc97fa0dc19" targetNamespace="http://schemas.microsoft.com/office/2006/metadata/properties" ma:root="true" ma:fieldsID="1c316f5013f3bed36d86052090f40f76" ns2:_="" ns3:_="">
    <xsd:import namespace="95b419f4-261c-4a5d-b742-5f3743c0166a"/>
    <xsd:import namespace="9f3ad58d-445d-40ba-9cc1-3cc97fa0dc1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Location" minOccurs="0"/>
                <xsd:element ref="ns2:Osoby"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b419f4-261c-4a5d-b742-5f3743c016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Osoby" ma:index="18" nillable="true" ma:displayName="Osoby" ma:list="UserInfo" ma:SharePointGroup="0" ma:internalName="Oso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Značky obrázků" ma:readOnly="false" ma:fieldId="{5cf76f15-5ced-4ddc-b409-7134ff3c332f}" ma:taxonomyMulti="true" ma:sspId="3c39a8f0-0e74-4675-afc0-d454c6128de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f3ad58d-445d-40ba-9cc1-3cc97fa0dc19" elementFormDefault="qualified">
    <xsd:import namespace="http://schemas.microsoft.com/office/2006/documentManagement/types"/>
    <xsd:import namespace="http://schemas.microsoft.com/office/infopath/2007/PartnerControls"/>
    <xsd:element name="SharedWithUsers" ma:index="14"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dílené s podrobnostmi" ma:internalName="SharedWithDetails" ma:readOnly="true">
      <xsd:simpleType>
        <xsd:restriction base="dms:Note">
          <xsd:maxLength value="255"/>
        </xsd:restriction>
      </xsd:simpleType>
    </xsd:element>
    <xsd:element name="TaxCatchAll" ma:index="24" nillable="true" ma:displayName="Taxonomy Catch All Column" ma:hidden="true" ma:list="{8fc8204f-c9e9-44bd-8d34-ab0ad8c9e17e}" ma:internalName="TaxCatchAll" ma:showField="CatchAllData" ma:web="9f3ad58d-445d-40ba-9cc1-3cc97fa0dc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5C22291-19BD-4C9D-B9BC-E84CB5BFDD76}">
  <ds:schemaRefs>
    <ds:schemaRef ds:uri="http://schemas.openxmlformats.org/package/2006/metadata/core-properties"/>
    <ds:schemaRef ds:uri="http://purl.org/dc/terms/"/>
    <ds:schemaRef ds:uri="http://schemas.microsoft.com/office/2006/documentManagement/types"/>
    <ds:schemaRef ds:uri="http://www.w3.org/XML/1998/namespace"/>
    <ds:schemaRef ds:uri="95b419f4-261c-4a5d-b742-5f3743c0166a"/>
    <ds:schemaRef ds:uri="http://purl.org/dc/elements/1.1/"/>
    <ds:schemaRef ds:uri="9f3ad58d-445d-40ba-9cc1-3cc97fa0dc19"/>
    <ds:schemaRef ds:uri="http://schemas.microsoft.com/office/infopath/2007/PartnerControl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BAC10C27-608E-45F8-A7BE-93C604B7DA39}">
  <ds:schemaRefs>
    <ds:schemaRef ds:uri="http://schemas.microsoft.com/sharepoint/v3/contenttype/forms"/>
  </ds:schemaRefs>
</ds:datastoreItem>
</file>

<file path=customXml/itemProps3.xml><?xml version="1.0" encoding="utf-8"?>
<ds:datastoreItem xmlns:ds="http://schemas.openxmlformats.org/officeDocument/2006/customXml" ds:itemID="{368256F2-B3BA-4324-8DB1-C778AC899B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b419f4-261c-4a5d-b742-5f3743c0166a"/>
    <ds:schemaRef ds:uri="9f3ad58d-445d-40ba-9cc1-3cc97fa0dc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18</vt:i4>
      </vt:variant>
    </vt:vector>
  </HeadingPairs>
  <TitlesOfParts>
    <vt:vector size="18" baseType="lpstr">
      <vt:lpstr>Rekapitulace</vt:lpstr>
      <vt:lpstr>124</vt:lpstr>
      <vt:lpstr>122,123</vt:lpstr>
      <vt:lpstr>125</vt:lpstr>
      <vt:lpstr>126, 138</vt:lpstr>
      <vt:lpstr>127</vt:lpstr>
      <vt:lpstr>128</vt:lpstr>
      <vt:lpstr>225</vt:lpstr>
      <vt:lpstr>223</vt:lpstr>
      <vt:lpstr>226</vt:lpstr>
      <vt:lpstr>228,229</vt:lpstr>
      <vt:lpstr>241</vt:lpstr>
      <vt:lpstr>107 Cvičná kuchyně</vt:lpstr>
      <vt:lpstr>106 Kabinet ke kuchyni</vt:lpstr>
      <vt:lpstr>Matematická učebna</vt:lpstr>
      <vt:lpstr>Kabinet matematiky</vt:lpstr>
      <vt:lpstr>Přírodovědná učebna</vt:lpstr>
      <vt:lpstr>Kabinet přírodovědy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r.kaspar</dc:creator>
  <cp:lastModifiedBy>Katka Milošová</cp:lastModifiedBy>
  <cp:lastPrinted>2024-06-05T12:28:47Z</cp:lastPrinted>
  <dcterms:created xsi:type="dcterms:W3CDTF">2022-03-25T05:32:16Z</dcterms:created>
  <dcterms:modified xsi:type="dcterms:W3CDTF">2024-06-06T08:20:37Z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0x010100C82659024F3442418007FBC67063E419</vt:lpwstr>
  </property>
  <property fmtid="{D5CDD505-2E9C-101B-9397-08002B2CF9AE}" pid="3" name="MediaServiceImageTags">
    <vt:lpwstr/>
  </property>
</Properties>
</file>